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SHARADA\Downloads\"/>
    </mc:Choice>
  </mc:AlternateContent>
  <xr:revisionPtr revIDLastSave="0" documentId="8_{DF3032E7-0676-4D28-A803-B813F9151CFE}" xr6:coauthVersionLast="47" xr6:coauthVersionMax="47" xr10:uidLastSave="{00000000-0000-0000-0000-000000000000}"/>
  <bookViews>
    <workbookView xWindow="-108" yWindow="-108" windowWidth="23256" windowHeight="12456" activeTab="2" xr2:uid="{00000000-000D-0000-FFFF-FFFF00000000}"/>
  </bookViews>
  <sheets>
    <sheet name="Summary Statistics Calculation" sheetId="4" r:id="rId1"/>
    <sheet name="Data" sheetId="2" r:id="rId2"/>
    <sheet name="Dashboard" sheetId="3" r:id="rId3"/>
  </sheets>
  <definedNames>
    <definedName name="_xlchart.v5.0" hidden="1">'Summary Statistics Calculation'!$E$28</definedName>
    <definedName name="_xlchart.v5.1" hidden="1">'Summary Statistics Calculation'!$E$29:$E$78</definedName>
    <definedName name="_xlchart.v5.10" hidden="1">'Summary Statistics Calculation'!$F$28</definedName>
    <definedName name="_xlchart.v5.11" hidden="1">'Summary Statistics Calculation'!$F$29:$F$78</definedName>
    <definedName name="_xlchart.v5.2" hidden="1">'Summary Statistics Calculation'!$F$28</definedName>
    <definedName name="_xlchart.v5.3" hidden="1">'Summary Statistics Calculation'!$F$29:$F$78</definedName>
    <definedName name="_xlchart.v5.4" hidden="1">'Summary Statistics Calculation'!$E$28</definedName>
    <definedName name="_xlchart.v5.5" hidden="1">'Summary Statistics Calculation'!$E$29:$E$78</definedName>
    <definedName name="_xlchart.v5.6" hidden="1">'Summary Statistics Calculation'!$F$28</definedName>
    <definedName name="_xlchart.v5.7" hidden="1">'Summary Statistics Calculation'!$F$29:$F$78</definedName>
    <definedName name="_xlchart.v5.8" hidden="1">'Summary Statistics Calculation'!$E$28</definedName>
    <definedName name="_xlchart.v5.9" hidden="1">'Summary Statistics Calculation'!$E$29:$E$78</definedName>
    <definedName name="NativeTimeline_Invoice_Date">#N/A</definedName>
    <definedName name="Slicer_Beverage_Brand">#N/A</definedName>
    <definedName name="Slicer_Region">#N/A</definedName>
    <definedName name="Slicer_Retailer">#N/A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hwl5n/6E4JEifg9kWlAttRGuttmA=="/>
    </ext>
  </extLst>
</workbook>
</file>

<file path=xl/calcChain.xml><?xml version="1.0" encoding="utf-8"?>
<calcChain xmlns="http://schemas.openxmlformats.org/spreadsheetml/2006/main">
  <c r="E40" i="4" l="1"/>
  <c r="F40" i="4"/>
  <c r="E41" i="4"/>
  <c r="F41" i="4"/>
  <c r="E42" i="4"/>
  <c r="F42" i="4"/>
  <c r="E43" i="4"/>
  <c r="F43" i="4"/>
  <c r="E44" i="4"/>
  <c r="F44" i="4"/>
  <c r="E45" i="4"/>
  <c r="F45" i="4"/>
  <c r="E46" i="4"/>
  <c r="F46" i="4"/>
  <c r="E47" i="4"/>
  <c r="F47" i="4"/>
  <c r="E48" i="4"/>
  <c r="F48" i="4"/>
  <c r="E49" i="4"/>
  <c r="F49" i="4"/>
  <c r="E50" i="4"/>
  <c r="F50" i="4"/>
  <c r="E51" i="4"/>
  <c r="F51" i="4"/>
  <c r="E52" i="4"/>
  <c r="F52" i="4"/>
  <c r="E53" i="4"/>
  <c r="F53" i="4"/>
  <c r="E54" i="4"/>
  <c r="F54" i="4"/>
  <c r="E55" i="4"/>
  <c r="F55" i="4"/>
  <c r="E56" i="4"/>
  <c r="F56" i="4"/>
  <c r="E57" i="4"/>
  <c r="F57" i="4"/>
  <c r="E58" i="4"/>
  <c r="F58" i="4"/>
  <c r="E59" i="4"/>
  <c r="F59" i="4"/>
  <c r="E60" i="4"/>
  <c r="F60" i="4"/>
  <c r="E61" i="4"/>
  <c r="F61" i="4"/>
  <c r="E62" i="4"/>
  <c r="F62" i="4"/>
  <c r="E63" i="4"/>
  <c r="F63" i="4"/>
  <c r="E64" i="4"/>
  <c r="F64" i="4"/>
  <c r="E65" i="4"/>
  <c r="F65" i="4"/>
  <c r="E66" i="4"/>
  <c r="F66" i="4"/>
  <c r="E67" i="4"/>
  <c r="F67" i="4"/>
  <c r="E68" i="4"/>
  <c r="F68" i="4"/>
  <c r="E69" i="4"/>
  <c r="F69" i="4"/>
  <c r="E70" i="4"/>
  <c r="F70" i="4"/>
  <c r="E71" i="4"/>
  <c r="F71" i="4"/>
  <c r="E72" i="4"/>
  <c r="F72" i="4"/>
  <c r="E73" i="4"/>
  <c r="F73" i="4"/>
  <c r="E74" i="4"/>
  <c r="F74" i="4"/>
  <c r="E75" i="4"/>
  <c r="F75" i="4"/>
  <c r="E76" i="4"/>
  <c r="F76" i="4"/>
  <c r="E77" i="4"/>
  <c r="F77" i="4"/>
  <c r="E78" i="4"/>
  <c r="F78" i="4"/>
  <c r="F29" i="4"/>
  <c r="F30" i="4"/>
  <c r="F31" i="4"/>
  <c r="F32" i="4"/>
  <c r="F33" i="4"/>
  <c r="F34" i="4"/>
  <c r="F35" i="4"/>
  <c r="F36" i="4"/>
  <c r="F37" i="4"/>
  <c r="F38" i="4"/>
  <c r="F39" i="4"/>
  <c r="E30" i="4"/>
  <c r="E31" i="4"/>
  <c r="E32" i="4"/>
  <c r="E33" i="4"/>
  <c r="E34" i="4"/>
  <c r="E35" i="4"/>
  <c r="E36" i="4"/>
  <c r="E37" i="4"/>
  <c r="E38" i="4"/>
  <c r="E39" i="4"/>
  <c r="E29" i="4"/>
  <c r="R3893" i="2"/>
  <c r="Q3893" i="2"/>
  <c r="P3893" i="2"/>
  <c r="K3893" i="2"/>
  <c r="L3893" i="2" s="1"/>
  <c r="R3892" i="2"/>
  <c r="Q3892" i="2"/>
  <c r="P3892" i="2"/>
  <c r="K3892" i="2"/>
  <c r="L3892" i="2" s="1"/>
  <c r="R3891" i="2"/>
  <c r="Q3891" i="2"/>
  <c r="P3891" i="2"/>
  <c r="K3891" i="2"/>
  <c r="L3891" i="2" s="1"/>
  <c r="R3890" i="2"/>
  <c r="Q3890" i="2"/>
  <c r="P3890" i="2"/>
  <c r="K3890" i="2"/>
  <c r="L3890" i="2" s="1"/>
  <c r="R3889" i="2"/>
  <c r="Q3889" i="2"/>
  <c r="P3889" i="2"/>
  <c r="L3889" i="2"/>
  <c r="K3889" i="2"/>
  <c r="R3888" i="2"/>
  <c r="Q3888" i="2"/>
  <c r="P3888" i="2"/>
  <c r="L3888" i="2"/>
  <c r="K3888" i="2"/>
  <c r="R3887" i="2"/>
  <c r="Q3887" i="2"/>
  <c r="P3887" i="2"/>
  <c r="K3887" i="2"/>
  <c r="L3887" i="2" s="1"/>
  <c r="R3886" i="2"/>
  <c r="Q3886" i="2"/>
  <c r="P3886" i="2"/>
  <c r="L3886" i="2"/>
  <c r="K3886" i="2"/>
  <c r="R3885" i="2"/>
  <c r="Q3885" i="2"/>
  <c r="P3885" i="2"/>
  <c r="K3885" i="2"/>
  <c r="L3885" i="2" s="1"/>
  <c r="R3884" i="2"/>
  <c r="Q3884" i="2"/>
  <c r="P3884" i="2"/>
  <c r="K3884" i="2"/>
  <c r="L3884" i="2" s="1"/>
  <c r="R3883" i="2"/>
  <c r="Q3883" i="2"/>
  <c r="P3883" i="2"/>
  <c r="L3883" i="2"/>
  <c r="K3883" i="2"/>
  <c r="R3882" i="2"/>
  <c r="Q3882" i="2"/>
  <c r="P3882" i="2"/>
  <c r="K3882" i="2"/>
  <c r="L3882" i="2" s="1"/>
  <c r="R3881" i="2"/>
  <c r="Q3881" i="2"/>
  <c r="P3881" i="2"/>
  <c r="K3881" i="2"/>
  <c r="L3881" i="2" s="1"/>
  <c r="R3880" i="2"/>
  <c r="Q3880" i="2"/>
  <c r="P3880" i="2"/>
  <c r="L3880" i="2"/>
  <c r="K3880" i="2"/>
  <c r="R3879" i="2"/>
  <c r="Q3879" i="2"/>
  <c r="P3879" i="2"/>
  <c r="K3879" i="2"/>
  <c r="L3879" i="2" s="1"/>
  <c r="R3878" i="2"/>
  <c r="Q3878" i="2"/>
  <c r="P3878" i="2"/>
  <c r="K3878" i="2"/>
  <c r="L3878" i="2" s="1"/>
  <c r="R3877" i="2"/>
  <c r="Q3877" i="2"/>
  <c r="P3877" i="2"/>
  <c r="L3877" i="2"/>
  <c r="K3877" i="2"/>
  <c r="R3876" i="2"/>
  <c r="Q3876" i="2"/>
  <c r="P3876" i="2"/>
  <c r="L3876" i="2"/>
  <c r="K3876" i="2"/>
  <c r="R3875" i="2"/>
  <c r="Q3875" i="2"/>
  <c r="P3875" i="2"/>
  <c r="L3875" i="2"/>
  <c r="K3875" i="2"/>
  <c r="R3874" i="2"/>
  <c r="Q3874" i="2"/>
  <c r="P3874" i="2"/>
  <c r="L3874" i="2"/>
  <c r="K3874" i="2"/>
  <c r="R3873" i="2"/>
  <c r="Q3873" i="2"/>
  <c r="P3873" i="2"/>
  <c r="K3873" i="2"/>
  <c r="L3873" i="2" s="1"/>
  <c r="R3872" i="2"/>
  <c r="Q3872" i="2"/>
  <c r="P3872" i="2"/>
  <c r="K3872" i="2"/>
  <c r="L3872" i="2" s="1"/>
  <c r="R3871" i="2"/>
  <c r="Q3871" i="2"/>
  <c r="P3871" i="2"/>
  <c r="L3871" i="2"/>
  <c r="K3871" i="2"/>
  <c r="R3870" i="2"/>
  <c r="Q3870" i="2"/>
  <c r="P3870" i="2"/>
  <c r="L3870" i="2"/>
  <c r="K3870" i="2"/>
  <c r="R3869" i="2"/>
  <c r="Q3869" i="2"/>
  <c r="P3869" i="2"/>
  <c r="K3869" i="2"/>
  <c r="L3869" i="2" s="1"/>
  <c r="R3868" i="2"/>
  <c r="Q3868" i="2"/>
  <c r="P3868" i="2"/>
  <c r="K3868" i="2"/>
  <c r="L3868" i="2" s="1"/>
  <c r="R3867" i="2"/>
  <c r="Q3867" i="2"/>
  <c r="P3867" i="2"/>
  <c r="K3867" i="2"/>
  <c r="L3867" i="2" s="1"/>
  <c r="R3866" i="2"/>
  <c r="Q3866" i="2"/>
  <c r="P3866" i="2"/>
  <c r="K3866" i="2"/>
  <c r="L3866" i="2" s="1"/>
  <c r="R3865" i="2"/>
  <c r="Q3865" i="2"/>
  <c r="P3865" i="2"/>
  <c r="L3865" i="2"/>
  <c r="K3865" i="2"/>
  <c r="R3864" i="2"/>
  <c r="Q3864" i="2"/>
  <c r="P3864" i="2"/>
  <c r="K3864" i="2"/>
  <c r="L3864" i="2" s="1"/>
  <c r="R3863" i="2"/>
  <c r="Q3863" i="2"/>
  <c r="P3863" i="2"/>
  <c r="K3863" i="2"/>
  <c r="L3863" i="2" s="1"/>
  <c r="R3862" i="2"/>
  <c r="Q3862" i="2"/>
  <c r="P3862" i="2"/>
  <c r="L3862" i="2"/>
  <c r="K3862" i="2"/>
  <c r="R3861" i="2"/>
  <c r="Q3861" i="2"/>
  <c r="P3861" i="2"/>
  <c r="L3861" i="2"/>
  <c r="K3861" i="2"/>
  <c r="R3860" i="2"/>
  <c r="Q3860" i="2"/>
  <c r="P3860" i="2"/>
  <c r="K3860" i="2"/>
  <c r="L3860" i="2" s="1"/>
  <c r="R3859" i="2"/>
  <c r="Q3859" i="2"/>
  <c r="P3859" i="2"/>
  <c r="L3859" i="2"/>
  <c r="K3859" i="2"/>
  <c r="R3858" i="2"/>
  <c r="Q3858" i="2"/>
  <c r="P3858" i="2"/>
  <c r="K3858" i="2"/>
  <c r="L3858" i="2" s="1"/>
  <c r="R3857" i="2"/>
  <c r="Q3857" i="2"/>
  <c r="P3857" i="2"/>
  <c r="K3857" i="2"/>
  <c r="L3857" i="2" s="1"/>
  <c r="R3856" i="2"/>
  <c r="Q3856" i="2"/>
  <c r="P3856" i="2"/>
  <c r="K3856" i="2"/>
  <c r="L3856" i="2" s="1"/>
  <c r="R3855" i="2"/>
  <c r="Q3855" i="2"/>
  <c r="P3855" i="2"/>
  <c r="K3855" i="2"/>
  <c r="L3855" i="2" s="1"/>
  <c r="R3854" i="2"/>
  <c r="Q3854" i="2"/>
  <c r="P3854" i="2"/>
  <c r="K3854" i="2"/>
  <c r="L3854" i="2" s="1"/>
  <c r="R3853" i="2"/>
  <c r="Q3853" i="2"/>
  <c r="P3853" i="2"/>
  <c r="L3853" i="2"/>
  <c r="K3853" i="2"/>
  <c r="R3852" i="2"/>
  <c r="Q3852" i="2"/>
  <c r="P3852" i="2"/>
  <c r="K3852" i="2"/>
  <c r="L3852" i="2" s="1"/>
  <c r="R3851" i="2"/>
  <c r="Q3851" i="2"/>
  <c r="P3851" i="2"/>
  <c r="K3851" i="2"/>
  <c r="L3851" i="2" s="1"/>
  <c r="R3850" i="2"/>
  <c r="Q3850" i="2"/>
  <c r="P3850" i="2"/>
  <c r="L3850" i="2"/>
  <c r="K3850" i="2"/>
  <c r="R3849" i="2"/>
  <c r="Q3849" i="2"/>
  <c r="P3849" i="2"/>
  <c r="K3849" i="2"/>
  <c r="L3849" i="2" s="1"/>
  <c r="R3848" i="2"/>
  <c r="Q3848" i="2"/>
  <c r="P3848" i="2"/>
  <c r="K3848" i="2"/>
  <c r="L3848" i="2" s="1"/>
  <c r="R3847" i="2"/>
  <c r="Q3847" i="2"/>
  <c r="P3847" i="2"/>
  <c r="L3847" i="2"/>
  <c r="K3847" i="2"/>
  <c r="R3846" i="2"/>
  <c r="Q3846" i="2"/>
  <c r="P3846" i="2"/>
  <c r="K3846" i="2"/>
  <c r="L3846" i="2" s="1"/>
  <c r="R3845" i="2"/>
  <c r="Q3845" i="2"/>
  <c r="P3845" i="2"/>
  <c r="K3845" i="2"/>
  <c r="L3845" i="2" s="1"/>
  <c r="R3844" i="2"/>
  <c r="Q3844" i="2"/>
  <c r="P3844" i="2"/>
  <c r="K3844" i="2"/>
  <c r="L3844" i="2" s="1"/>
  <c r="R3843" i="2"/>
  <c r="Q3843" i="2"/>
  <c r="P3843" i="2"/>
  <c r="K3843" i="2"/>
  <c r="L3843" i="2" s="1"/>
  <c r="R3842" i="2"/>
  <c r="Q3842" i="2"/>
  <c r="P3842" i="2"/>
  <c r="K3842" i="2"/>
  <c r="L3842" i="2" s="1"/>
  <c r="R3841" i="2"/>
  <c r="Q3841" i="2"/>
  <c r="P3841" i="2"/>
  <c r="L3841" i="2"/>
  <c r="K3841" i="2"/>
  <c r="R3840" i="2"/>
  <c r="Q3840" i="2"/>
  <c r="P3840" i="2"/>
  <c r="K3840" i="2"/>
  <c r="L3840" i="2" s="1"/>
  <c r="R3839" i="2"/>
  <c r="Q3839" i="2"/>
  <c r="P3839" i="2"/>
  <c r="L3839" i="2"/>
  <c r="K3839" i="2"/>
  <c r="R3838" i="2"/>
  <c r="Q3838" i="2"/>
  <c r="P3838" i="2"/>
  <c r="L3838" i="2"/>
  <c r="K3838" i="2"/>
  <c r="R3837" i="2"/>
  <c r="Q3837" i="2"/>
  <c r="P3837" i="2"/>
  <c r="K3837" i="2"/>
  <c r="L3837" i="2" s="1"/>
  <c r="R3836" i="2"/>
  <c r="Q3836" i="2"/>
  <c r="P3836" i="2"/>
  <c r="K3836" i="2"/>
  <c r="L3836" i="2" s="1"/>
  <c r="R3835" i="2"/>
  <c r="Q3835" i="2"/>
  <c r="P3835" i="2"/>
  <c r="L3835" i="2"/>
  <c r="K3835" i="2"/>
  <c r="R3834" i="2"/>
  <c r="Q3834" i="2"/>
  <c r="P3834" i="2"/>
  <c r="K3834" i="2"/>
  <c r="L3834" i="2" s="1"/>
  <c r="R3833" i="2"/>
  <c r="Q3833" i="2"/>
  <c r="P3833" i="2"/>
  <c r="K3833" i="2"/>
  <c r="L3833" i="2" s="1"/>
  <c r="R3832" i="2"/>
  <c r="Q3832" i="2"/>
  <c r="P3832" i="2"/>
  <c r="L3832" i="2"/>
  <c r="K3832" i="2"/>
  <c r="R3831" i="2"/>
  <c r="Q3831" i="2"/>
  <c r="P3831" i="2"/>
  <c r="K3831" i="2"/>
  <c r="L3831" i="2" s="1"/>
  <c r="R3830" i="2"/>
  <c r="Q3830" i="2"/>
  <c r="P3830" i="2"/>
  <c r="L3830" i="2"/>
  <c r="K3830" i="2"/>
  <c r="R3829" i="2"/>
  <c r="Q3829" i="2"/>
  <c r="P3829" i="2"/>
  <c r="L3829" i="2"/>
  <c r="K3829" i="2"/>
  <c r="R3828" i="2"/>
  <c r="Q3828" i="2"/>
  <c r="P3828" i="2"/>
  <c r="K3828" i="2"/>
  <c r="L3828" i="2" s="1"/>
  <c r="R3827" i="2"/>
  <c r="Q3827" i="2"/>
  <c r="P3827" i="2"/>
  <c r="K3827" i="2"/>
  <c r="L3827" i="2" s="1"/>
  <c r="R3826" i="2"/>
  <c r="Q3826" i="2"/>
  <c r="P3826" i="2"/>
  <c r="L3826" i="2"/>
  <c r="K3826" i="2"/>
  <c r="R3825" i="2"/>
  <c r="Q3825" i="2"/>
  <c r="P3825" i="2"/>
  <c r="K3825" i="2"/>
  <c r="L3825" i="2" s="1"/>
  <c r="R3824" i="2"/>
  <c r="Q3824" i="2"/>
  <c r="P3824" i="2"/>
  <c r="K3824" i="2"/>
  <c r="L3824" i="2" s="1"/>
  <c r="R3823" i="2"/>
  <c r="Q3823" i="2"/>
  <c r="P3823" i="2"/>
  <c r="K3823" i="2"/>
  <c r="L3823" i="2" s="1"/>
  <c r="R3822" i="2"/>
  <c r="Q3822" i="2"/>
  <c r="P3822" i="2"/>
  <c r="K3822" i="2"/>
  <c r="L3822" i="2" s="1"/>
  <c r="K3821" i="2"/>
  <c r="L3821" i="2" s="1"/>
  <c r="L3820" i="2"/>
  <c r="K3820" i="2"/>
  <c r="L3819" i="2"/>
  <c r="K3819" i="2"/>
  <c r="K3818" i="2"/>
  <c r="L3818" i="2" s="1"/>
  <c r="L3817" i="2"/>
  <c r="K3817" i="2"/>
  <c r="L3816" i="2"/>
  <c r="K3816" i="2"/>
  <c r="K3815" i="2"/>
  <c r="L3815" i="2" s="1"/>
  <c r="L3814" i="2"/>
  <c r="K3814" i="2"/>
  <c r="K3813" i="2"/>
  <c r="L3813" i="2" s="1"/>
  <c r="L3812" i="2"/>
  <c r="K3812" i="2"/>
  <c r="K3811" i="2"/>
  <c r="L3811" i="2" s="1"/>
  <c r="K3810" i="2"/>
  <c r="L3810" i="2" s="1"/>
  <c r="K3809" i="2"/>
  <c r="L3809" i="2" s="1"/>
  <c r="L3808" i="2"/>
  <c r="K3808" i="2"/>
  <c r="L3807" i="2"/>
  <c r="K3807" i="2"/>
  <c r="L3806" i="2"/>
  <c r="K3806" i="2"/>
  <c r="K3805" i="2"/>
  <c r="L3805" i="2" s="1"/>
  <c r="L3804" i="2"/>
  <c r="K3804" i="2"/>
  <c r="K3803" i="2"/>
  <c r="L3803" i="2" s="1"/>
  <c r="L3802" i="2"/>
  <c r="K3802" i="2"/>
  <c r="L3801" i="2"/>
  <c r="K3801" i="2"/>
  <c r="L3800" i="2"/>
  <c r="K3800" i="2"/>
  <c r="L3799" i="2"/>
  <c r="K3799" i="2"/>
  <c r="K3798" i="2"/>
  <c r="L3798" i="2" s="1"/>
  <c r="K3797" i="2"/>
  <c r="L3797" i="2" s="1"/>
  <c r="L3796" i="2"/>
  <c r="K3796" i="2"/>
  <c r="K3795" i="2"/>
  <c r="L3795" i="2" s="1"/>
  <c r="K3794" i="2"/>
  <c r="L3794" i="2" s="1"/>
  <c r="L3793" i="2"/>
  <c r="K3793" i="2"/>
  <c r="K3792" i="2"/>
  <c r="L3792" i="2" s="1"/>
  <c r="K3791" i="2"/>
  <c r="L3791" i="2" s="1"/>
  <c r="L3790" i="2"/>
  <c r="K3790" i="2"/>
  <c r="L3789" i="2"/>
  <c r="K3789" i="2"/>
  <c r="K3788" i="2"/>
  <c r="L3788" i="2" s="1"/>
  <c r="K3787" i="2"/>
  <c r="L3787" i="2" s="1"/>
  <c r="L3786" i="2"/>
  <c r="K3786" i="2"/>
  <c r="K3785" i="2"/>
  <c r="L3785" i="2" s="1"/>
  <c r="L3784" i="2"/>
  <c r="K3784" i="2"/>
  <c r="L3783" i="2"/>
  <c r="K3783" i="2"/>
  <c r="K3782" i="2"/>
  <c r="L3782" i="2" s="1"/>
  <c r="K3781" i="2"/>
  <c r="L3781" i="2" s="1"/>
  <c r="K3780" i="2"/>
  <c r="L3780" i="2" s="1"/>
  <c r="K3779" i="2"/>
  <c r="L3779" i="2" s="1"/>
  <c r="L3778" i="2"/>
  <c r="K3778" i="2"/>
  <c r="K3777" i="2"/>
  <c r="L3777" i="2" s="1"/>
  <c r="L3776" i="2"/>
  <c r="K3776" i="2"/>
  <c r="K3775" i="2"/>
  <c r="L3775" i="2" s="1"/>
  <c r="K3774" i="2"/>
  <c r="L3774" i="2" s="1"/>
  <c r="K3773" i="2"/>
  <c r="L3773" i="2" s="1"/>
  <c r="L3772" i="2"/>
  <c r="K3772" i="2"/>
  <c r="L3771" i="2"/>
  <c r="K3771" i="2"/>
  <c r="L3770" i="2"/>
  <c r="K3770" i="2"/>
  <c r="K3769" i="2"/>
  <c r="L3769" i="2" s="1"/>
  <c r="K3768" i="2"/>
  <c r="L3768" i="2" s="1"/>
  <c r="K3767" i="2"/>
  <c r="L3767" i="2" s="1"/>
  <c r="L3766" i="2"/>
  <c r="K3766" i="2"/>
  <c r="K3765" i="2"/>
  <c r="L3765" i="2" s="1"/>
  <c r="K3764" i="2"/>
  <c r="L3764" i="2" s="1"/>
  <c r="L3763" i="2"/>
  <c r="K3763" i="2"/>
  <c r="L3762" i="2"/>
  <c r="K3762" i="2"/>
  <c r="K3761" i="2"/>
  <c r="L3761" i="2" s="1"/>
  <c r="K3760" i="2"/>
  <c r="L3760" i="2" s="1"/>
  <c r="K3759" i="2"/>
  <c r="L3759" i="2" s="1"/>
  <c r="L3758" i="2"/>
  <c r="K3758" i="2"/>
  <c r="L3757" i="2"/>
  <c r="K3757" i="2"/>
  <c r="K3756" i="2"/>
  <c r="L3756" i="2" s="1"/>
  <c r="K3755" i="2"/>
  <c r="L3755" i="2" s="1"/>
  <c r="L3754" i="2"/>
  <c r="K3754" i="2"/>
  <c r="L3753" i="2"/>
  <c r="K3753" i="2"/>
  <c r="K3752" i="2"/>
  <c r="L3752" i="2" s="1"/>
  <c r="K3751" i="2"/>
  <c r="L3751" i="2" s="1"/>
  <c r="L3750" i="2"/>
  <c r="K3750" i="2"/>
  <c r="K3749" i="2"/>
  <c r="L3749" i="2" s="1"/>
  <c r="K3748" i="2"/>
  <c r="L3748" i="2" s="1"/>
  <c r="K3747" i="2"/>
  <c r="L3747" i="2" s="1"/>
  <c r="K3746" i="2"/>
  <c r="L3746" i="2" s="1"/>
  <c r="L3745" i="2"/>
  <c r="K3745" i="2"/>
  <c r="L3744" i="2"/>
  <c r="K3744" i="2"/>
  <c r="K3743" i="2"/>
  <c r="L3743" i="2" s="1"/>
  <c r="K3742" i="2"/>
  <c r="L3742" i="2" s="1"/>
  <c r="K3741" i="2"/>
  <c r="L3741" i="2" s="1"/>
  <c r="L3740" i="2"/>
  <c r="K3740" i="2"/>
  <c r="K3739" i="2"/>
  <c r="L3739" i="2" s="1"/>
  <c r="K3738" i="2"/>
  <c r="L3738" i="2" s="1"/>
  <c r="K3737" i="2"/>
  <c r="L3737" i="2" s="1"/>
  <c r="K3736" i="2"/>
  <c r="L3736" i="2" s="1"/>
  <c r="K3735" i="2"/>
  <c r="L3735" i="2" s="1"/>
  <c r="K3734" i="2"/>
  <c r="L3734" i="2" s="1"/>
  <c r="K3733" i="2"/>
  <c r="L3733" i="2" s="1"/>
  <c r="L3732" i="2"/>
  <c r="K3732" i="2"/>
  <c r="K3731" i="2"/>
  <c r="L3731" i="2" s="1"/>
  <c r="L3730" i="2"/>
  <c r="K3730" i="2"/>
  <c r="K3729" i="2"/>
  <c r="L3729" i="2" s="1"/>
  <c r="K3728" i="2"/>
  <c r="L3728" i="2" s="1"/>
  <c r="L3727" i="2"/>
  <c r="K3727" i="2"/>
  <c r="K3726" i="2"/>
  <c r="L3726" i="2" s="1"/>
  <c r="K3725" i="2"/>
  <c r="L3725" i="2" s="1"/>
  <c r="L3724" i="2"/>
  <c r="K3724" i="2"/>
  <c r="K3723" i="2"/>
  <c r="L3723" i="2" s="1"/>
  <c r="K3722" i="2"/>
  <c r="L3722" i="2" s="1"/>
  <c r="K3721" i="2"/>
  <c r="L3721" i="2" s="1"/>
  <c r="K3720" i="2"/>
  <c r="L3720" i="2" s="1"/>
  <c r="K3719" i="2"/>
  <c r="L3719" i="2" s="1"/>
  <c r="K3718" i="2"/>
  <c r="L3718" i="2" s="1"/>
  <c r="L3717" i="2"/>
  <c r="K3717" i="2"/>
  <c r="K3716" i="2"/>
  <c r="L3716" i="2" s="1"/>
  <c r="K3715" i="2"/>
  <c r="L3715" i="2" s="1"/>
  <c r="L3714" i="2"/>
  <c r="K3714" i="2"/>
  <c r="K3713" i="2"/>
  <c r="L3713" i="2" s="1"/>
  <c r="L3712" i="2"/>
  <c r="K3712" i="2"/>
  <c r="L3711" i="2"/>
  <c r="K3711" i="2"/>
  <c r="K3710" i="2"/>
  <c r="L3710" i="2" s="1"/>
  <c r="K3709" i="2"/>
  <c r="L3709" i="2" s="1"/>
  <c r="K3708" i="2"/>
  <c r="L3708" i="2" s="1"/>
  <c r="K3707" i="2"/>
  <c r="L3707" i="2" s="1"/>
  <c r="K3706" i="2"/>
  <c r="L3706" i="2" s="1"/>
  <c r="K3705" i="2"/>
  <c r="L3705" i="2" s="1"/>
  <c r="L3704" i="2"/>
  <c r="K3704" i="2"/>
  <c r="K3703" i="2"/>
  <c r="L3703" i="2" s="1"/>
  <c r="L3702" i="2"/>
  <c r="K3702" i="2"/>
  <c r="K3701" i="2"/>
  <c r="L3701" i="2" s="1"/>
  <c r="K3700" i="2"/>
  <c r="L3700" i="2" s="1"/>
  <c r="L3699" i="2"/>
  <c r="K3699" i="2"/>
  <c r="L3698" i="2"/>
  <c r="K3698" i="2"/>
  <c r="K3697" i="2"/>
  <c r="L3697" i="2" s="1"/>
  <c r="K3696" i="2"/>
  <c r="L3696" i="2" s="1"/>
  <c r="K3695" i="2"/>
  <c r="L3695" i="2" s="1"/>
  <c r="L3694" i="2"/>
  <c r="K3694" i="2"/>
  <c r="K3693" i="2"/>
  <c r="L3693" i="2" s="1"/>
  <c r="K3692" i="2"/>
  <c r="L3692" i="2" s="1"/>
  <c r="L3691" i="2"/>
  <c r="K3691" i="2"/>
  <c r="K3690" i="2"/>
  <c r="L3690" i="2" s="1"/>
  <c r="K3689" i="2"/>
  <c r="L3689" i="2" s="1"/>
  <c r="K3688" i="2"/>
  <c r="L3688" i="2" s="1"/>
  <c r="K3687" i="2"/>
  <c r="L3687" i="2" s="1"/>
  <c r="L3686" i="2"/>
  <c r="K3686" i="2"/>
  <c r="L3685" i="2"/>
  <c r="K3685" i="2"/>
  <c r="K3684" i="2"/>
  <c r="L3684" i="2" s="1"/>
  <c r="K3683" i="2"/>
  <c r="L3683" i="2" s="1"/>
  <c r="K3682" i="2"/>
  <c r="L3682" i="2" s="1"/>
  <c r="L3681" i="2"/>
  <c r="K3681" i="2"/>
  <c r="K3680" i="2"/>
  <c r="L3680" i="2" s="1"/>
  <c r="K3679" i="2"/>
  <c r="L3679" i="2" s="1"/>
  <c r="L3678" i="2"/>
  <c r="K3678" i="2"/>
  <c r="K3677" i="2"/>
  <c r="L3677" i="2" s="1"/>
  <c r="K3676" i="2"/>
  <c r="L3676" i="2" s="1"/>
  <c r="K3675" i="2"/>
  <c r="L3675" i="2" s="1"/>
  <c r="K3674" i="2"/>
  <c r="L3674" i="2" s="1"/>
  <c r="L3673" i="2"/>
  <c r="K3673" i="2"/>
  <c r="L3672" i="2"/>
  <c r="K3672" i="2"/>
  <c r="K3671" i="2"/>
  <c r="L3671" i="2" s="1"/>
  <c r="K3670" i="2"/>
  <c r="L3670" i="2" s="1"/>
  <c r="K3669" i="2"/>
  <c r="L3669" i="2" s="1"/>
  <c r="L3668" i="2"/>
  <c r="K3668" i="2"/>
  <c r="K3667" i="2"/>
  <c r="L3667" i="2" s="1"/>
  <c r="K3666" i="2"/>
  <c r="L3666" i="2" s="1"/>
  <c r="K3665" i="2"/>
  <c r="L3665" i="2" s="1"/>
  <c r="K3664" i="2"/>
  <c r="L3664" i="2" s="1"/>
  <c r="K3663" i="2"/>
  <c r="L3663" i="2" s="1"/>
  <c r="K3662" i="2"/>
  <c r="L3662" i="2" s="1"/>
  <c r="K3661" i="2"/>
  <c r="L3661" i="2" s="1"/>
  <c r="L3660" i="2"/>
  <c r="K3660" i="2"/>
  <c r="K3659" i="2"/>
  <c r="L3659" i="2" s="1"/>
  <c r="L3658" i="2"/>
  <c r="K3658" i="2"/>
  <c r="K3657" i="2"/>
  <c r="L3657" i="2" s="1"/>
  <c r="K3656" i="2"/>
  <c r="L3656" i="2" s="1"/>
  <c r="L3655" i="2"/>
  <c r="K3655" i="2"/>
  <c r="K3654" i="2"/>
  <c r="L3654" i="2" s="1"/>
  <c r="K3653" i="2"/>
  <c r="L3653" i="2" s="1"/>
  <c r="L3652" i="2"/>
  <c r="K3652" i="2"/>
  <c r="K3651" i="2"/>
  <c r="L3651" i="2" s="1"/>
  <c r="L3650" i="2"/>
  <c r="K3650" i="2"/>
  <c r="L3649" i="2"/>
  <c r="K3649" i="2"/>
  <c r="K3648" i="2"/>
  <c r="L3648" i="2" s="1"/>
  <c r="K3647" i="2"/>
  <c r="L3647" i="2" s="1"/>
  <c r="K3646" i="2"/>
  <c r="L3646" i="2" s="1"/>
  <c r="L3645" i="2"/>
  <c r="K3645" i="2"/>
  <c r="K3644" i="2"/>
  <c r="L3644" i="2" s="1"/>
  <c r="K3643" i="2"/>
  <c r="L3643" i="2" s="1"/>
  <c r="L3642" i="2"/>
  <c r="K3642" i="2"/>
  <c r="K3641" i="2"/>
  <c r="L3641" i="2" s="1"/>
  <c r="L3640" i="2"/>
  <c r="K3640" i="2"/>
  <c r="L3639" i="2"/>
  <c r="K3639" i="2"/>
  <c r="K3638" i="2"/>
  <c r="L3638" i="2" s="1"/>
  <c r="K3637" i="2"/>
  <c r="L3637" i="2" s="1"/>
  <c r="K3636" i="2"/>
  <c r="L3636" i="2" s="1"/>
  <c r="K3635" i="2"/>
  <c r="L3635" i="2" s="1"/>
  <c r="K3634" i="2"/>
  <c r="L3634" i="2" s="1"/>
  <c r="K3633" i="2"/>
  <c r="L3633" i="2" s="1"/>
  <c r="L3632" i="2"/>
  <c r="K3632" i="2"/>
  <c r="L3631" i="2"/>
  <c r="K3631" i="2"/>
  <c r="L3630" i="2"/>
  <c r="K3630" i="2"/>
  <c r="K3629" i="2"/>
  <c r="L3629" i="2" s="1"/>
  <c r="K3628" i="2"/>
  <c r="L3628" i="2" s="1"/>
  <c r="L3627" i="2"/>
  <c r="K3627" i="2"/>
  <c r="L3626" i="2"/>
  <c r="K3626" i="2"/>
  <c r="K3625" i="2"/>
  <c r="L3625" i="2" s="1"/>
  <c r="K3624" i="2"/>
  <c r="L3624" i="2" s="1"/>
  <c r="K3623" i="2"/>
  <c r="L3623" i="2" s="1"/>
  <c r="L3622" i="2"/>
  <c r="K3622" i="2"/>
  <c r="K3621" i="2"/>
  <c r="L3621" i="2" s="1"/>
  <c r="K3620" i="2"/>
  <c r="L3620" i="2" s="1"/>
  <c r="K3619" i="2"/>
  <c r="L3619" i="2" s="1"/>
  <c r="K3618" i="2"/>
  <c r="L3618" i="2" s="1"/>
  <c r="K3617" i="2"/>
  <c r="L3617" i="2" s="1"/>
  <c r="L3616" i="2"/>
  <c r="K3616" i="2"/>
  <c r="K3615" i="2"/>
  <c r="L3615" i="2" s="1"/>
  <c r="L3614" i="2"/>
  <c r="K3614" i="2"/>
  <c r="L3613" i="2"/>
  <c r="K3613" i="2"/>
  <c r="K3612" i="2"/>
  <c r="L3612" i="2" s="1"/>
  <c r="K3611" i="2"/>
  <c r="L3611" i="2" s="1"/>
  <c r="K3610" i="2"/>
  <c r="L3610" i="2" s="1"/>
  <c r="L3609" i="2"/>
  <c r="K3609" i="2"/>
  <c r="K3608" i="2"/>
  <c r="L3608" i="2" s="1"/>
  <c r="K3607" i="2"/>
  <c r="L3607" i="2" s="1"/>
  <c r="K3606" i="2"/>
  <c r="L3606" i="2" s="1"/>
  <c r="K3605" i="2"/>
  <c r="L3605" i="2" s="1"/>
  <c r="K3604" i="2"/>
  <c r="L3604" i="2" s="1"/>
  <c r="K3603" i="2"/>
  <c r="L3603" i="2" s="1"/>
  <c r="K3602" i="2"/>
  <c r="L3602" i="2" s="1"/>
  <c r="L3601" i="2"/>
  <c r="K3601" i="2"/>
  <c r="L3600" i="2"/>
  <c r="K3600" i="2"/>
  <c r="K3599" i="2"/>
  <c r="L3599" i="2" s="1"/>
  <c r="K3598" i="2"/>
  <c r="L3598" i="2" s="1"/>
  <c r="K3597" i="2"/>
  <c r="L3597" i="2" s="1"/>
  <c r="L3596" i="2"/>
  <c r="K3596" i="2"/>
  <c r="K3595" i="2"/>
  <c r="L3595" i="2" s="1"/>
  <c r="K3594" i="2"/>
  <c r="L3594" i="2" s="1"/>
  <c r="K3593" i="2"/>
  <c r="L3593" i="2" s="1"/>
  <c r="K3592" i="2"/>
  <c r="L3592" i="2" s="1"/>
  <c r="K3591" i="2"/>
  <c r="L3591" i="2" s="1"/>
  <c r="K3590" i="2"/>
  <c r="L3590" i="2" s="1"/>
  <c r="K3589" i="2"/>
  <c r="L3589" i="2" s="1"/>
  <c r="L3588" i="2"/>
  <c r="K3588" i="2"/>
  <c r="K3587" i="2"/>
  <c r="L3587" i="2" s="1"/>
  <c r="K3586" i="2"/>
  <c r="L3586" i="2" s="1"/>
  <c r="K3585" i="2"/>
  <c r="L3585" i="2" s="1"/>
  <c r="L3584" i="2"/>
  <c r="K3584" i="2"/>
  <c r="L3583" i="2"/>
  <c r="K3583" i="2"/>
  <c r="K3582" i="2"/>
  <c r="L3582" i="2" s="1"/>
  <c r="K3581" i="2"/>
  <c r="L3581" i="2" s="1"/>
  <c r="L3580" i="2"/>
  <c r="K3580" i="2"/>
  <c r="K3579" i="2"/>
  <c r="L3579" i="2" s="1"/>
  <c r="K3578" i="2"/>
  <c r="L3578" i="2" s="1"/>
  <c r="K3577" i="2"/>
  <c r="L3577" i="2" s="1"/>
  <c r="K3576" i="2"/>
  <c r="L3576" i="2" s="1"/>
  <c r="K3575" i="2"/>
  <c r="L3575" i="2" s="1"/>
  <c r="K3574" i="2"/>
  <c r="L3574" i="2" s="1"/>
  <c r="K3573" i="2"/>
  <c r="L3573" i="2" s="1"/>
  <c r="K3572" i="2"/>
  <c r="L3572" i="2" s="1"/>
  <c r="K3571" i="2"/>
  <c r="L3571" i="2" s="1"/>
  <c r="L3570" i="2"/>
  <c r="K3570" i="2"/>
  <c r="K3569" i="2"/>
  <c r="L3569" i="2" s="1"/>
  <c r="L3568" i="2"/>
  <c r="K3568" i="2"/>
  <c r="L3567" i="2"/>
  <c r="K3567" i="2"/>
  <c r="K3566" i="2"/>
  <c r="L3566" i="2" s="1"/>
  <c r="K3565" i="2"/>
  <c r="L3565" i="2" s="1"/>
  <c r="K3564" i="2"/>
  <c r="L3564" i="2" s="1"/>
  <c r="K3563" i="2"/>
  <c r="L3563" i="2" s="1"/>
  <c r="K3562" i="2"/>
  <c r="L3562" i="2" s="1"/>
  <c r="K3561" i="2"/>
  <c r="L3561" i="2" s="1"/>
  <c r="K3560" i="2"/>
  <c r="L3560" i="2" s="1"/>
  <c r="K3559" i="2"/>
  <c r="L3559" i="2" s="1"/>
  <c r="K3558" i="2"/>
  <c r="L3558" i="2" s="1"/>
  <c r="K3557" i="2"/>
  <c r="L3557" i="2" s="1"/>
  <c r="K3556" i="2"/>
  <c r="L3556" i="2" s="1"/>
  <c r="L3555" i="2"/>
  <c r="K3555" i="2"/>
  <c r="L3554" i="2"/>
  <c r="K3554" i="2"/>
  <c r="K3553" i="2"/>
  <c r="L3553" i="2" s="1"/>
  <c r="L3552" i="2"/>
  <c r="K3552" i="2"/>
  <c r="K3551" i="2"/>
  <c r="L3551" i="2" s="1"/>
  <c r="L3550" i="2"/>
  <c r="K3550" i="2"/>
  <c r="K3549" i="2"/>
  <c r="L3549" i="2" s="1"/>
  <c r="K3548" i="2"/>
  <c r="L3548" i="2" s="1"/>
  <c r="K3547" i="2"/>
  <c r="L3547" i="2" s="1"/>
  <c r="L3546" i="2"/>
  <c r="K3546" i="2"/>
  <c r="K3545" i="2"/>
  <c r="L3545" i="2" s="1"/>
  <c r="K3544" i="2"/>
  <c r="L3544" i="2" s="1"/>
  <c r="K3543" i="2"/>
  <c r="L3543" i="2" s="1"/>
  <c r="L3542" i="2"/>
  <c r="K3542" i="2"/>
  <c r="L3541" i="2"/>
  <c r="K3541" i="2"/>
  <c r="K3540" i="2"/>
  <c r="L3540" i="2" s="1"/>
  <c r="K3539" i="2"/>
  <c r="L3539" i="2" s="1"/>
  <c r="L3538" i="2"/>
  <c r="K3538" i="2"/>
  <c r="L3537" i="2"/>
  <c r="K3537" i="2"/>
  <c r="K3536" i="2"/>
  <c r="L3536" i="2" s="1"/>
  <c r="K3535" i="2"/>
  <c r="L3535" i="2" s="1"/>
  <c r="K3534" i="2"/>
  <c r="L3534" i="2" s="1"/>
  <c r="K3533" i="2"/>
  <c r="L3533" i="2" s="1"/>
  <c r="L3532" i="2"/>
  <c r="K3532" i="2"/>
  <c r="K3531" i="2"/>
  <c r="L3531" i="2" s="1"/>
  <c r="K3530" i="2"/>
  <c r="L3530" i="2" s="1"/>
  <c r="L3529" i="2"/>
  <c r="K3529" i="2"/>
  <c r="L3528" i="2"/>
  <c r="K3528" i="2"/>
  <c r="K3527" i="2"/>
  <c r="L3527" i="2" s="1"/>
  <c r="L3526" i="2"/>
  <c r="K3526" i="2"/>
  <c r="L3525" i="2"/>
  <c r="K3525" i="2"/>
  <c r="L3524" i="2"/>
  <c r="K3524" i="2"/>
  <c r="K3523" i="2"/>
  <c r="L3523" i="2" s="1"/>
  <c r="K3522" i="2"/>
  <c r="L3522" i="2" s="1"/>
  <c r="K3521" i="2"/>
  <c r="L3521" i="2" s="1"/>
  <c r="K3520" i="2"/>
  <c r="L3520" i="2" s="1"/>
  <c r="L3519" i="2"/>
  <c r="K3519" i="2"/>
  <c r="L3518" i="2"/>
  <c r="K3518" i="2"/>
  <c r="K3517" i="2"/>
  <c r="L3517" i="2" s="1"/>
  <c r="L3516" i="2"/>
  <c r="K3516" i="2"/>
  <c r="K3515" i="2"/>
  <c r="L3515" i="2" s="1"/>
  <c r="K3514" i="2"/>
  <c r="L3514" i="2" s="1"/>
  <c r="K3513" i="2"/>
  <c r="L3513" i="2" s="1"/>
  <c r="K3512" i="2"/>
  <c r="L3512" i="2" s="1"/>
  <c r="L3511" i="2"/>
  <c r="K3511" i="2"/>
  <c r="K3510" i="2"/>
  <c r="L3510" i="2" s="1"/>
  <c r="K3509" i="2"/>
  <c r="L3509" i="2" s="1"/>
  <c r="L3508" i="2"/>
  <c r="K3508" i="2"/>
  <c r="K3507" i="2"/>
  <c r="L3507" i="2" s="1"/>
  <c r="L3506" i="2"/>
  <c r="K3506" i="2"/>
  <c r="L3505" i="2"/>
  <c r="K3505" i="2"/>
  <c r="K3504" i="2"/>
  <c r="L3504" i="2" s="1"/>
  <c r="K3503" i="2"/>
  <c r="L3503" i="2" s="1"/>
  <c r="K3502" i="2"/>
  <c r="L3502" i="2" s="1"/>
  <c r="K3501" i="2"/>
  <c r="L3501" i="2" s="1"/>
  <c r="L3500" i="2"/>
  <c r="K3500" i="2"/>
  <c r="K3499" i="2"/>
  <c r="L3499" i="2" s="1"/>
  <c r="L3498" i="2"/>
  <c r="K3498" i="2"/>
  <c r="K3497" i="2"/>
  <c r="L3497" i="2" s="1"/>
  <c r="L3496" i="2"/>
  <c r="K3496" i="2"/>
  <c r="L3495" i="2"/>
  <c r="K3495" i="2"/>
  <c r="K3494" i="2"/>
  <c r="L3494" i="2" s="1"/>
  <c r="L3493" i="2"/>
  <c r="K3493" i="2"/>
  <c r="K3492" i="2"/>
  <c r="L3492" i="2" s="1"/>
  <c r="K3491" i="2"/>
  <c r="L3491" i="2" s="1"/>
  <c r="K3490" i="2"/>
  <c r="L3490" i="2" s="1"/>
  <c r="K3489" i="2"/>
  <c r="L3489" i="2" s="1"/>
  <c r="K3488" i="2"/>
  <c r="L3488" i="2" s="1"/>
  <c r="L3487" i="2"/>
  <c r="K3487" i="2"/>
  <c r="K3486" i="2"/>
  <c r="L3486" i="2" s="1"/>
  <c r="K3485" i="2"/>
  <c r="L3485" i="2" s="1"/>
  <c r="K3484" i="2"/>
  <c r="L3484" i="2" s="1"/>
  <c r="L3483" i="2"/>
  <c r="K3483" i="2"/>
  <c r="L3482" i="2"/>
  <c r="K3482" i="2"/>
  <c r="K3481" i="2"/>
  <c r="L3481" i="2" s="1"/>
  <c r="L3480" i="2"/>
  <c r="K3480" i="2"/>
  <c r="K3479" i="2"/>
  <c r="L3479" i="2" s="1"/>
  <c r="L3478" i="2"/>
  <c r="K3478" i="2"/>
  <c r="K3477" i="2"/>
  <c r="L3477" i="2" s="1"/>
  <c r="K3476" i="2"/>
  <c r="L3476" i="2" s="1"/>
  <c r="K3475" i="2"/>
  <c r="L3475" i="2" s="1"/>
  <c r="K3474" i="2"/>
  <c r="L3474" i="2" s="1"/>
  <c r="K3473" i="2"/>
  <c r="L3473" i="2" s="1"/>
  <c r="K3472" i="2"/>
  <c r="L3472" i="2" s="1"/>
  <c r="K3471" i="2"/>
  <c r="L3471" i="2" s="1"/>
  <c r="L3470" i="2"/>
  <c r="K3470" i="2"/>
  <c r="L3469" i="2"/>
  <c r="K3469" i="2"/>
  <c r="K3468" i="2"/>
  <c r="L3468" i="2" s="1"/>
  <c r="K3467" i="2"/>
  <c r="L3467" i="2" s="1"/>
  <c r="K3466" i="2"/>
  <c r="L3466" i="2" s="1"/>
  <c r="L3465" i="2"/>
  <c r="K3465" i="2"/>
  <c r="K3464" i="2"/>
  <c r="L3464" i="2" s="1"/>
  <c r="K3463" i="2"/>
  <c r="L3463" i="2" s="1"/>
  <c r="K3462" i="2"/>
  <c r="L3462" i="2" s="1"/>
  <c r="K3461" i="2"/>
  <c r="L3461" i="2" s="1"/>
  <c r="K3460" i="2"/>
  <c r="L3460" i="2" s="1"/>
  <c r="L3459" i="2"/>
  <c r="K3459" i="2"/>
  <c r="K3458" i="2"/>
  <c r="L3458" i="2" s="1"/>
  <c r="L3457" i="2"/>
  <c r="K3457" i="2"/>
  <c r="L3456" i="2"/>
  <c r="K3456" i="2"/>
  <c r="K3455" i="2"/>
  <c r="L3455" i="2" s="1"/>
  <c r="K3454" i="2"/>
  <c r="L3454" i="2" s="1"/>
  <c r="K3453" i="2"/>
  <c r="L3453" i="2" s="1"/>
  <c r="L3452" i="2"/>
  <c r="K3452" i="2"/>
  <c r="K3451" i="2"/>
  <c r="L3451" i="2" s="1"/>
  <c r="K3450" i="2"/>
  <c r="L3450" i="2" s="1"/>
  <c r="K3449" i="2"/>
  <c r="L3449" i="2" s="1"/>
  <c r="K3448" i="2"/>
  <c r="L3448" i="2" s="1"/>
  <c r="L3447" i="2"/>
  <c r="K3447" i="2"/>
  <c r="K3446" i="2"/>
  <c r="L3446" i="2" s="1"/>
  <c r="K3445" i="2"/>
  <c r="L3445" i="2" s="1"/>
  <c r="L3444" i="2"/>
  <c r="K3444" i="2"/>
  <c r="K3443" i="2"/>
  <c r="L3443" i="2" s="1"/>
  <c r="K3442" i="2"/>
  <c r="L3442" i="2" s="1"/>
  <c r="L3441" i="2"/>
  <c r="K3441" i="2"/>
  <c r="K3440" i="2"/>
  <c r="L3440" i="2" s="1"/>
  <c r="L3439" i="2"/>
  <c r="K3439" i="2"/>
  <c r="K3438" i="2"/>
  <c r="L3438" i="2" s="1"/>
  <c r="K3437" i="2"/>
  <c r="L3437" i="2" s="1"/>
  <c r="L3436" i="2"/>
  <c r="K3436" i="2"/>
  <c r="K3435" i="2"/>
  <c r="L3435" i="2" s="1"/>
  <c r="K3434" i="2"/>
  <c r="L3434" i="2" s="1"/>
  <c r="K3433" i="2"/>
  <c r="L3433" i="2" s="1"/>
  <c r="K3432" i="2"/>
  <c r="L3432" i="2" s="1"/>
  <c r="K3431" i="2"/>
  <c r="L3431" i="2" s="1"/>
  <c r="K3430" i="2"/>
  <c r="L3430" i="2" s="1"/>
  <c r="K3429" i="2"/>
  <c r="L3429" i="2" s="1"/>
  <c r="K3428" i="2"/>
  <c r="L3428" i="2" s="1"/>
  <c r="K3427" i="2"/>
  <c r="L3427" i="2" s="1"/>
  <c r="L3426" i="2"/>
  <c r="K3426" i="2"/>
  <c r="K3425" i="2"/>
  <c r="L3425" i="2" s="1"/>
  <c r="L3424" i="2"/>
  <c r="K3424" i="2"/>
  <c r="L3423" i="2"/>
  <c r="K3423" i="2"/>
  <c r="K3422" i="2"/>
  <c r="L3422" i="2" s="1"/>
  <c r="K3421" i="2"/>
  <c r="L3421" i="2" s="1"/>
  <c r="K3420" i="2"/>
  <c r="L3420" i="2" s="1"/>
  <c r="K3419" i="2"/>
  <c r="L3419" i="2" s="1"/>
  <c r="K3418" i="2"/>
  <c r="L3418" i="2" s="1"/>
  <c r="K3417" i="2"/>
  <c r="L3417" i="2" s="1"/>
  <c r="L3416" i="2"/>
  <c r="K3416" i="2"/>
  <c r="L3415" i="2"/>
  <c r="K3415" i="2"/>
  <c r="L3414" i="2"/>
  <c r="K3414" i="2"/>
  <c r="K3413" i="2"/>
  <c r="L3413" i="2" s="1"/>
  <c r="K3412" i="2"/>
  <c r="L3412" i="2" s="1"/>
  <c r="L3411" i="2"/>
  <c r="K3411" i="2"/>
  <c r="L3410" i="2"/>
  <c r="K3410" i="2"/>
  <c r="K3409" i="2"/>
  <c r="L3409" i="2" s="1"/>
  <c r="L3408" i="2"/>
  <c r="K3408" i="2"/>
  <c r="K3407" i="2"/>
  <c r="L3407" i="2" s="1"/>
  <c r="L3406" i="2"/>
  <c r="K3406" i="2"/>
  <c r="K3405" i="2"/>
  <c r="L3405" i="2" s="1"/>
  <c r="K3404" i="2"/>
  <c r="L3404" i="2" s="1"/>
  <c r="L3403" i="2"/>
  <c r="K3403" i="2"/>
  <c r="L3402" i="2"/>
  <c r="K3402" i="2"/>
  <c r="K3401" i="2"/>
  <c r="L3401" i="2" s="1"/>
  <c r="L3400" i="2"/>
  <c r="K3400" i="2"/>
  <c r="K3399" i="2"/>
  <c r="L3399" i="2" s="1"/>
  <c r="L3398" i="2"/>
  <c r="K3398" i="2"/>
  <c r="L3397" i="2"/>
  <c r="K3397" i="2"/>
  <c r="K3396" i="2"/>
  <c r="L3396" i="2" s="1"/>
  <c r="K3395" i="2"/>
  <c r="L3395" i="2" s="1"/>
  <c r="L3394" i="2"/>
  <c r="K3394" i="2"/>
  <c r="L3393" i="2"/>
  <c r="K3393" i="2"/>
  <c r="K3392" i="2"/>
  <c r="L3392" i="2" s="1"/>
  <c r="K3391" i="2"/>
  <c r="L3391" i="2" s="1"/>
  <c r="L3390" i="2"/>
  <c r="K3390" i="2"/>
  <c r="K3389" i="2"/>
  <c r="L3389" i="2" s="1"/>
  <c r="K3388" i="2"/>
  <c r="L3388" i="2" s="1"/>
  <c r="K3387" i="2"/>
  <c r="L3387" i="2" s="1"/>
  <c r="K3386" i="2"/>
  <c r="L3386" i="2" s="1"/>
  <c r="K3385" i="2"/>
  <c r="L3385" i="2" s="1"/>
  <c r="L3384" i="2"/>
  <c r="K3384" i="2"/>
  <c r="K3383" i="2"/>
  <c r="L3383" i="2" s="1"/>
  <c r="L3382" i="2"/>
  <c r="K3382" i="2"/>
  <c r="L3381" i="2"/>
  <c r="K3381" i="2"/>
  <c r="L3380" i="2"/>
  <c r="K3380" i="2"/>
  <c r="K3379" i="2"/>
  <c r="L3379" i="2" s="1"/>
  <c r="K3378" i="2"/>
  <c r="L3378" i="2" s="1"/>
  <c r="K3377" i="2"/>
  <c r="L3377" i="2" s="1"/>
  <c r="K3376" i="2"/>
  <c r="L3376" i="2" s="1"/>
  <c r="L3375" i="2"/>
  <c r="K3375" i="2"/>
  <c r="L3374" i="2"/>
  <c r="K3374" i="2"/>
  <c r="K3373" i="2"/>
  <c r="L3373" i="2" s="1"/>
  <c r="L3372" i="2"/>
  <c r="K3372" i="2"/>
  <c r="K3371" i="2"/>
  <c r="L3371" i="2" s="1"/>
  <c r="L3370" i="2"/>
  <c r="K3370" i="2"/>
  <c r="K3369" i="2"/>
  <c r="L3369" i="2" s="1"/>
  <c r="L3368" i="2"/>
  <c r="K3368" i="2"/>
  <c r="L3367" i="2"/>
  <c r="K3367" i="2"/>
  <c r="K3366" i="2"/>
  <c r="L3366" i="2" s="1"/>
  <c r="K3365" i="2"/>
  <c r="L3365" i="2" s="1"/>
  <c r="L3364" i="2"/>
  <c r="K3364" i="2"/>
  <c r="K3363" i="2"/>
  <c r="L3363" i="2" s="1"/>
  <c r="K3362" i="2"/>
  <c r="L3362" i="2" s="1"/>
  <c r="K3361" i="2"/>
  <c r="L3361" i="2" s="1"/>
  <c r="K3360" i="2"/>
  <c r="L3360" i="2" s="1"/>
  <c r="K3359" i="2"/>
  <c r="L3359" i="2" s="1"/>
  <c r="K3358" i="2"/>
  <c r="L3358" i="2" s="1"/>
  <c r="L3357" i="2"/>
  <c r="K3357" i="2"/>
  <c r="K3356" i="2"/>
  <c r="L3356" i="2" s="1"/>
  <c r="L3355" i="2"/>
  <c r="K3355" i="2"/>
  <c r="L3354" i="2"/>
  <c r="K3354" i="2"/>
  <c r="K3353" i="2"/>
  <c r="L3353" i="2" s="1"/>
  <c r="L3352" i="2"/>
  <c r="K3352" i="2"/>
  <c r="L3351" i="2"/>
  <c r="K3351" i="2"/>
  <c r="K3350" i="2"/>
  <c r="L3350" i="2" s="1"/>
  <c r="K3349" i="2"/>
  <c r="L3349" i="2" s="1"/>
  <c r="L3348" i="2"/>
  <c r="K3348" i="2"/>
  <c r="K3347" i="2"/>
  <c r="L3347" i="2" s="1"/>
  <c r="L3346" i="2"/>
  <c r="K3346" i="2"/>
  <c r="L3345" i="2"/>
  <c r="K3345" i="2"/>
  <c r="K3344" i="2"/>
  <c r="L3344" i="2" s="1"/>
  <c r="L3343" i="2"/>
  <c r="K3343" i="2"/>
  <c r="K3342" i="2"/>
  <c r="L3342" i="2" s="1"/>
  <c r="K3341" i="2"/>
  <c r="L3341" i="2" s="1"/>
  <c r="L3340" i="2"/>
  <c r="K3340" i="2"/>
  <c r="L3339" i="2"/>
  <c r="K3339" i="2"/>
  <c r="K3338" i="2"/>
  <c r="L3338" i="2" s="1"/>
  <c r="K3337" i="2"/>
  <c r="L3337" i="2" s="1"/>
  <c r="L3336" i="2"/>
  <c r="K3336" i="2"/>
  <c r="K3335" i="2"/>
  <c r="L3335" i="2" s="1"/>
  <c r="L3334" i="2"/>
  <c r="K3334" i="2"/>
  <c r="L3333" i="2"/>
  <c r="K3333" i="2"/>
  <c r="K3332" i="2"/>
  <c r="L3332" i="2" s="1"/>
  <c r="L3331" i="2"/>
  <c r="K3331" i="2"/>
  <c r="K3330" i="2"/>
  <c r="L3330" i="2" s="1"/>
  <c r="K3329" i="2"/>
  <c r="L3329" i="2" s="1"/>
  <c r="L3328" i="2"/>
  <c r="K3328" i="2"/>
  <c r="L3327" i="2"/>
  <c r="K3327" i="2"/>
  <c r="K3326" i="2"/>
  <c r="L3326" i="2" s="1"/>
  <c r="K3325" i="2"/>
  <c r="L3325" i="2" s="1"/>
  <c r="L3324" i="2"/>
  <c r="K3324" i="2"/>
  <c r="K3323" i="2"/>
  <c r="L3323" i="2" s="1"/>
  <c r="L3322" i="2"/>
  <c r="K3322" i="2"/>
  <c r="L3321" i="2"/>
  <c r="K3321" i="2"/>
  <c r="K3320" i="2"/>
  <c r="L3320" i="2" s="1"/>
  <c r="L3319" i="2"/>
  <c r="K3319" i="2"/>
  <c r="K3318" i="2"/>
  <c r="L3318" i="2" s="1"/>
  <c r="K3317" i="2"/>
  <c r="L3317" i="2" s="1"/>
  <c r="L3316" i="2"/>
  <c r="K3316" i="2"/>
  <c r="L3315" i="2"/>
  <c r="K3315" i="2"/>
  <c r="K3314" i="2"/>
  <c r="L3314" i="2" s="1"/>
  <c r="K3313" i="2"/>
  <c r="L3313" i="2" s="1"/>
  <c r="L3312" i="2"/>
  <c r="K3312" i="2"/>
  <c r="K3311" i="2"/>
  <c r="L3311" i="2" s="1"/>
  <c r="K3310" i="2"/>
  <c r="L3310" i="2" s="1"/>
  <c r="L3309" i="2"/>
  <c r="K3309" i="2"/>
  <c r="K3308" i="2"/>
  <c r="L3308" i="2" s="1"/>
  <c r="K3307" i="2"/>
  <c r="L3307" i="2" s="1"/>
  <c r="L3306" i="2"/>
  <c r="K3306" i="2"/>
  <c r="K3305" i="2"/>
  <c r="L3305" i="2" s="1"/>
  <c r="K3304" i="2"/>
  <c r="L3304" i="2" s="1"/>
  <c r="L3303" i="2"/>
  <c r="K3303" i="2"/>
  <c r="K3302" i="2"/>
  <c r="L3302" i="2" s="1"/>
  <c r="L3301" i="2"/>
  <c r="K3301" i="2"/>
  <c r="K3300" i="2"/>
  <c r="L3300" i="2" s="1"/>
  <c r="K3299" i="2"/>
  <c r="L3299" i="2" s="1"/>
  <c r="K3298" i="2"/>
  <c r="L3298" i="2" s="1"/>
  <c r="L3297" i="2"/>
  <c r="K3297" i="2"/>
  <c r="K3296" i="2"/>
  <c r="L3296" i="2" s="1"/>
  <c r="K3295" i="2"/>
  <c r="L3295" i="2" s="1"/>
  <c r="L3294" i="2"/>
  <c r="K3294" i="2"/>
  <c r="K3293" i="2"/>
  <c r="L3293" i="2" s="1"/>
  <c r="K3292" i="2"/>
  <c r="L3292" i="2" s="1"/>
  <c r="L3291" i="2"/>
  <c r="K3291" i="2"/>
  <c r="K3290" i="2"/>
  <c r="L3290" i="2" s="1"/>
  <c r="K3289" i="2"/>
  <c r="L3289" i="2" s="1"/>
  <c r="L3288" i="2"/>
  <c r="K3288" i="2"/>
  <c r="K3287" i="2"/>
  <c r="L3287" i="2" s="1"/>
  <c r="K3286" i="2"/>
  <c r="L3286" i="2" s="1"/>
  <c r="L3285" i="2"/>
  <c r="K3285" i="2"/>
  <c r="K3284" i="2"/>
  <c r="L3284" i="2" s="1"/>
  <c r="K3283" i="2"/>
  <c r="L3283" i="2" s="1"/>
  <c r="L3282" i="2"/>
  <c r="K3282" i="2"/>
  <c r="K3281" i="2"/>
  <c r="L3281" i="2" s="1"/>
  <c r="K3280" i="2"/>
  <c r="L3280" i="2" s="1"/>
  <c r="L3279" i="2"/>
  <c r="K3279" i="2"/>
  <c r="K3278" i="2"/>
  <c r="L3278" i="2" s="1"/>
  <c r="L3277" i="2"/>
  <c r="K3277" i="2"/>
  <c r="K3276" i="2"/>
  <c r="L3276" i="2" s="1"/>
  <c r="K3275" i="2"/>
  <c r="L3275" i="2" s="1"/>
  <c r="K3274" i="2"/>
  <c r="L3274" i="2" s="1"/>
  <c r="L3273" i="2"/>
  <c r="K3273" i="2"/>
  <c r="K3272" i="2"/>
  <c r="L3272" i="2" s="1"/>
  <c r="K3271" i="2"/>
  <c r="L3271" i="2" s="1"/>
  <c r="L3270" i="2"/>
  <c r="K3270" i="2"/>
  <c r="K3269" i="2"/>
  <c r="L3269" i="2" s="1"/>
  <c r="K3268" i="2"/>
  <c r="L3268" i="2" s="1"/>
  <c r="L3267" i="2"/>
  <c r="K3267" i="2"/>
  <c r="K3266" i="2"/>
  <c r="L3266" i="2" s="1"/>
  <c r="K3265" i="2"/>
  <c r="L3265" i="2" s="1"/>
  <c r="L3264" i="2"/>
  <c r="K3264" i="2"/>
  <c r="K3263" i="2"/>
  <c r="L3263" i="2" s="1"/>
  <c r="K3262" i="2"/>
  <c r="L3262" i="2" s="1"/>
  <c r="L3261" i="2"/>
  <c r="K3261" i="2"/>
  <c r="K3260" i="2"/>
  <c r="L3260" i="2" s="1"/>
  <c r="K3259" i="2"/>
  <c r="L3259" i="2" s="1"/>
  <c r="L3258" i="2"/>
  <c r="K3258" i="2"/>
  <c r="K3257" i="2"/>
  <c r="L3257" i="2" s="1"/>
  <c r="K3256" i="2"/>
  <c r="L3256" i="2" s="1"/>
  <c r="L3255" i="2"/>
  <c r="K3255" i="2"/>
  <c r="K3254" i="2"/>
  <c r="L3254" i="2" s="1"/>
  <c r="L3253" i="2"/>
  <c r="K3253" i="2"/>
  <c r="K3252" i="2"/>
  <c r="L3252" i="2" s="1"/>
  <c r="K3251" i="2"/>
  <c r="L3251" i="2" s="1"/>
  <c r="K3250" i="2"/>
  <c r="L3250" i="2" s="1"/>
  <c r="L3249" i="2"/>
  <c r="K3249" i="2"/>
  <c r="K3248" i="2"/>
  <c r="L3248" i="2" s="1"/>
  <c r="K3247" i="2"/>
  <c r="L3247" i="2" s="1"/>
  <c r="L3246" i="2"/>
  <c r="K3246" i="2"/>
  <c r="K3245" i="2"/>
  <c r="L3245" i="2" s="1"/>
  <c r="K3244" i="2"/>
  <c r="L3244" i="2" s="1"/>
  <c r="L3243" i="2"/>
  <c r="K3243" i="2"/>
  <c r="K3242" i="2"/>
  <c r="L3242" i="2" s="1"/>
  <c r="K3241" i="2"/>
  <c r="L3241" i="2" s="1"/>
  <c r="L3240" i="2"/>
  <c r="K3240" i="2"/>
  <c r="K3239" i="2"/>
  <c r="L3239" i="2" s="1"/>
  <c r="K3238" i="2"/>
  <c r="L3238" i="2" s="1"/>
  <c r="L3237" i="2"/>
  <c r="K3237" i="2"/>
  <c r="K3236" i="2"/>
  <c r="L3236" i="2" s="1"/>
  <c r="K3235" i="2"/>
  <c r="L3235" i="2" s="1"/>
  <c r="L3234" i="2"/>
  <c r="K3234" i="2"/>
  <c r="K3233" i="2"/>
  <c r="L3233" i="2" s="1"/>
  <c r="K3232" i="2"/>
  <c r="L3232" i="2" s="1"/>
  <c r="L3231" i="2"/>
  <c r="K3231" i="2"/>
  <c r="K3230" i="2"/>
  <c r="L3230" i="2" s="1"/>
  <c r="L3229" i="2"/>
  <c r="K3229" i="2"/>
  <c r="L3228" i="2"/>
  <c r="K3228" i="2"/>
  <c r="K3227" i="2"/>
  <c r="L3227" i="2" s="1"/>
  <c r="K3226" i="2"/>
  <c r="L3226" i="2" s="1"/>
  <c r="L3225" i="2"/>
  <c r="K3225" i="2"/>
  <c r="K3224" i="2"/>
  <c r="L3224" i="2" s="1"/>
  <c r="K3223" i="2"/>
  <c r="L3223" i="2" s="1"/>
  <c r="K3222" i="2"/>
  <c r="L3222" i="2" s="1"/>
  <c r="K3221" i="2"/>
  <c r="L3221" i="2" s="1"/>
  <c r="K3220" i="2"/>
  <c r="L3220" i="2" s="1"/>
  <c r="L3219" i="2"/>
  <c r="K3219" i="2"/>
  <c r="K3218" i="2"/>
  <c r="L3218" i="2" s="1"/>
  <c r="K3217" i="2"/>
  <c r="L3217" i="2" s="1"/>
  <c r="L3216" i="2"/>
  <c r="K3216" i="2"/>
  <c r="K3215" i="2"/>
  <c r="L3215" i="2" s="1"/>
  <c r="K3214" i="2"/>
  <c r="L3214" i="2" s="1"/>
  <c r="L3213" i="2"/>
  <c r="K3213" i="2"/>
  <c r="K3212" i="2"/>
  <c r="L3212" i="2" s="1"/>
  <c r="K3211" i="2"/>
  <c r="L3211" i="2" s="1"/>
  <c r="L3210" i="2"/>
  <c r="K3210" i="2"/>
  <c r="K3209" i="2"/>
  <c r="L3209" i="2" s="1"/>
  <c r="K3208" i="2"/>
  <c r="L3208" i="2" s="1"/>
  <c r="L3207" i="2"/>
  <c r="K3207" i="2"/>
  <c r="K3206" i="2"/>
  <c r="L3206" i="2" s="1"/>
  <c r="L3205" i="2"/>
  <c r="K3205" i="2"/>
  <c r="L3204" i="2"/>
  <c r="K3204" i="2"/>
  <c r="K3203" i="2"/>
  <c r="L3203" i="2" s="1"/>
  <c r="K3202" i="2"/>
  <c r="L3202" i="2" s="1"/>
  <c r="L3201" i="2"/>
  <c r="K3201" i="2"/>
  <c r="K3200" i="2"/>
  <c r="L3200" i="2" s="1"/>
  <c r="K3199" i="2"/>
  <c r="L3199" i="2" s="1"/>
  <c r="K3198" i="2"/>
  <c r="L3198" i="2" s="1"/>
  <c r="K3197" i="2"/>
  <c r="L3197" i="2" s="1"/>
  <c r="K3196" i="2"/>
  <c r="L3196" i="2" s="1"/>
  <c r="L3195" i="2"/>
  <c r="K3195" i="2"/>
  <c r="K3194" i="2"/>
  <c r="L3194" i="2" s="1"/>
  <c r="K3193" i="2"/>
  <c r="L3193" i="2" s="1"/>
  <c r="L3192" i="2"/>
  <c r="K3192" i="2"/>
  <c r="K3191" i="2"/>
  <c r="L3191" i="2" s="1"/>
  <c r="K3190" i="2"/>
  <c r="L3190" i="2" s="1"/>
  <c r="L3189" i="2"/>
  <c r="K3189" i="2"/>
  <c r="K3188" i="2"/>
  <c r="L3188" i="2" s="1"/>
  <c r="K3187" i="2"/>
  <c r="L3187" i="2" s="1"/>
  <c r="L3186" i="2"/>
  <c r="K3186" i="2"/>
  <c r="K3185" i="2"/>
  <c r="L3185" i="2" s="1"/>
  <c r="K3184" i="2"/>
  <c r="L3184" i="2" s="1"/>
  <c r="L3183" i="2"/>
  <c r="K3183" i="2"/>
  <c r="K3182" i="2"/>
  <c r="L3182" i="2" s="1"/>
  <c r="L3181" i="2"/>
  <c r="K3181" i="2"/>
  <c r="L3180" i="2"/>
  <c r="K3180" i="2"/>
  <c r="K3179" i="2"/>
  <c r="L3179" i="2" s="1"/>
  <c r="K3178" i="2"/>
  <c r="L3178" i="2" s="1"/>
  <c r="L3177" i="2"/>
  <c r="K3177" i="2"/>
  <c r="K3176" i="2"/>
  <c r="L3176" i="2" s="1"/>
  <c r="K3175" i="2"/>
  <c r="L3175" i="2" s="1"/>
  <c r="L3174" i="2"/>
  <c r="K3174" i="2"/>
  <c r="K3173" i="2"/>
  <c r="L3173" i="2" s="1"/>
  <c r="K3172" i="2"/>
  <c r="L3172" i="2" s="1"/>
  <c r="L3171" i="2"/>
  <c r="K3171" i="2"/>
  <c r="K3170" i="2"/>
  <c r="L3170" i="2" s="1"/>
  <c r="K3169" i="2"/>
  <c r="L3169" i="2" s="1"/>
  <c r="L3168" i="2"/>
  <c r="K3168" i="2"/>
  <c r="K3167" i="2"/>
  <c r="L3167" i="2" s="1"/>
  <c r="K3166" i="2"/>
  <c r="L3166" i="2" s="1"/>
  <c r="L3165" i="2"/>
  <c r="K3165" i="2"/>
  <c r="K3164" i="2"/>
  <c r="L3164" i="2" s="1"/>
  <c r="K3163" i="2"/>
  <c r="L3163" i="2" s="1"/>
  <c r="L3162" i="2"/>
  <c r="K3162" i="2"/>
  <c r="K3161" i="2"/>
  <c r="L3161" i="2" s="1"/>
  <c r="K3160" i="2"/>
  <c r="L3160" i="2" s="1"/>
  <c r="L3159" i="2"/>
  <c r="K3159" i="2"/>
  <c r="K3158" i="2"/>
  <c r="L3158" i="2" s="1"/>
  <c r="L3157" i="2"/>
  <c r="K3157" i="2"/>
  <c r="L3156" i="2"/>
  <c r="K3156" i="2"/>
  <c r="K3155" i="2"/>
  <c r="L3155" i="2" s="1"/>
  <c r="K3154" i="2"/>
  <c r="L3154" i="2" s="1"/>
  <c r="L3153" i="2"/>
  <c r="K3153" i="2"/>
  <c r="K3152" i="2"/>
  <c r="L3152" i="2" s="1"/>
  <c r="K3151" i="2"/>
  <c r="L3151" i="2" s="1"/>
  <c r="L3150" i="2"/>
  <c r="K3150" i="2"/>
  <c r="K3149" i="2"/>
  <c r="L3149" i="2" s="1"/>
  <c r="K3148" i="2"/>
  <c r="L3148" i="2" s="1"/>
  <c r="L3147" i="2"/>
  <c r="K3147" i="2"/>
  <c r="K3146" i="2"/>
  <c r="L3146" i="2" s="1"/>
  <c r="K3145" i="2"/>
  <c r="L3145" i="2" s="1"/>
  <c r="L3144" i="2"/>
  <c r="K3144" i="2"/>
  <c r="K3143" i="2"/>
  <c r="L3143" i="2" s="1"/>
  <c r="K3142" i="2"/>
  <c r="L3142" i="2" s="1"/>
  <c r="L3141" i="2"/>
  <c r="K3141" i="2"/>
  <c r="K3140" i="2"/>
  <c r="L3140" i="2" s="1"/>
  <c r="K3139" i="2"/>
  <c r="L3139" i="2" s="1"/>
  <c r="L3138" i="2"/>
  <c r="K3138" i="2"/>
  <c r="K3137" i="2"/>
  <c r="L3137" i="2" s="1"/>
  <c r="K3136" i="2"/>
  <c r="L3136" i="2" s="1"/>
  <c r="L3135" i="2"/>
  <c r="K3135" i="2"/>
  <c r="K3134" i="2"/>
  <c r="L3134" i="2" s="1"/>
  <c r="L3133" i="2"/>
  <c r="K3133" i="2"/>
  <c r="L3132" i="2"/>
  <c r="K3132" i="2"/>
  <c r="K3131" i="2"/>
  <c r="L3131" i="2" s="1"/>
  <c r="K3130" i="2"/>
  <c r="L3130" i="2" s="1"/>
  <c r="L3129" i="2"/>
  <c r="K3129" i="2"/>
  <c r="K3128" i="2"/>
  <c r="L3128" i="2" s="1"/>
  <c r="K3127" i="2"/>
  <c r="L3127" i="2" s="1"/>
  <c r="K3126" i="2"/>
  <c r="L3126" i="2" s="1"/>
  <c r="K3125" i="2"/>
  <c r="L3125" i="2" s="1"/>
  <c r="L3124" i="2"/>
  <c r="K3124" i="2"/>
  <c r="K3123" i="2"/>
  <c r="L3123" i="2" s="1"/>
  <c r="K3122" i="2"/>
  <c r="L3122" i="2" s="1"/>
  <c r="K3121" i="2"/>
  <c r="L3121" i="2" s="1"/>
  <c r="K3120" i="2"/>
  <c r="L3120" i="2" s="1"/>
  <c r="K3119" i="2"/>
  <c r="L3119" i="2" s="1"/>
  <c r="L3118" i="2"/>
  <c r="K3118" i="2"/>
  <c r="L3117" i="2"/>
  <c r="K3117" i="2"/>
  <c r="K3116" i="2"/>
  <c r="L3116" i="2" s="1"/>
  <c r="L3115" i="2"/>
  <c r="K3115" i="2"/>
  <c r="K3114" i="2"/>
  <c r="L3114" i="2" s="1"/>
  <c r="K3113" i="2"/>
  <c r="L3113" i="2" s="1"/>
  <c r="L3112" i="2"/>
  <c r="K3112" i="2"/>
  <c r="L3111" i="2"/>
  <c r="K3111" i="2"/>
  <c r="K3110" i="2"/>
  <c r="L3110" i="2" s="1"/>
  <c r="K3109" i="2"/>
  <c r="L3109" i="2" s="1"/>
  <c r="L3108" i="2"/>
  <c r="K3108" i="2"/>
  <c r="K3107" i="2"/>
  <c r="L3107" i="2" s="1"/>
  <c r="L3106" i="2"/>
  <c r="K3106" i="2"/>
  <c r="L3105" i="2"/>
  <c r="K3105" i="2"/>
  <c r="K3104" i="2"/>
  <c r="L3104" i="2" s="1"/>
  <c r="K3103" i="2"/>
  <c r="L3103" i="2" s="1"/>
  <c r="K3102" i="2"/>
  <c r="L3102" i="2" s="1"/>
  <c r="K3101" i="2"/>
  <c r="L3101" i="2" s="1"/>
  <c r="K3100" i="2"/>
  <c r="L3100" i="2" s="1"/>
  <c r="L3099" i="2"/>
  <c r="K3099" i="2"/>
  <c r="K3098" i="2"/>
  <c r="L3098" i="2" s="1"/>
  <c r="K3097" i="2"/>
  <c r="L3097" i="2" s="1"/>
  <c r="K3096" i="2"/>
  <c r="L3096" i="2" s="1"/>
  <c r="K3095" i="2"/>
  <c r="L3095" i="2" s="1"/>
  <c r="K3094" i="2"/>
  <c r="L3094" i="2" s="1"/>
  <c r="K3093" i="2"/>
  <c r="L3093" i="2" s="1"/>
  <c r="K3092" i="2"/>
  <c r="L3092" i="2" s="1"/>
  <c r="K3091" i="2"/>
  <c r="L3091" i="2" s="1"/>
  <c r="K3090" i="2"/>
  <c r="L3090" i="2" s="1"/>
  <c r="K3089" i="2"/>
  <c r="L3089" i="2" s="1"/>
  <c r="L3088" i="2"/>
  <c r="K3088" i="2"/>
  <c r="K3087" i="2"/>
  <c r="L3087" i="2" s="1"/>
  <c r="K3086" i="2"/>
  <c r="L3086" i="2" s="1"/>
  <c r="K3085" i="2"/>
  <c r="L3085" i="2" s="1"/>
  <c r="K3084" i="2"/>
  <c r="L3084" i="2" s="1"/>
  <c r="K3083" i="2"/>
  <c r="L3083" i="2" s="1"/>
  <c r="L3082" i="2"/>
  <c r="K3082" i="2"/>
  <c r="L3081" i="2"/>
  <c r="K3081" i="2"/>
  <c r="K3080" i="2"/>
  <c r="L3080" i="2" s="1"/>
  <c r="L3079" i="2"/>
  <c r="K3079" i="2"/>
  <c r="K3078" i="2"/>
  <c r="L3078" i="2" s="1"/>
  <c r="K3077" i="2"/>
  <c r="L3077" i="2" s="1"/>
  <c r="L3076" i="2"/>
  <c r="K3076" i="2"/>
  <c r="L3075" i="2"/>
  <c r="K3075" i="2"/>
  <c r="K3074" i="2"/>
  <c r="L3074" i="2" s="1"/>
  <c r="K3073" i="2"/>
  <c r="L3073" i="2" s="1"/>
  <c r="L3072" i="2"/>
  <c r="K3072" i="2"/>
  <c r="K3071" i="2"/>
  <c r="L3071" i="2" s="1"/>
  <c r="L3070" i="2"/>
  <c r="K3070" i="2"/>
  <c r="L3069" i="2"/>
  <c r="K3069" i="2"/>
  <c r="K3068" i="2"/>
  <c r="L3068" i="2" s="1"/>
  <c r="K3067" i="2"/>
  <c r="L3067" i="2" s="1"/>
  <c r="K3066" i="2"/>
  <c r="L3066" i="2" s="1"/>
  <c r="K3065" i="2"/>
  <c r="L3065" i="2" s="1"/>
  <c r="K3064" i="2"/>
  <c r="L3064" i="2" s="1"/>
  <c r="L3063" i="2"/>
  <c r="K3063" i="2"/>
  <c r="K3062" i="2"/>
  <c r="L3062" i="2" s="1"/>
  <c r="K3061" i="2"/>
  <c r="L3061" i="2" s="1"/>
  <c r="K3060" i="2"/>
  <c r="L3060" i="2" s="1"/>
  <c r="K3059" i="2"/>
  <c r="L3059" i="2" s="1"/>
  <c r="K3058" i="2"/>
  <c r="L3058" i="2" s="1"/>
  <c r="K3057" i="2"/>
  <c r="L3057" i="2" s="1"/>
  <c r="K3056" i="2"/>
  <c r="L3056" i="2" s="1"/>
  <c r="K3055" i="2"/>
  <c r="L3055" i="2" s="1"/>
  <c r="K3054" i="2"/>
  <c r="L3054" i="2" s="1"/>
  <c r="K3053" i="2"/>
  <c r="L3053" i="2" s="1"/>
  <c r="L3052" i="2"/>
  <c r="K3052" i="2"/>
  <c r="K3051" i="2"/>
  <c r="L3051" i="2" s="1"/>
  <c r="K3050" i="2"/>
  <c r="L3050" i="2" s="1"/>
  <c r="K3049" i="2"/>
  <c r="L3049" i="2" s="1"/>
  <c r="K3048" i="2"/>
  <c r="L3048" i="2" s="1"/>
  <c r="K3047" i="2"/>
  <c r="L3047" i="2" s="1"/>
  <c r="L3046" i="2"/>
  <c r="K3046" i="2"/>
  <c r="L3045" i="2"/>
  <c r="K3045" i="2"/>
  <c r="K3044" i="2"/>
  <c r="L3044" i="2" s="1"/>
  <c r="L3043" i="2"/>
  <c r="K3043" i="2"/>
  <c r="K3042" i="2"/>
  <c r="L3042" i="2" s="1"/>
  <c r="K3041" i="2"/>
  <c r="L3041" i="2" s="1"/>
  <c r="L3040" i="2"/>
  <c r="K3040" i="2"/>
  <c r="L3039" i="2"/>
  <c r="K3039" i="2"/>
  <c r="K3038" i="2"/>
  <c r="L3038" i="2" s="1"/>
  <c r="K3037" i="2"/>
  <c r="L3037" i="2" s="1"/>
  <c r="L3036" i="2"/>
  <c r="K3036" i="2"/>
  <c r="K3035" i="2"/>
  <c r="L3035" i="2" s="1"/>
  <c r="L3034" i="2"/>
  <c r="K3034" i="2"/>
  <c r="L3033" i="2"/>
  <c r="K3033" i="2"/>
  <c r="L3032" i="2"/>
  <c r="K3032" i="2"/>
  <c r="L3031" i="2"/>
  <c r="K3031" i="2"/>
  <c r="K3030" i="2"/>
  <c r="L3030" i="2" s="1"/>
  <c r="K3029" i="2"/>
  <c r="L3029" i="2" s="1"/>
  <c r="K3028" i="2"/>
  <c r="L3028" i="2" s="1"/>
  <c r="K3027" i="2"/>
  <c r="L3027" i="2" s="1"/>
  <c r="K3026" i="2"/>
  <c r="L3026" i="2" s="1"/>
  <c r="K3025" i="2"/>
  <c r="L3025" i="2" s="1"/>
  <c r="K3024" i="2"/>
  <c r="L3024" i="2" s="1"/>
  <c r="K3023" i="2"/>
  <c r="L3023" i="2" s="1"/>
  <c r="K3022" i="2"/>
  <c r="L3022" i="2" s="1"/>
  <c r="L3021" i="2"/>
  <c r="K3021" i="2"/>
  <c r="K3020" i="2"/>
  <c r="L3020" i="2" s="1"/>
  <c r="L3019" i="2"/>
  <c r="K3019" i="2"/>
  <c r="L3018" i="2"/>
  <c r="K3018" i="2"/>
  <c r="K3017" i="2"/>
  <c r="L3017" i="2" s="1"/>
  <c r="L3016" i="2"/>
  <c r="K3016" i="2"/>
  <c r="K3015" i="2"/>
  <c r="L3015" i="2" s="1"/>
  <c r="K3014" i="2"/>
  <c r="L3014" i="2" s="1"/>
  <c r="L3013" i="2"/>
  <c r="K3013" i="2"/>
  <c r="K3012" i="2"/>
  <c r="L3012" i="2" s="1"/>
  <c r="K3011" i="2"/>
  <c r="L3011" i="2" s="1"/>
  <c r="K3010" i="2"/>
  <c r="L3010" i="2" s="1"/>
  <c r="K3009" i="2"/>
  <c r="L3009" i="2" s="1"/>
  <c r="L3008" i="2"/>
  <c r="K3008" i="2"/>
  <c r="L3007" i="2"/>
  <c r="K3007" i="2"/>
  <c r="L3006" i="2"/>
  <c r="K3006" i="2"/>
  <c r="K3005" i="2"/>
  <c r="L3005" i="2" s="1"/>
  <c r="K3004" i="2"/>
  <c r="L3004" i="2" s="1"/>
  <c r="L3003" i="2"/>
  <c r="K3003" i="2"/>
  <c r="K3002" i="2"/>
  <c r="L3002" i="2" s="1"/>
  <c r="K3001" i="2"/>
  <c r="L3001" i="2" s="1"/>
  <c r="L3000" i="2"/>
  <c r="K3000" i="2"/>
  <c r="K2999" i="2"/>
  <c r="L2999" i="2" s="1"/>
  <c r="K2998" i="2"/>
  <c r="L2998" i="2" s="1"/>
  <c r="K2997" i="2"/>
  <c r="L2997" i="2" s="1"/>
  <c r="K2996" i="2"/>
  <c r="L2996" i="2" s="1"/>
  <c r="L2995" i="2"/>
  <c r="K2995" i="2"/>
  <c r="L2994" i="2"/>
  <c r="K2994" i="2"/>
  <c r="K2993" i="2"/>
  <c r="L2993" i="2" s="1"/>
  <c r="K2992" i="2"/>
  <c r="L2992" i="2" s="1"/>
  <c r="K2991" i="2"/>
  <c r="L2991" i="2" s="1"/>
  <c r="L2990" i="2"/>
  <c r="K2990" i="2"/>
  <c r="K2989" i="2"/>
  <c r="L2989" i="2" s="1"/>
  <c r="K2988" i="2"/>
  <c r="L2988" i="2" s="1"/>
  <c r="K2987" i="2"/>
  <c r="L2987" i="2" s="1"/>
  <c r="L2986" i="2"/>
  <c r="K2986" i="2"/>
  <c r="K2985" i="2"/>
  <c r="L2985" i="2" s="1"/>
  <c r="K2984" i="2"/>
  <c r="L2984" i="2" s="1"/>
  <c r="K2983" i="2"/>
  <c r="L2983" i="2" s="1"/>
  <c r="L2982" i="2"/>
  <c r="K2982" i="2"/>
  <c r="K2981" i="2"/>
  <c r="L2981" i="2" s="1"/>
  <c r="L2980" i="2"/>
  <c r="K2980" i="2"/>
  <c r="K2979" i="2"/>
  <c r="L2979" i="2" s="1"/>
  <c r="K2978" i="2"/>
  <c r="L2978" i="2" s="1"/>
  <c r="L2977" i="2"/>
  <c r="K2977" i="2"/>
  <c r="K2976" i="2"/>
  <c r="L2976" i="2" s="1"/>
  <c r="K2975" i="2"/>
  <c r="L2975" i="2" s="1"/>
  <c r="L2974" i="2"/>
  <c r="K2974" i="2"/>
  <c r="L2973" i="2"/>
  <c r="K2973" i="2"/>
  <c r="K2972" i="2"/>
  <c r="L2972" i="2" s="1"/>
  <c r="K2971" i="2"/>
  <c r="L2971" i="2" s="1"/>
  <c r="K2970" i="2"/>
  <c r="L2970" i="2" s="1"/>
  <c r="K2969" i="2"/>
  <c r="L2969" i="2" s="1"/>
  <c r="K2968" i="2"/>
  <c r="L2968" i="2" s="1"/>
  <c r="K2967" i="2"/>
  <c r="L2967" i="2" s="1"/>
  <c r="K2966" i="2"/>
  <c r="L2966" i="2" s="1"/>
  <c r="K2965" i="2"/>
  <c r="L2965" i="2" s="1"/>
  <c r="L2964" i="2"/>
  <c r="K2964" i="2"/>
  <c r="K2963" i="2"/>
  <c r="L2963" i="2" s="1"/>
  <c r="L2962" i="2"/>
  <c r="K2962" i="2"/>
  <c r="K2961" i="2"/>
  <c r="L2961" i="2" s="1"/>
  <c r="L2960" i="2"/>
  <c r="K2960" i="2"/>
  <c r="K2959" i="2"/>
  <c r="L2959" i="2" s="1"/>
  <c r="K2958" i="2"/>
  <c r="L2958" i="2" s="1"/>
  <c r="K2957" i="2"/>
  <c r="L2957" i="2" s="1"/>
  <c r="K2956" i="2"/>
  <c r="L2956" i="2" s="1"/>
  <c r="K2955" i="2"/>
  <c r="L2955" i="2" s="1"/>
  <c r="L2954" i="2"/>
  <c r="K2954" i="2"/>
  <c r="K2953" i="2"/>
  <c r="L2953" i="2" s="1"/>
  <c r="K2952" i="2"/>
  <c r="L2952" i="2" s="1"/>
  <c r="K2951" i="2"/>
  <c r="L2951" i="2" s="1"/>
  <c r="K2950" i="2"/>
  <c r="L2950" i="2" s="1"/>
  <c r="L2949" i="2"/>
  <c r="K2949" i="2"/>
  <c r="K2948" i="2"/>
  <c r="L2948" i="2" s="1"/>
  <c r="L2947" i="2"/>
  <c r="K2947" i="2"/>
  <c r="K2946" i="2"/>
  <c r="L2946" i="2" s="1"/>
  <c r="K2945" i="2"/>
  <c r="L2945" i="2" s="1"/>
  <c r="L2944" i="2"/>
  <c r="K2944" i="2"/>
  <c r="K2943" i="2"/>
  <c r="L2943" i="2" s="1"/>
  <c r="K2942" i="2"/>
  <c r="L2942" i="2" s="1"/>
  <c r="K2941" i="2"/>
  <c r="L2941" i="2" s="1"/>
  <c r="K2940" i="2"/>
  <c r="L2940" i="2" s="1"/>
  <c r="K2939" i="2"/>
  <c r="L2939" i="2" s="1"/>
  <c r="K2938" i="2"/>
  <c r="L2938" i="2" s="1"/>
  <c r="K2937" i="2"/>
  <c r="L2937" i="2" s="1"/>
  <c r="L2936" i="2"/>
  <c r="K2936" i="2"/>
  <c r="K2935" i="2"/>
  <c r="L2935" i="2" s="1"/>
  <c r="L2934" i="2"/>
  <c r="K2934" i="2"/>
  <c r="K2933" i="2"/>
  <c r="L2933" i="2" s="1"/>
  <c r="K2932" i="2"/>
  <c r="L2932" i="2" s="1"/>
  <c r="L2931" i="2"/>
  <c r="K2931" i="2"/>
  <c r="K2930" i="2"/>
  <c r="L2930" i="2" s="1"/>
  <c r="K2929" i="2"/>
  <c r="L2929" i="2" s="1"/>
  <c r="L2928" i="2"/>
  <c r="K2928" i="2"/>
  <c r="K2927" i="2"/>
  <c r="L2927" i="2" s="1"/>
  <c r="K2926" i="2"/>
  <c r="L2926" i="2" s="1"/>
  <c r="K2925" i="2"/>
  <c r="L2925" i="2" s="1"/>
  <c r="K2924" i="2"/>
  <c r="L2924" i="2" s="1"/>
  <c r="L2923" i="2"/>
  <c r="K2923" i="2"/>
  <c r="K2922" i="2"/>
  <c r="L2922" i="2" s="1"/>
  <c r="K2921" i="2"/>
  <c r="L2921" i="2" s="1"/>
  <c r="K2920" i="2"/>
  <c r="L2920" i="2" s="1"/>
  <c r="K2919" i="2"/>
  <c r="L2919" i="2" s="1"/>
  <c r="L2918" i="2"/>
  <c r="K2918" i="2"/>
  <c r="K2917" i="2"/>
  <c r="L2917" i="2" s="1"/>
  <c r="K2916" i="2"/>
  <c r="L2916" i="2" s="1"/>
  <c r="K2915" i="2"/>
  <c r="L2915" i="2" s="1"/>
  <c r="L2914" i="2"/>
  <c r="K2914" i="2"/>
  <c r="K2913" i="2"/>
  <c r="L2913" i="2" s="1"/>
  <c r="K2912" i="2"/>
  <c r="L2912" i="2" s="1"/>
  <c r="K2911" i="2"/>
  <c r="L2911" i="2" s="1"/>
  <c r="L2910" i="2"/>
  <c r="K2910" i="2"/>
  <c r="K2909" i="2"/>
  <c r="L2909" i="2" s="1"/>
  <c r="K2908" i="2"/>
  <c r="L2908" i="2" s="1"/>
  <c r="K2907" i="2"/>
  <c r="L2907" i="2" s="1"/>
  <c r="K2906" i="2"/>
  <c r="L2906" i="2" s="1"/>
  <c r="L2905" i="2"/>
  <c r="K2905" i="2"/>
  <c r="K2904" i="2"/>
  <c r="L2904" i="2" s="1"/>
  <c r="K2903" i="2"/>
  <c r="L2903" i="2" s="1"/>
  <c r="K2902" i="2"/>
  <c r="L2902" i="2" s="1"/>
  <c r="L2901" i="2"/>
  <c r="K2901" i="2"/>
  <c r="K2900" i="2"/>
  <c r="L2900" i="2" s="1"/>
  <c r="K2899" i="2"/>
  <c r="L2899" i="2" s="1"/>
  <c r="K2898" i="2"/>
  <c r="L2898" i="2" s="1"/>
  <c r="K2897" i="2"/>
  <c r="L2897" i="2" s="1"/>
  <c r="K2896" i="2"/>
  <c r="L2896" i="2" s="1"/>
  <c r="L2895" i="2"/>
  <c r="K2895" i="2"/>
  <c r="K2894" i="2"/>
  <c r="L2894" i="2" s="1"/>
  <c r="K2893" i="2"/>
  <c r="L2893" i="2" s="1"/>
  <c r="L2892" i="2"/>
  <c r="K2892" i="2"/>
  <c r="K2891" i="2"/>
  <c r="L2891" i="2" s="1"/>
  <c r="L2890" i="2"/>
  <c r="K2890" i="2"/>
  <c r="L2889" i="2"/>
  <c r="K2889" i="2"/>
  <c r="L2888" i="2"/>
  <c r="K2888" i="2"/>
  <c r="L2887" i="2"/>
  <c r="K2887" i="2"/>
  <c r="K2886" i="2"/>
  <c r="L2886" i="2" s="1"/>
  <c r="K2885" i="2"/>
  <c r="L2885" i="2" s="1"/>
  <c r="K2884" i="2"/>
  <c r="L2884" i="2" s="1"/>
  <c r="K2883" i="2"/>
  <c r="L2883" i="2" s="1"/>
  <c r="K2882" i="2"/>
  <c r="L2882" i="2" s="1"/>
  <c r="K2881" i="2"/>
  <c r="L2881" i="2" s="1"/>
  <c r="K2880" i="2"/>
  <c r="L2880" i="2" s="1"/>
  <c r="K2879" i="2"/>
  <c r="L2879" i="2" s="1"/>
  <c r="K2878" i="2"/>
  <c r="L2878" i="2" s="1"/>
  <c r="L2877" i="2"/>
  <c r="K2877" i="2"/>
  <c r="K2876" i="2"/>
  <c r="L2876" i="2" s="1"/>
  <c r="L2875" i="2"/>
  <c r="K2875" i="2"/>
  <c r="L2874" i="2"/>
  <c r="K2874" i="2"/>
  <c r="K2873" i="2"/>
  <c r="L2873" i="2" s="1"/>
  <c r="L2872" i="2"/>
  <c r="K2872" i="2"/>
  <c r="K2871" i="2"/>
  <c r="L2871" i="2" s="1"/>
  <c r="K2870" i="2"/>
  <c r="L2870" i="2" s="1"/>
  <c r="L2869" i="2"/>
  <c r="K2869" i="2"/>
  <c r="K2868" i="2"/>
  <c r="L2868" i="2" s="1"/>
  <c r="K2867" i="2"/>
  <c r="L2867" i="2" s="1"/>
  <c r="K2866" i="2"/>
  <c r="L2866" i="2" s="1"/>
  <c r="K2865" i="2"/>
  <c r="L2865" i="2" s="1"/>
  <c r="L2864" i="2"/>
  <c r="K2864" i="2"/>
  <c r="L2863" i="2"/>
  <c r="K2863" i="2"/>
  <c r="L2862" i="2"/>
  <c r="K2862" i="2"/>
  <c r="K2861" i="2"/>
  <c r="L2861" i="2" s="1"/>
  <c r="K2860" i="2"/>
  <c r="L2860" i="2" s="1"/>
  <c r="L2859" i="2"/>
  <c r="K2859" i="2"/>
  <c r="K2858" i="2"/>
  <c r="L2858" i="2" s="1"/>
  <c r="K2857" i="2"/>
  <c r="L2857" i="2" s="1"/>
  <c r="K2856" i="2"/>
  <c r="L2856" i="2" s="1"/>
  <c r="K2855" i="2"/>
  <c r="L2855" i="2" s="1"/>
  <c r="K2854" i="2"/>
  <c r="L2854" i="2" s="1"/>
  <c r="K2853" i="2"/>
  <c r="L2853" i="2" s="1"/>
  <c r="K2852" i="2"/>
  <c r="L2852" i="2" s="1"/>
  <c r="L2851" i="2"/>
  <c r="K2851" i="2"/>
  <c r="K2850" i="2"/>
  <c r="L2850" i="2" s="1"/>
  <c r="K2849" i="2"/>
  <c r="L2849" i="2" s="1"/>
  <c r="K2848" i="2"/>
  <c r="L2848" i="2" s="1"/>
  <c r="K2847" i="2"/>
  <c r="L2847" i="2" s="1"/>
  <c r="L2846" i="2"/>
  <c r="K2846" i="2"/>
  <c r="K2845" i="2"/>
  <c r="L2845" i="2" s="1"/>
  <c r="K2844" i="2"/>
  <c r="L2844" i="2" s="1"/>
  <c r="K2843" i="2"/>
  <c r="L2843" i="2" s="1"/>
  <c r="L2842" i="2"/>
  <c r="K2842" i="2"/>
  <c r="K2841" i="2"/>
  <c r="L2841" i="2" s="1"/>
  <c r="K2840" i="2"/>
  <c r="L2840" i="2" s="1"/>
  <c r="K2839" i="2"/>
  <c r="L2839" i="2" s="1"/>
  <c r="L2838" i="2"/>
  <c r="K2838" i="2"/>
  <c r="K2837" i="2"/>
  <c r="L2837" i="2" s="1"/>
  <c r="L2836" i="2"/>
  <c r="K2836" i="2"/>
  <c r="K2835" i="2"/>
  <c r="L2835" i="2" s="1"/>
  <c r="K2834" i="2"/>
  <c r="L2834" i="2" s="1"/>
  <c r="L2833" i="2"/>
  <c r="K2833" i="2"/>
  <c r="K2832" i="2"/>
  <c r="L2832" i="2" s="1"/>
  <c r="K2831" i="2"/>
  <c r="L2831" i="2" s="1"/>
  <c r="L2830" i="2"/>
  <c r="K2830" i="2"/>
  <c r="L2829" i="2"/>
  <c r="K2829" i="2"/>
  <c r="K2828" i="2"/>
  <c r="L2828" i="2" s="1"/>
  <c r="K2827" i="2"/>
  <c r="L2827" i="2" s="1"/>
  <c r="K2826" i="2"/>
  <c r="L2826" i="2" s="1"/>
  <c r="K2825" i="2"/>
  <c r="L2825" i="2" s="1"/>
  <c r="K2824" i="2"/>
  <c r="L2824" i="2" s="1"/>
  <c r="K2823" i="2"/>
  <c r="L2823" i="2" s="1"/>
  <c r="K2822" i="2"/>
  <c r="L2822" i="2" s="1"/>
  <c r="K2821" i="2"/>
  <c r="L2821" i="2" s="1"/>
  <c r="L2820" i="2"/>
  <c r="K2820" i="2"/>
  <c r="K2819" i="2"/>
  <c r="L2819" i="2" s="1"/>
  <c r="L2818" i="2"/>
  <c r="K2818" i="2"/>
  <c r="L2817" i="2"/>
  <c r="K2817" i="2"/>
  <c r="L2816" i="2"/>
  <c r="K2816" i="2"/>
  <c r="K2815" i="2"/>
  <c r="L2815" i="2" s="1"/>
  <c r="L2814" i="2"/>
  <c r="K2814" i="2"/>
  <c r="K2813" i="2"/>
  <c r="L2813" i="2" s="1"/>
  <c r="K2812" i="2"/>
  <c r="L2812" i="2" s="1"/>
  <c r="K2811" i="2"/>
  <c r="L2811" i="2" s="1"/>
  <c r="L2810" i="2"/>
  <c r="K2810" i="2"/>
  <c r="K2809" i="2"/>
  <c r="L2809" i="2" s="1"/>
  <c r="K2808" i="2"/>
  <c r="L2808" i="2" s="1"/>
  <c r="K2807" i="2"/>
  <c r="L2807" i="2" s="1"/>
  <c r="K2806" i="2"/>
  <c r="L2806" i="2" s="1"/>
  <c r="L2805" i="2"/>
  <c r="K2805" i="2"/>
  <c r="L2804" i="2"/>
  <c r="K2804" i="2"/>
  <c r="L2803" i="2"/>
  <c r="K2803" i="2"/>
  <c r="K2802" i="2"/>
  <c r="L2802" i="2" s="1"/>
  <c r="K2801" i="2"/>
  <c r="L2801" i="2" s="1"/>
  <c r="L2800" i="2"/>
  <c r="K2800" i="2"/>
  <c r="K2799" i="2"/>
  <c r="L2799" i="2" s="1"/>
  <c r="K2798" i="2"/>
  <c r="L2798" i="2" s="1"/>
  <c r="L2797" i="2"/>
  <c r="K2797" i="2"/>
  <c r="K2796" i="2"/>
  <c r="L2796" i="2" s="1"/>
  <c r="K2795" i="2"/>
  <c r="L2795" i="2" s="1"/>
  <c r="K2794" i="2"/>
  <c r="L2794" i="2" s="1"/>
  <c r="K2793" i="2"/>
  <c r="L2793" i="2" s="1"/>
  <c r="L2792" i="2"/>
  <c r="K2792" i="2"/>
  <c r="L2791" i="2"/>
  <c r="K2791" i="2"/>
  <c r="L2790" i="2"/>
  <c r="K2790" i="2"/>
  <c r="K2789" i="2"/>
  <c r="L2789" i="2" s="1"/>
  <c r="K2788" i="2"/>
  <c r="L2788" i="2" s="1"/>
  <c r="L2787" i="2"/>
  <c r="K2787" i="2"/>
  <c r="K2786" i="2"/>
  <c r="L2786" i="2" s="1"/>
  <c r="K2785" i="2"/>
  <c r="L2785" i="2" s="1"/>
  <c r="L2784" i="2"/>
  <c r="K2784" i="2"/>
  <c r="K2783" i="2"/>
  <c r="L2783" i="2" s="1"/>
  <c r="L2782" i="2"/>
  <c r="K2782" i="2"/>
  <c r="K2781" i="2"/>
  <c r="L2781" i="2" s="1"/>
  <c r="K2780" i="2"/>
  <c r="L2780" i="2" s="1"/>
  <c r="L2779" i="2"/>
  <c r="K2779" i="2"/>
  <c r="K2778" i="2"/>
  <c r="L2778" i="2" s="1"/>
  <c r="K2777" i="2"/>
  <c r="L2777" i="2" s="1"/>
  <c r="K2776" i="2"/>
  <c r="L2776" i="2" s="1"/>
  <c r="K2775" i="2"/>
  <c r="L2775" i="2" s="1"/>
  <c r="L2774" i="2"/>
  <c r="K2774" i="2"/>
  <c r="K2773" i="2"/>
  <c r="L2773" i="2" s="1"/>
  <c r="K2772" i="2"/>
  <c r="L2772" i="2" s="1"/>
  <c r="K2771" i="2"/>
  <c r="L2771" i="2" s="1"/>
  <c r="L2770" i="2"/>
  <c r="K2770" i="2"/>
  <c r="L2769" i="2"/>
  <c r="K2769" i="2"/>
  <c r="K2768" i="2"/>
  <c r="L2768" i="2" s="1"/>
  <c r="K2767" i="2"/>
  <c r="L2767" i="2" s="1"/>
  <c r="L2766" i="2"/>
  <c r="K2766" i="2"/>
  <c r="K2765" i="2"/>
  <c r="L2765" i="2" s="1"/>
  <c r="L2764" i="2"/>
  <c r="K2764" i="2"/>
  <c r="K2763" i="2"/>
  <c r="L2763" i="2" s="1"/>
  <c r="K2762" i="2"/>
  <c r="L2762" i="2" s="1"/>
  <c r="L2761" i="2"/>
  <c r="K2761" i="2"/>
  <c r="K2760" i="2"/>
  <c r="L2760" i="2" s="1"/>
  <c r="K2759" i="2"/>
  <c r="L2759" i="2" s="1"/>
  <c r="L2758" i="2"/>
  <c r="K2758" i="2"/>
  <c r="L2757" i="2"/>
  <c r="K2757" i="2"/>
  <c r="L2756" i="2"/>
  <c r="K2756" i="2"/>
  <c r="K2755" i="2"/>
  <c r="L2755" i="2" s="1"/>
  <c r="K2754" i="2"/>
  <c r="L2754" i="2" s="1"/>
  <c r="K2753" i="2"/>
  <c r="L2753" i="2" s="1"/>
  <c r="K2752" i="2"/>
  <c r="L2752" i="2" s="1"/>
  <c r="K2751" i="2"/>
  <c r="L2751" i="2" s="1"/>
  <c r="K2750" i="2"/>
  <c r="L2750" i="2" s="1"/>
  <c r="K2749" i="2"/>
  <c r="L2749" i="2" s="1"/>
  <c r="L2748" i="2"/>
  <c r="K2748" i="2"/>
  <c r="K2747" i="2"/>
  <c r="L2747" i="2" s="1"/>
  <c r="L2746" i="2"/>
  <c r="K2746" i="2"/>
  <c r="L2745" i="2"/>
  <c r="K2745" i="2"/>
  <c r="L2744" i="2"/>
  <c r="K2744" i="2"/>
  <c r="K2743" i="2"/>
  <c r="L2743" i="2" s="1"/>
  <c r="K2742" i="2"/>
  <c r="L2742" i="2" s="1"/>
  <c r="K2741" i="2"/>
  <c r="L2741" i="2" s="1"/>
  <c r="K2740" i="2"/>
  <c r="L2740" i="2" s="1"/>
  <c r="K2739" i="2"/>
  <c r="L2739" i="2" s="1"/>
  <c r="L2738" i="2"/>
  <c r="K2738" i="2"/>
  <c r="K2737" i="2"/>
  <c r="L2737" i="2" s="1"/>
  <c r="K2736" i="2"/>
  <c r="L2736" i="2" s="1"/>
  <c r="K2735" i="2"/>
  <c r="L2735" i="2" s="1"/>
  <c r="K2734" i="2"/>
  <c r="L2734" i="2" s="1"/>
  <c r="L2733" i="2"/>
  <c r="K2733" i="2"/>
  <c r="L2732" i="2"/>
  <c r="K2732" i="2"/>
  <c r="L2731" i="2"/>
  <c r="K2731" i="2"/>
  <c r="K2730" i="2"/>
  <c r="L2730" i="2" s="1"/>
  <c r="K2729" i="2"/>
  <c r="L2729" i="2" s="1"/>
  <c r="K2728" i="2"/>
  <c r="L2728" i="2" s="1"/>
  <c r="L2727" i="2"/>
  <c r="K2727" i="2"/>
  <c r="K2726" i="2"/>
  <c r="L2726" i="2" s="1"/>
  <c r="L2725" i="2"/>
  <c r="K2725" i="2"/>
  <c r="K2724" i="2"/>
  <c r="L2724" i="2" s="1"/>
  <c r="K2723" i="2"/>
  <c r="L2723" i="2" s="1"/>
  <c r="K2722" i="2"/>
  <c r="L2722" i="2" s="1"/>
  <c r="L2721" i="2"/>
  <c r="K2721" i="2"/>
  <c r="K2720" i="2"/>
  <c r="L2720" i="2" s="1"/>
  <c r="L2719" i="2"/>
  <c r="K2719" i="2"/>
  <c r="K2718" i="2"/>
  <c r="L2718" i="2" s="1"/>
  <c r="K2717" i="2"/>
  <c r="L2717" i="2" s="1"/>
  <c r="K2716" i="2"/>
  <c r="L2716" i="2" s="1"/>
  <c r="L2715" i="2"/>
  <c r="K2715" i="2"/>
  <c r="K2714" i="2"/>
  <c r="L2714" i="2" s="1"/>
  <c r="L2713" i="2"/>
  <c r="K2713" i="2"/>
  <c r="L2712" i="2"/>
  <c r="K2712" i="2"/>
  <c r="K2711" i="2"/>
  <c r="L2711" i="2" s="1"/>
  <c r="K2710" i="2"/>
  <c r="L2710" i="2" s="1"/>
  <c r="L2709" i="2"/>
  <c r="K2709" i="2"/>
  <c r="K2708" i="2"/>
  <c r="L2708" i="2" s="1"/>
  <c r="L2707" i="2"/>
  <c r="K2707" i="2"/>
  <c r="L2706" i="2"/>
  <c r="K2706" i="2"/>
  <c r="K2705" i="2"/>
  <c r="L2705" i="2" s="1"/>
  <c r="K2704" i="2"/>
  <c r="L2704" i="2" s="1"/>
  <c r="L2703" i="2"/>
  <c r="K2703" i="2"/>
  <c r="L2702" i="2"/>
  <c r="K2702" i="2"/>
  <c r="L2701" i="2"/>
  <c r="K2701" i="2"/>
  <c r="L2700" i="2"/>
  <c r="K2700" i="2"/>
  <c r="K2699" i="2"/>
  <c r="L2699" i="2" s="1"/>
  <c r="K2698" i="2"/>
  <c r="L2698" i="2" s="1"/>
  <c r="L2697" i="2"/>
  <c r="K2697" i="2"/>
  <c r="K2696" i="2"/>
  <c r="L2696" i="2" s="1"/>
  <c r="L2695" i="2"/>
  <c r="K2695" i="2"/>
  <c r="L2694" i="2"/>
  <c r="K2694" i="2"/>
  <c r="K2693" i="2"/>
  <c r="L2693" i="2" s="1"/>
  <c r="K2692" i="2"/>
  <c r="L2692" i="2" s="1"/>
  <c r="L2691" i="2"/>
  <c r="K2691" i="2"/>
  <c r="L2690" i="2"/>
  <c r="K2690" i="2"/>
  <c r="L2689" i="2"/>
  <c r="K2689" i="2"/>
  <c r="L2688" i="2"/>
  <c r="K2688" i="2"/>
  <c r="K2687" i="2"/>
  <c r="L2687" i="2" s="1"/>
  <c r="K2686" i="2"/>
  <c r="L2686" i="2" s="1"/>
  <c r="L2685" i="2"/>
  <c r="K2685" i="2"/>
  <c r="K2684" i="2"/>
  <c r="L2684" i="2" s="1"/>
  <c r="L2683" i="2"/>
  <c r="K2683" i="2"/>
  <c r="L2682" i="2"/>
  <c r="K2682" i="2"/>
  <c r="K2681" i="2"/>
  <c r="L2681" i="2" s="1"/>
  <c r="K2680" i="2"/>
  <c r="L2680" i="2" s="1"/>
  <c r="L2679" i="2"/>
  <c r="K2679" i="2"/>
  <c r="K2678" i="2"/>
  <c r="L2678" i="2" s="1"/>
  <c r="L2677" i="2"/>
  <c r="K2677" i="2"/>
  <c r="L2676" i="2"/>
  <c r="K2676" i="2"/>
  <c r="K2675" i="2"/>
  <c r="L2675" i="2" s="1"/>
  <c r="K2674" i="2"/>
  <c r="L2674" i="2" s="1"/>
  <c r="L2673" i="2"/>
  <c r="K2673" i="2"/>
  <c r="K2672" i="2"/>
  <c r="L2672" i="2" s="1"/>
  <c r="L2671" i="2"/>
  <c r="K2671" i="2"/>
  <c r="L2670" i="2"/>
  <c r="K2670" i="2"/>
  <c r="K2669" i="2"/>
  <c r="L2669" i="2" s="1"/>
  <c r="K2668" i="2"/>
  <c r="L2668" i="2" s="1"/>
  <c r="L2667" i="2"/>
  <c r="K2667" i="2"/>
  <c r="L2666" i="2"/>
  <c r="K2666" i="2"/>
  <c r="L2665" i="2"/>
  <c r="K2665" i="2"/>
  <c r="L2664" i="2"/>
  <c r="K2664" i="2"/>
  <c r="K2663" i="2"/>
  <c r="L2663" i="2" s="1"/>
  <c r="K2662" i="2"/>
  <c r="L2662" i="2" s="1"/>
  <c r="L2661" i="2"/>
  <c r="K2661" i="2"/>
  <c r="K2660" i="2"/>
  <c r="L2660" i="2" s="1"/>
  <c r="L2659" i="2"/>
  <c r="K2659" i="2"/>
  <c r="L2658" i="2"/>
  <c r="K2658" i="2"/>
  <c r="K2657" i="2"/>
  <c r="L2657" i="2" s="1"/>
  <c r="K2656" i="2"/>
  <c r="L2656" i="2" s="1"/>
  <c r="L2655" i="2"/>
  <c r="K2655" i="2"/>
  <c r="L2654" i="2"/>
  <c r="K2654" i="2"/>
  <c r="L2653" i="2"/>
  <c r="K2653" i="2"/>
  <c r="L2652" i="2"/>
  <c r="K2652" i="2"/>
  <c r="K2651" i="2"/>
  <c r="L2651" i="2" s="1"/>
  <c r="K2650" i="2"/>
  <c r="L2650" i="2" s="1"/>
  <c r="L2649" i="2"/>
  <c r="K2649" i="2"/>
  <c r="K2648" i="2"/>
  <c r="L2648" i="2" s="1"/>
  <c r="L2647" i="2"/>
  <c r="K2647" i="2"/>
  <c r="L2646" i="2"/>
  <c r="K2646" i="2"/>
  <c r="K2645" i="2"/>
  <c r="L2645" i="2" s="1"/>
  <c r="K2644" i="2"/>
  <c r="L2644" i="2" s="1"/>
  <c r="L2643" i="2"/>
  <c r="K2643" i="2"/>
  <c r="K2642" i="2"/>
  <c r="L2642" i="2" s="1"/>
  <c r="L2641" i="2"/>
  <c r="K2641" i="2"/>
  <c r="L2640" i="2"/>
  <c r="K2640" i="2"/>
  <c r="K2639" i="2"/>
  <c r="L2639" i="2" s="1"/>
  <c r="K2638" i="2"/>
  <c r="L2638" i="2" s="1"/>
  <c r="L2637" i="2"/>
  <c r="K2637" i="2"/>
  <c r="K2636" i="2"/>
  <c r="L2636" i="2" s="1"/>
  <c r="L2635" i="2"/>
  <c r="K2635" i="2"/>
  <c r="K2634" i="2"/>
  <c r="L2634" i="2" s="1"/>
  <c r="K2633" i="2"/>
  <c r="L2633" i="2" s="1"/>
  <c r="K2632" i="2"/>
  <c r="L2632" i="2" s="1"/>
  <c r="L2631" i="2"/>
  <c r="K2631" i="2"/>
  <c r="K2630" i="2"/>
  <c r="L2630" i="2" s="1"/>
  <c r="L2629" i="2"/>
  <c r="K2629" i="2"/>
  <c r="K2628" i="2"/>
  <c r="L2628" i="2" s="1"/>
  <c r="K2627" i="2"/>
  <c r="L2627" i="2" s="1"/>
  <c r="K2626" i="2"/>
  <c r="L2626" i="2" s="1"/>
  <c r="L2625" i="2"/>
  <c r="K2625" i="2"/>
  <c r="L2624" i="2"/>
  <c r="K2624" i="2"/>
  <c r="L2623" i="2"/>
  <c r="K2623" i="2"/>
  <c r="K2622" i="2"/>
  <c r="L2622" i="2" s="1"/>
  <c r="K2621" i="2"/>
  <c r="L2621" i="2" s="1"/>
  <c r="K2620" i="2"/>
  <c r="L2620" i="2" s="1"/>
  <c r="K2619" i="2"/>
  <c r="L2619" i="2" s="1"/>
  <c r="L2618" i="2"/>
  <c r="K2618" i="2"/>
  <c r="L2617" i="2"/>
  <c r="K2617" i="2"/>
  <c r="K2616" i="2"/>
  <c r="L2616" i="2" s="1"/>
  <c r="K2615" i="2"/>
  <c r="L2615" i="2" s="1"/>
  <c r="K2614" i="2"/>
  <c r="L2614" i="2" s="1"/>
  <c r="L2613" i="2"/>
  <c r="K2613" i="2"/>
  <c r="K2612" i="2"/>
  <c r="L2612" i="2" s="1"/>
  <c r="L2611" i="2"/>
  <c r="K2611" i="2"/>
  <c r="K2610" i="2"/>
  <c r="L2610" i="2" s="1"/>
  <c r="K2609" i="2"/>
  <c r="L2609" i="2" s="1"/>
  <c r="K2608" i="2"/>
  <c r="L2608" i="2" s="1"/>
  <c r="K2607" i="2"/>
  <c r="L2607" i="2" s="1"/>
  <c r="K2606" i="2"/>
  <c r="L2606" i="2" s="1"/>
  <c r="L2605" i="2"/>
  <c r="K2605" i="2"/>
  <c r="K2604" i="2"/>
  <c r="L2604" i="2" s="1"/>
  <c r="K2603" i="2"/>
  <c r="L2603" i="2" s="1"/>
  <c r="K2602" i="2"/>
  <c r="L2602" i="2" s="1"/>
  <c r="K2601" i="2"/>
  <c r="L2601" i="2" s="1"/>
  <c r="L2600" i="2"/>
  <c r="K2600" i="2"/>
  <c r="L2599" i="2"/>
  <c r="K2599" i="2"/>
  <c r="K2598" i="2"/>
  <c r="L2598" i="2" s="1"/>
  <c r="K2597" i="2"/>
  <c r="L2597" i="2" s="1"/>
  <c r="K2596" i="2"/>
  <c r="L2596" i="2" s="1"/>
  <c r="K2595" i="2"/>
  <c r="L2595" i="2" s="1"/>
  <c r="L2594" i="2"/>
  <c r="K2594" i="2"/>
  <c r="L2593" i="2"/>
  <c r="K2593" i="2"/>
  <c r="K2592" i="2"/>
  <c r="L2592" i="2" s="1"/>
  <c r="K2591" i="2"/>
  <c r="L2591" i="2" s="1"/>
  <c r="K2590" i="2"/>
  <c r="L2590" i="2" s="1"/>
  <c r="L2589" i="2"/>
  <c r="K2589" i="2"/>
  <c r="K2588" i="2"/>
  <c r="L2588" i="2" s="1"/>
  <c r="L2587" i="2"/>
  <c r="K2587" i="2"/>
  <c r="K2586" i="2"/>
  <c r="L2586" i="2" s="1"/>
  <c r="K2585" i="2"/>
  <c r="L2585" i="2" s="1"/>
  <c r="K2584" i="2"/>
  <c r="L2584" i="2" s="1"/>
  <c r="K2583" i="2"/>
  <c r="L2583" i="2" s="1"/>
  <c r="K2582" i="2"/>
  <c r="L2582" i="2" s="1"/>
  <c r="L2581" i="2"/>
  <c r="K2581" i="2"/>
  <c r="K2580" i="2"/>
  <c r="L2580" i="2" s="1"/>
  <c r="K2579" i="2"/>
  <c r="L2579" i="2" s="1"/>
  <c r="K2578" i="2"/>
  <c r="L2578" i="2" s="1"/>
  <c r="K2577" i="2"/>
  <c r="L2577" i="2" s="1"/>
  <c r="L2576" i="2"/>
  <c r="K2576" i="2"/>
  <c r="L2575" i="2"/>
  <c r="K2575" i="2"/>
  <c r="L2574" i="2"/>
  <c r="K2574" i="2"/>
  <c r="K2573" i="2"/>
  <c r="L2573" i="2" s="1"/>
  <c r="K2572" i="2"/>
  <c r="L2572" i="2" s="1"/>
  <c r="K2571" i="2"/>
  <c r="L2571" i="2" s="1"/>
  <c r="K2570" i="2"/>
  <c r="L2570" i="2" s="1"/>
  <c r="L2569" i="2"/>
  <c r="K2569" i="2"/>
  <c r="L2568" i="2"/>
  <c r="K2568" i="2"/>
  <c r="K2567" i="2"/>
  <c r="L2567" i="2" s="1"/>
  <c r="K2566" i="2"/>
  <c r="L2566" i="2" s="1"/>
  <c r="K2565" i="2"/>
  <c r="L2565" i="2" s="1"/>
  <c r="K2564" i="2"/>
  <c r="L2564" i="2" s="1"/>
  <c r="L2563" i="2"/>
  <c r="K2563" i="2"/>
  <c r="L2562" i="2"/>
  <c r="K2562" i="2"/>
  <c r="K2561" i="2"/>
  <c r="L2561" i="2" s="1"/>
  <c r="K2560" i="2"/>
  <c r="L2560" i="2" s="1"/>
  <c r="L2559" i="2"/>
  <c r="K2559" i="2"/>
  <c r="K2558" i="2"/>
  <c r="L2558" i="2" s="1"/>
  <c r="L2557" i="2"/>
  <c r="K2557" i="2"/>
  <c r="L2556" i="2"/>
  <c r="K2556" i="2"/>
  <c r="K2555" i="2"/>
  <c r="L2555" i="2" s="1"/>
  <c r="K2554" i="2"/>
  <c r="L2554" i="2" s="1"/>
  <c r="K2553" i="2"/>
  <c r="L2553" i="2" s="1"/>
  <c r="L2552" i="2"/>
  <c r="K2552" i="2"/>
  <c r="L2551" i="2"/>
  <c r="K2551" i="2"/>
  <c r="K2550" i="2"/>
  <c r="L2550" i="2" s="1"/>
  <c r="K2549" i="2"/>
  <c r="L2549" i="2" s="1"/>
  <c r="K2548" i="2"/>
  <c r="L2548" i="2" s="1"/>
  <c r="K2547" i="2"/>
  <c r="L2547" i="2" s="1"/>
  <c r="K2546" i="2"/>
  <c r="L2546" i="2" s="1"/>
  <c r="L2545" i="2"/>
  <c r="K2545" i="2"/>
  <c r="K2544" i="2"/>
  <c r="L2544" i="2" s="1"/>
  <c r="K2543" i="2"/>
  <c r="L2543" i="2" s="1"/>
  <c r="K2542" i="2"/>
  <c r="L2542" i="2" s="1"/>
  <c r="L2541" i="2"/>
  <c r="K2541" i="2"/>
  <c r="L2540" i="2"/>
  <c r="K2540" i="2"/>
  <c r="L2539" i="2"/>
  <c r="K2539" i="2"/>
  <c r="K2538" i="2"/>
  <c r="L2538" i="2" s="1"/>
  <c r="L2537" i="2"/>
  <c r="K2537" i="2"/>
  <c r="K2536" i="2"/>
  <c r="L2536" i="2" s="1"/>
  <c r="K2535" i="2"/>
  <c r="L2535" i="2" s="1"/>
  <c r="L2534" i="2"/>
  <c r="K2534" i="2"/>
  <c r="L2533" i="2"/>
  <c r="K2533" i="2"/>
  <c r="K2532" i="2"/>
  <c r="L2532" i="2" s="1"/>
  <c r="K2531" i="2"/>
  <c r="L2531" i="2" s="1"/>
  <c r="K2530" i="2"/>
  <c r="L2530" i="2" s="1"/>
  <c r="L2529" i="2"/>
  <c r="K2529" i="2"/>
  <c r="K2528" i="2"/>
  <c r="L2528" i="2" s="1"/>
  <c r="L2527" i="2"/>
  <c r="K2527" i="2"/>
  <c r="K2526" i="2"/>
  <c r="L2526" i="2" s="1"/>
  <c r="L2525" i="2"/>
  <c r="K2525" i="2"/>
  <c r="K2524" i="2"/>
  <c r="L2524" i="2" s="1"/>
  <c r="K2523" i="2"/>
  <c r="L2523" i="2" s="1"/>
  <c r="L2522" i="2"/>
  <c r="K2522" i="2"/>
  <c r="L2521" i="2"/>
  <c r="K2521" i="2"/>
  <c r="K2520" i="2"/>
  <c r="L2520" i="2" s="1"/>
  <c r="K2519" i="2"/>
  <c r="L2519" i="2" s="1"/>
  <c r="K2518" i="2"/>
  <c r="L2518" i="2" s="1"/>
  <c r="K2517" i="2"/>
  <c r="L2517" i="2" s="1"/>
  <c r="K2516" i="2"/>
  <c r="L2516" i="2" s="1"/>
  <c r="L2515" i="2"/>
  <c r="K2515" i="2"/>
  <c r="K2514" i="2"/>
  <c r="L2514" i="2" s="1"/>
  <c r="K2513" i="2"/>
  <c r="L2513" i="2" s="1"/>
  <c r="K2512" i="2"/>
  <c r="L2512" i="2" s="1"/>
  <c r="K2511" i="2"/>
  <c r="L2511" i="2" s="1"/>
  <c r="K2510" i="2"/>
  <c r="L2510" i="2" s="1"/>
  <c r="L2509" i="2"/>
  <c r="K2509" i="2"/>
  <c r="K2508" i="2"/>
  <c r="L2508" i="2" s="1"/>
  <c r="K2507" i="2"/>
  <c r="L2507" i="2" s="1"/>
  <c r="K2506" i="2"/>
  <c r="L2506" i="2" s="1"/>
  <c r="L2505" i="2"/>
  <c r="K2505" i="2"/>
  <c r="K2504" i="2"/>
  <c r="L2504" i="2" s="1"/>
  <c r="L2503" i="2"/>
  <c r="K2503" i="2"/>
  <c r="K2502" i="2"/>
  <c r="L2502" i="2" s="1"/>
  <c r="L2501" i="2"/>
  <c r="K2501" i="2"/>
  <c r="K2500" i="2"/>
  <c r="L2500" i="2" s="1"/>
  <c r="K2499" i="2"/>
  <c r="L2499" i="2" s="1"/>
  <c r="L2498" i="2"/>
  <c r="K2498" i="2"/>
  <c r="L2497" i="2"/>
  <c r="K2497" i="2"/>
  <c r="K2496" i="2"/>
  <c r="L2496" i="2" s="1"/>
  <c r="K2495" i="2"/>
  <c r="L2495" i="2" s="1"/>
  <c r="K2494" i="2"/>
  <c r="L2494" i="2" s="1"/>
  <c r="L2493" i="2"/>
  <c r="K2493" i="2"/>
  <c r="K2492" i="2"/>
  <c r="L2492" i="2" s="1"/>
  <c r="L2491" i="2"/>
  <c r="K2491" i="2"/>
  <c r="K2490" i="2"/>
  <c r="L2490" i="2" s="1"/>
  <c r="L2489" i="2"/>
  <c r="K2489" i="2"/>
  <c r="K2488" i="2"/>
  <c r="L2488" i="2" s="1"/>
  <c r="K2487" i="2"/>
  <c r="L2487" i="2" s="1"/>
  <c r="L2486" i="2"/>
  <c r="K2486" i="2"/>
  <c r="L2485" i="2"/>
  <c r="K2485" i="2"/>
  <c r="K2484" i="2"/>
  <c r="L2484" i="2" s="1"/>
  <c r="K2483" i="2"/>
  <c r="L2483" i="2" s="1"/>
  <c r="K2482" i="2"/>
  <c r="L2482" i="2" s="1"/>
  <c r="K2481" i="2"/>
  <c r="L2481" i="2" s="1"/>
  <c r="K2480" i="2"/>
  <c r="L2480" i="2" s="1"/>
  <c r="L2479" i="2"/>
  <c r="K2479" i="2"/>
  <c r="K2478" i="2"/>
  <c r="L2478" i="2" s="1"/>
  <c r="K2477" i="2"/>
  <c r="L2477" i="2" s="1"/>
  <c r="K2476" i="2"/>
  <c r="L2476" i="2" s="1"/>
  <c r="L2475" i="2"/>
  <c r="K2475" i="2"/>
  <c r="K2474" i="2"/>
  <c r="L2474" i="2" s="1"/>
  <c r="L2473" i="2"/>
  <c r="K2473" i="2"/>
  <c r="K2472" i="2"/>
  <c r="L2472" i="2" s="1"/>
  <c r="L2471" i="2"/>
  <c r="K2471" i="2"/>
  <c r="L2470" i="2"/>
  <c r="K2470" i="2"/>
  <c r="K2469" i="2"/>
  <c r="L2469" i="2" s="1"/>
  <c r="K2468" i="2"/>
  <c r="L2468" i="2" s="1"/>
  <c r="L2467" i="2"/>
  <c r="K2467" i="2"/>
  <c r="K2466" i="2"/>
  <c r="L2466" i="2" s="1"/>
  <c r="K2465" i="2"/>
  <c r="L2465" i="2" s="1"/>
  <c r="K2464" i="2"/>
  <c r="L2464" i="2" s="1"/>
  <c r="K2463" i="2"/>
  <c r="L2463" i="2" s="1"/>
  <c r="L2462" i="2"/>
  <c r="K2462" i="2"/>
  <c r="L2461" i="2"/>
  <c r="K2461" i="2"/>
  <c r="K2460" i="2"/>
  <c r="L2460" i="2" s="1"/>
  <c r="L2459" i="2"/>
  <c r="K2459" i="2"/>
  <c r="L2458" i="2"/>
  <c r="K2458" i="2"/>
  <c r="L2457" i="2"/>
  <c r="K2457" i="2"/>
  <c r="L2456" i="2"/>
  <c r="K2456" i="2"/>
  <c r="L2455" i="2"/>
  <c r="K2455" i="2"/>
  <c r="K2454" i="2"/>
  <c r="L2454" i="2" s="1"/>
  <c r="L2453" i="2"/>
  <c r="K2453" i="2"/>
  <c r="K2452" i="2"/>
  <c r="L2452" i="2" s="1"/>
  <c r="K2451" i="2"/>
  <c r="L2451" i="2" s="1"/>
  <c r="K2450" i="2"/>
  <c r="L2450" i="2" s="1"/>
  <c r="L2449" i="2"/>
  <c r="K2449" i="2"/>
  <c r="K2448" i="2"/>
  <c r="L2448" i="2" s="1"/>
  <c r="K2447" i="2"/>
  <c r="L2447" i="2" s="1"/>
  <c r="L2446" i="2"/>
  <c r="K2446" i="2"/>
  <c r="L2445" i="2"/>
  <c r="K2445" i="2"/>
  <c r="L2444" i="2"/>
  <c r="K2444" i="2"/>
  <c r="L2443" i="2"/>
  <c r="K2443" i="2"/>
  <c r="K2442" i="2"/>
  <c r="L2442" i="2" s="1"/>
  <c r="K2441" i="2"/>
  <c r="L2441" i="2" s="1"/>
  <c r="L2440" i="2"/>
  <c r="K2440" i="2"/>
  <c r="K2439" i="2"/>
  <c r="L2439" i="2" s="1"/>
  <c r="K2438" i="2"/>
  <c r="L2438" i="2" s="1"/>
  <c r="L2437" i="2"/>
  <c r="K2437" i="2"/>
  <c r="K2436" i="2"/>
  <c r="L2436" i="2" s="1"/>
  <c r="K2435" i="2"/>
  <c r="L2435" i="2" s="1"/>
  <c r="K2434" i="2"/>
  <c r="L2434" i="2" s="1"/>
  <c r="L2433" i="2"/>
  <c r="K2433" i="2"/>
  <c r="L2432" i="2"/>
  <c r="K2432" i="2"/>
  <c r="L2431" i="2"/>
  <c r="K2431" i="2"/>
  <c r="L2430" i="2"/>
  <c r="K2430" i="2"/>
  <c r="K2429" i="2"/>
  <c r="L2429" i="2" s="1"/>
  <c r="K2428" i="2"/>
  <c r="L2428" i="2" s="1"/>
  <c r="L2427" i="2"/>
  <c r="K2427" i="2"/>
  <c r="L2426" i="2"/>
  <c r="K2426" i="2"/>
  <c r="L2425" i="2"/>
  <c r="K2425" i="2"/>
  <c r="L2424" i="2"/>
  <c r="K2424" i="2"/>
  <c r="K2423" i="2"/>
  <c r="L2423" i="2" s="1"/>
  <c r="K2422" i="2"/>
  <c r="L2422" i="2" s="1"/>
  <c r="L2421" i="2"/>
  <c r="K2421" i="2"/>
  <c r="K2420" i="2"/>
  <c r="L2420" i="2" s="1"/>
  <c r="L2419" i="2"/>
  <c r="K2419" i="2"/>
  <c r="L2418" i="2"/>
  <c r="K2418" i="2"/>
  <c r="K2417" i="2"/>
  <c r="L2417" i="2" s="1"/>
  <c r="K2416" i="2"/>
  <c r="L2416" i="2" s="1"/>
  <c r="L2415" i="2"/>
  <c r="K2415" i="2"/>
  <c r="K2414" i="2"/>
  <c r="L2414" i="2" s="1"/>
  <c r="L2413" i="2"/>
  <c r="K2413" i="2"/>
  <c r="L2412" i="2"/>
  <c r="K2412" i="2"/>
  <c r="K2411" i="2"/>
  <c r="L2411" i="2" s="1"/>
  <c r="K2410" i="2"/>
  <c r="L2410" i="2" s="1"/>
  <c r="L2409" i="2"/>
  <c r="K2409" i="2"/>
  <c r="K2408" i="2"/>
  <c r="L2408" i="2" s="1"/>
  <c r="L2407" i="2"/>
  <c r="K2407" i="2"/>
  <c r="L2406" i="2"/>
  <c r="K2406" i="2"/>
  <c r="K2405" i="2"/>
  <c r="L2405" i="2" s="1"/>
  <c r="K2404" i="2"/>
  <c r="L2404" i="2" s="1"/>
  <c r="L2403" i="2"/>
  <c r="K2403" i="2"/>
  <c r="K2402" i="2"/>
  <c r="L2402" i="2" s="1"/>
  <c r="L2401" i="2"/>
  <c r="K2401" i="2"/>
  <c r="L2400" i="2"/>
  <c r="K2400" i="2"/>
  <c r="K2399" i="2"/>
  <c r="L2399" i="2" s="1"/>
  <c r="K2398" i="2"/>
  <c r="L2398" i="2" s="1"/>
  <c r="L2397" i="2"/>
  <c r="K2397" i="2"/>
  <c r="K2396" i="2"/>
  <c r="L2396" i="2" s="1"/>
  <c r="L2395" i="2"/>
  <c r="K2395" i="2"/>
  <c r="L2394" i="2"/>
  <c r="K2394" i="2"/>
  <c r="K2393" i="2"/>
  <c r="L2393" i="2" s="1"/>
  <c r="K2392" i="2"/>
  <c r="L2392" i="2" s="1"/>
  <c r="L2391" i="2"/>
  <c r="K2391" i="2"/>
  <c r="K2390" i="2"/>
  <c r="L2390" i="2" s="1"/>
  <c r="L2389" i="2"/>
  <c r="K2389" i="2"/>
  <c r="L2388" i="2"/>
  <c r="K2388" i="2"/>
  <c r="K2387" i="2"/>
  <c r="L2387" i="2" s="1"/>
  <c r="K2386" i="2"/>
  <c r="L2386" i="2" s="1"/>
  <c r="L2385" i="2"/>
  <c r="K2385" i="2"/>
  <c r="K2384" i="2"/>
  <c r="L2384" i="2" s="1"/>
  <c r="L2383" i="2"/>
  <c r="K2383" i="2"/>
  <c r="L2382" i="2"/>
  <c r="K2382" i="2"/>
  <c r="K2381" i="2"/>
  <c r="L2381" i="2" s="1"/>
  <c r="K2380" i="2"/>
  <c r="L2380" i="2" s="1"/>
  <c r="L2379" i="2"/>
  <c r="K2379" i="2"/>
  <c r="K2378" i="2"/>
  <c r="L2378" i="2" s="1"/>
  <c r="L2377" i="2"/>
  <c r="K2377" i="2"/>
  <c r="L2376" i="2"/>
  <c r="K2376" i="2"/>
  <c r="K2375" i="2"/>
  <c r="L2375" i="2" s="1"/>
  <c r="K2374" i="2"/>
  <c r="L2374" i="2" s="1"/>
  <c r="L2373" i="2"/>
  <c r="K2373" i="2"/>
  <c r="K2372" i="2"/>
  <c r="L2372" i="2" s="1"/>
  <c r="L2371" i="2"/>
  <c r="K2371" i="2"/>
  <c r="L2370" i="2"/>
  <c r="K2370" i="2"/>
  <c r="K2369" i="2"/>
  <c r="L2369" i="2" s="1"/>
  <c r="K2368" i="2"/>
  <c r="L2368" i="2" s="1"/>
  <c r="L2367" i="2"/>
  <c r="K2367" i="2"/>
  <c r="K2366" i="2"/>
  <c r="L2366" i="2" s="1"/>
  <c r="L2365" i="2"/>
  <c r="K2365" i="2"/>
  <c r="L2364" i="2"/>
  <c r="K2364" i="2"/>
  <c r="K2363" i="2"/>
  <c r="L2363" i="2" s="1"/>
  <c r="K2362" i="2"/>
  <c r="L2362" i="2" s="1"/>
  <c r="L2361" i="2"/>
  <c r="K2361" i="2"/>
  <c r="K2360" i="2"/>
  <c r="L2360" i="2" s="1"/>
  <c r="L2359" i="2"/>
  <c r="K2359" i="2"/>
  <c r="L2358" i="2"/>
  <c r="K2358" i="2"/>
  <c r="K2357" i="2"/>
  <c r="L2357" i="2" s="1"/>
  <c r="K2356" i="2"/>
  <c r="L2356" i="2" s="1"/>
  <c r="L2355" i="2"/>
  <c r="K2355" i="2"/>
  <c r="K2354" i="2"/>
  <c r="L2354" i="2" s="1"/>
  <c r="L2353" i="2"/>
  <c r="K2353" i="2"/>
  <c r="L2352" i="2"/>
  <c r="K2352" i="2"/>
  <c r="K2351" i="2"/>
  <c r="L2351" i="2" s="1"/>
  <c r="K2350" i="2"/>
  <c r="L2350" i="2" s="1"/>
  <c r="L2349" i="2"/>
  <c r="K2349" i="2"/>
  <c r="K2348" i="2"/>
  <c r="L2348" i="2" s="1"/>
  <c r="L2347" i="2"/>
  <c r="K2347" i="2"/>
  <c r="L2346" i="2"/>
  <c r="K2346" i="2"/>
  <c r="K2345" i="2"/>
  <c r="L2345" i="2" s="1"/>
  <c r="K2344" i="2"/>
  <c r="L2344" i="2" s="1"/>
  <c r="L2343" i="2"/>
  <c r="K2343" i="2"/>
  <c r="K2342" i="2"/>
  <c r="L2342" i="2" s="1"/>
  <c r="L2341" i="2"/>
  <c r="K2341" i="2"/>
  <c r="L2340" i="2"/>
  <c r="K2340" i="2"/>
  <c r="K2339" i="2"/>
  <c r="L2339" i="2" s="1"/>
  <c r="K2338" i="2"/>
  <c r="L2338" i="2" s="1"/>
  <c r="L2337" i="2"/>
  <c r="K2337" i="2"/>
  <c r="K2336" i="2"/>
  <c r="L2336" i="2" s="1"/>
  <c r="L2335" i="2"/>
  <c r="K2335" i="2"/>
  <c r="L2334" i="2"/>
  <c r="K2334" i="2"/>
  <c r="K2333" i="2"/>
  <c r="L2333" i="2" s="1"/>
  <c r="K2332" i="2"/>
  <c r="L2332" i="2" s="1"/>
  <c r="L2331" i="2"/>
  <c r="K2331" i="2"/>
  <c r="K2330" i="2"/>
  <c r="L2330" i="2" s="1"/>
  <c r="L2329" i="2"/>
  <c r="K2329" i="2"/>
  <c r="L2328" i="2"/>
  <c r="K2328" i="2"/>
  <c r="K2327" i="2"/>
  <c r="L2327" i="2" s="1"/>
  <c r="K2326" i="2"/>
  <c r="L2326" i="2" s="1"/>
  <c r="L2325" i="2"/>
  <c r="K2325" i="2"/>
  <c r="K2324" i="2"/>
  <c r="L2324" i="2" s="1"/>
  <c r="L2323" i="2"/>
  <c r="K2323" i="2"/>
  <c r="L2322" i="2"/>
  <c r="K2322" i="2"/>
  <c r="K2321" i="2"/>
  <c r="L2321" i="2" s="1"/>
  <c r="K2320" i="2"/>
  <c r="L2320" i="2" s="1"/>
  <c r="L2319" i="2"/>
  <c r="K2319" i="2"/>
  <c r="K2318" i="2"/>
  <c r="L2318" i="2" s="1"/>
  <c r="L2317" i="2"/>
  <c r="K2317" i="2"/>
  <c r="L2316" i="2"/>
  <c r="K2316" i="2"/>
  <c r="K2315" i="2"/>
  <c r="L2315" i="2" s="1"/>
  <c r="K2314" i="2"/>
  <c r="L2314" i="2" s="1"/>
  <c r="L2313" i="2"/>
  <c r="K2313" i="2"/>
  <c r="K2312" i="2"/>
  <c r="L2312" i="2" s="1"/>
  <c r="L2311" i="2"/>
  <c r="K2311" i="2"/>
  <c r="L2310" i="2"/>
  <c r="K2310" i="2"/>
  <c r="K2309" i="2"/>
  <c r="L2309" i="2" s="1"/>
  <c r="K2308" i="2"/>
  <c r="L2308" i="2" s="1"/>
  <c r="L2307" i="2"/>
  <c r="K2307" i="2"/>
  <c r="K2306" i="2"/>
  <c r="L2306" i="2" s="1"/>
  <c r="L2305" i="2"/>
  <c r="K2305" i="2"/>
  <c r="K2304" i="2"/>
  <c r="L2304" i="2" s="1"/>
  <c r="L2303" i="2"/>
  <c r="K2303" i="2"/>
  <c r="K2302" i="2"/>
  <c r="L2302" i="2" s="1"/>
  <c r="L2301" i="2"/>
  <c r="K2301" i="2"/>
  <c r="K2300" i="2"/>
  <c r="L2300" i="2" s="1"/>
  <c r="L2299" i="2"/>
  <c r="K2299" i="2"/>
  <c r="K2298" i="2"/>
  <c r="L2298" i="2" s="1"/>
  <c r="L2297" i="2"/>
  <c r="K2297" i="2"/>
  <c r="K2296" i="2"/>
  <c r="L2296" i="2" s="1"/>
  <c r="K2295" i="2"/>
  <c r="L2295" i="2" s="1"/>
  <c r="L2294" i="2"/>
  <c r="K2294" i="2"/>
  <c r="L2293" i="2"/>
  <c r="K2293" i="2"/>
  <c r="K2292" i="2"/>
  <c r="L2292" i="2" s="1"/>
  <c r="K2291" i="2"/>
  <c r="L2291" i="2" s="1"/>
  <c r="L2290" i="2"/>
  <c r="K2290" i="2"/>
  <c r="K2289" i="2"/>
  <c r="L2289" i="2" s="1"/>
  <c r="L2288" i="2"/>
  <c r="K2288" i="2"/>
  <c r="L2287" i="2"/>
  <c r="K2287" i="2"/>
  <c r="K2286" i="2"/>
  <c r="L2286" i="2" s="1"/>
  <c r="L2285" i="2"/>
  <c r="K2285" i="2"/>
  <c r="K2284" i="2"/>
  <c r="L2284" i="2" s="1"/>
  <c r="K2283" i="2"/>
  <c r="L2283" i="2" s="1"/>
  <c r="K2282" i="2"/>
  <c r="L2282" i="2" s="1"/>
  <c r="L2281" i="2"/>
  <c r="K2281" i="2"/>
  <c r="K2280" i="2"/>
  <c r="L2280" i="2" s="1"/>
  <c r="K2279" i="2"/>
  <c r="L2279" i="2" s="1"/>
  <c r="K2278" i="2"/>
  <c r="L2278" i="2" s="1"/>
  <c r="L2277" i="2"/>
  <c r="K2277" i="2"/>
  <c r="K2276" i="2"/>
  <c r="L2276" i="2" s="1"/>
  <c r="L2275" i="2"/>
  <c r="K2275" i="2"/>
  <c r="K2274" i="2"/>
  <c r="L2274" i="2" s="1"/>
  <c r="K2273" i="2"/>
  <c r="L2273" i="2" s="1"/>
  <c r="L2272" i="2"/>
  <c r="K2272" i="2"/>
  <c r="L2271" i="2"/>
  <c r="K2271" i="2"/>
  <c r="K2270" i="2"/>
  <c r="L2270" i="2" s="1"/>
  <c r="L2269" i="2"/>
  <c r="K2269" i="2"/>
  <c r="K2268" i="2"/>
  <c r="L2268" i="2" s="1"/>
  <c r="K2267" i="2"/>
  <c r="L2267" i="2" s="1"/>
  <c r="K2266" i="2"/>
  <c r="L2266" i="2" s="1"/>
  <c r="K2265" i="2"/>
  <c r="L2265" i="2" s="1"/>
  <c r="L2264" i="2"/>
  <c r="K2264" i="2"/>
  <c r="L2263" i="2"/>
  <c r="K2263" i="2"/>
  <c r="K2262" i="2"/>
  <c r="L2262" i="2" s="1"/>
  <c r="L2261" i="2"/>
  <c r="K2261" i="2"/>
  <c r="K2260" i="2"/>
  <c r="L2260" i="2" s="1"/>
  <c r="L2259" i="2"/>
  <c r="K2259" i="2"/>
  <c r="L2258" i="2"/>
  <c r="K2258" i="2"/>
  <c r="L2257" i="2"/>
  <c r="K2257" i="2"/>
  <c r="K2256" i="2"/>
  <c r="L2256" i="2" s="1"/>
  <c r="L2255" i="2"/>
  <c r="K2255" i="2"/>
  <c r="K2254" i="2"/>
  <c r="L2254" i="2" s="1"/>
  <c r="K2253" i="2"/>
  <c r="L2253" i="2" s="1"/>
  <c r="K2252" i="2"/>
  <c r="L2252" i="2" s="1"/>
  <c r="L2251" i="2"/>
  <c r="K2251" i="2"/>
  <c r="K2250" i="2"/>
  <c r="L2250" i="2" s="1"/>
  <c r="K2249" i="2"/>
  <c r="L2249" i="2" s="1"/>
  <c r="L2248" i="2"/>
  <c r="K2248" i="2"/>
  <c r="K2247" i="2"/>
  <c r="L2247" i="2" s="1"/>
  <c r="L2246" i="2"/>
  <c r="K2246" i="2"/>
  <c r="L2245" i="2"/>
  <c r="K2245" i="2"/>
  <c r="K2244" i="2"/>
  <c r="L2244" i="2" s="1"/>
  <c r="K2243" i="2"/>
  <c r="L2243" i="2" s="1"/>
  <c r="L2242" i="2"/>
  <c r="K2242" i="2"/>
  <c r="K2241" i="2"/>
  <c r="L2241" i="2" s="1"/>
  <c r="K2240" i="2"/>
  <c r="L2240" i="2" s="1"/>
  <c r="L2239" i="2"/>
  <c r="K2239" i="2"/>
  <c r="K2238" i="2"/>
  <c r="L2238" i="2" s="1"/>
  <c r="K2237" i="2"/>
  <c r="L2237" i="2" s="1"/>
  <c r="K2236" i="2"/>
  <c r="L2236" i="2" s="1"/>
  <c r="L2235" i="2"/>
  <c r="K2235" i="2"/>
  <c r="K2234" i="2"/>
  <c r="L2234" i="2" s="1"/>
  <c r="L2233" i="2"/>
  <c r="K2233" i="2"/>
  <c r="K2232" i="2"/>
  <c r="L2232" i="2" s="1"/>
  <c r="L2231" i="2"/>
  <c r="K2231" i="2"/>
  <c r="K2230" i="2"/>
  <c r="L2230" i="2" s="1"/>
  <c r="L2229" i="2"/>
  <c r="K2229" i="2"/>
  <c r="K2228" i="2"/>
  <c r="L2228" i="2" s="1"/>
  <c r="K2227" i="2"/>
  <c r="L2227" i="2" s="1"/>
  <c r="K2226" i="2"/>
  <c r="L2226" i="2" s="1"/>
  <c r="L2225" i="2"/>
  <c r="K2225" i="2"/>
  <c r="K2224" i="2"/>
  <c r="L2224" i="2" s="1"/>
  <c r="L2223" i="2"/>
  <c r="K2223" i="2"/>
  <c r="K2222" i="2"/>
  <c r="L2222" i="2" s="1"/>
  <c r="K2221" i="2"/>
  <c r="L2221" i="2" s="1"/>
  <c r="K2220" i="2"/>
  <c r="L2220" i="2" s="1"/>
  <c r="L2219" i="2"/>
  <c r="K2219" i="2"/>
  <c r="K2218" i="2"/>
  <c r="L2218" i="2" s="1"/>
  <c r="L2217" i="2"/>
  <c r="K2217" i="2"/>
  <c r="K2216" i="2"/>
  <c r="L2216" i="2" s="1"/>
  <c r="K2215" i="2"/>
  <c r="L2215" i="2" s="1"/>
  <c r="K2214" i="2"/>
  <c r="L2214" i="2" s="1"/>
  <c r="L2213" i="2"/>
  <c r="K2213" i="2"/>
  <c r="K2212" i="2"/>
  <c r="L2212" i="2" s="1"/>
  <c r="L2211" i="2"/>
  <c r="K2211" i="2"/>
  <c r="K2210" i="2"/>
  <c r="L2210" i="2" s="1"/>
  <c r="K2209" i="2"/>
  <c r="L2209" i="2" s="1"/>
  <c r="K2208" i="2"/>
  <c r="L2208" i="2" s="1"/>
  <c r="L2207" i="2"/>
  <c r="K2207" i="2"/>
  <c r="K2206" i="2"/>
  <c r="L2206" i="2" s="1"/>
  <c r="L2205" i="2"/>
  <c r="K2205" i="2"/>
  <c r="K2204" i="2"/>
  <c r="L2204" i="2" s="1"/>
  <c r="K2203" i="2"/>
  <c r="L2203" i="2" s="1"/>
  <c r="K2202" i="2"/>
  <c r="L2202" i="2" s="1"/>
  <c r="L2201" i="2"/>
  <c r="K2201" i="2"/>
  <c r="K2200" i="2"/>
  <c r="L2200" i="2" s="1"/>
  <c r="L2199" i="2"/>
  <c r="K2199" i="2"/>
  <c r="K2198" i="2"/>
  <c r="L2198" i="2" s="1"/>
  <c r="K2197" i="2"/>
  <c r="L2197" i="2" s="1"/>
  <c r="K2196" i="2"/>
  <c r="L2196" i="2" s="1"/>
  <c r="L2195" i="2"/>
  <c r="K2195" i="2"/>
  <c r="K2194" i="2"/>
  <c r="L2194" i="2" s="1"/>
  <c r="L2193" i="2"/>
  <c r="K2193" i="2"/>
  <c r="K2192" i="2"/>
  <c r="L2192" i="2" s="1"/>
  <c r="K2191" i="2"/>
  <c r="L2191" i="2" s="1"/>
  <c r="K2190" i="2"/>
  <c r="L2190" i="2" s="1"/>
  <c r="L2189" i="2"/>
  <c r="K2189" i="2"/>
  <c r="K2188" i="2"/>
  <c r="L2188" i="2" s="1"/>
  <c r="L2187" i="2"/>
  <c r="K2187" i="2"/>
  <c r="K2186" i="2"/>
  <c r="L2186" i="2" s="1"/>
  <c r="K2185" i="2"/>
  <c r="L2185" i="2" s="1"/>
  <c r="K2184" i="2"/>
  <c r="L2184" i="2" s="1"/>
  <c r="L2183" i="2"/>
  <c r="K2183" i="2"/>
  <c r="K2182" i="2"/>
  <c r="L2182" i="2" s="1"/>
  <c r="L2181" i="2"/>
  <c r="K2181" i="2"/>
  <c r="K2180" i="2"/>
  <c r="L2180" i="2" s="1"/>
  <c r="K2179" i="2"/>
  <c r="L2179" i="2" s="1"/>
  <c r="K2178" i="2"/>
  <c r="L2178" i="2" s="1"/>
  <c r="L2177" i="2"/>
  <c r="K2177" i="2"/>
  <c r="K2176" i="2"/>
  <c r="L2176" i="2" s="1"/>
  <c r="L2175" i="2"/>
  <c r="K2175" i="2"/>
  <c r="K2174" i="2"/>
  <c r="L2174" i="2" s="1"/>
  <c r="K2173" i="2"/>
  <c r="L2173" i="2" s="1"/>
  <c r="K2172" i="2"/>
  <c r="L2172" i="2" s="1"/>
  <c r="L2171" i="2"/>
  <c r="K2171" i="2"/>
  <c r="K2170" i="2"/>
  <c r="L2170" i="2" s="1"/>
  <c r="L2169" i="2"/>
  <c r="K2169" i="2"/>
  <c r="K2168" i="2"/>
  <c r="L2168" i="2" s="1"/>
  <c r="K2167" i="2"/>
  <c r="L2167" i="2" s="1"/>
  <c r="K2166" i="2"/>
  <c r="L2166" i="2" s="1"/>
  <c r="L2165" i="2"/>
  <c r="K2165" i="2"/>
  <c r="K2164" i="2"/>
  <c r="L2164" i="2" s="1"/>
  <c r="L2163" i="2"/>
  <c r="K2163" i="2"/>
  <c r="K2162" i="2"/>
  <c r="L2162" i="2" s="1"/>
  <c r="K2161" i="2"/>
  <c r="L2161" i="2" s="1"/>
  <c r="K2160" i="2"/>
  <c r="L2160" i="2" s="1"/>
  <c r="L2159" i="2"/>
  <c r="K2159" i="2"/>
  <c r="K2158" i="2"/>
  <c r="L2158" i="2" s="1"/>
  <c r="L2157" i="2"/>
  <c r="K2157" i="2"/>
  <c r="K2156" i="2"/>
  <c r="L2156" i="2" s="1"/>
  <c r="K2155" i="2"/>
  <c r="L2155" i="2" s="1"/>
  <c r="K2154" i="2"/>
  <c r="L2154" i="2" s="1"/>
  <c r="L2153" i="2"/>
  <c r="K2153" i="2"/>
  <c r="K2152" i="2"/>
  <c r="L2152" i="2" s="1"/>
  <c r="L2151" i="2"/>
  <c r="K2151" i="2"/>
  <c r="K2150" i="2"/>
  <c r="L2150" i="2" s="1"/>
  <c r="K2149" i="2"/>
  <c r="L2149" i="2" s="1"/>
  <c r="K2148" i="2"/>
  <c r="L2148" i="2" s="1"/>
  <c r="L2147" i="2"/>
  <c r="K2147" i="2"/>
  <c r="K2146" i="2"/>
  <c r="L2146" i="2" s="1"/>
  <c r="L2145" i="2"/>
  <c r="K2145" i="2"/>
  <c r="K2144" i="2"/>
  <c r="L2144" i="2" s="1"/>
  <c r="K2143" i="2"/>
  <c r="L2143" i="2" s="1"/>
  <c r="K2142" i="2"/>
  <c r="L2142" i="2" s="1"/>
  <c r="L2141" i="2"/>
  <c r="K2141" i="2"/>
  <c r="K2140" i="2"/>
  <c r="L2140" i="2" s="1"/>
  <c r="L2139" i="2"/>
  <c r="K2139" i="2"/>
  <c r="K2138" i="2"/>
  <c r="L2138" i="2" s="1"/>
  <c r="K2137" i="2"/>
  <c r="L2137" i="2" s="1"/>
  <c r="K2136" i="2"/>
  <c r="L2136" i="2" s="1"/>
  <c r="L2135" i="2"/>
  <c r="K2135" i="2"/>
  <c r="K2134" i="2"/>
  <c r="L2134" i="2" s="1"/>
  <c r="L2133" i="2"/>
  <c r="K2133" i="2"/>
  <c r="K2132" i="2"/>
  <c r="L2132" i="2" s="1"/>
  <c r="K2131" i="2"/>
  <c r="L2131" i="2" s="1"/>
  <c r="K2130" i="2"/>
  <c r="L2130" i="2" s="1"/>
  <c r="L2129" i="2"/>
  <c r="K2129" i="2"/>
  <c r="K2128" i="2"/>
  <c r="L2128" i="2" s="1"/>
  <c r="L2127" i="2"/>
  <c r="K2127" i="2"/>
  <c r="K2126" i="2"/>
  <c r="L2126" i="2" s="1"/>
  <c r="K2125" i="2"/>
  <c r="L2125" i="2" s="1"/>
  <c r="K2124" i="2"/>
  <c r="L2124" i="2" s="1"/>
  <c r="L2123" i="2"/>
  <c r="K2123" i="2"/>
  <c r="K2122" i="2"/>
  <c r="L2122" i="2" s="1"/>
  <c r="L2121" i="2"/>
  <c r="K2121" i="2"/>
  <c r="K2120" i="2"/>
  <c r="L2120" i="2" s="1"/>
  <c r="K2119" i="2"/>
  <c r="L2119" i="2" s="1"/>
  <c r="K2118" i="2"/>
  <c r="L2118" i="2" s="1"/>
  <c r="L2117" i="2"/>
  <c r="K2117" i="2"/>
  <c r="K2116" i="2"/>
  <c r="L2116" i="2" s="1"/>
  <c r="L2115" i="2"/>
  <c r="K2115" i="2"/>
  <c r="K2114" i="2"/>
  <c r="L2114" i="2" s="1"/>
  <c r="K2113" i="2"/>
  <c r="L2113" i="2" s="1"/>
  <c r="K2112" i="2"/>
  <c r="L2112" i="2" s="1"/>
  <c r="L2111" i="2"/>
  <c r="K2111" i="2"/>
  <c r="K2110" i="2"/>
  <c r="L2110" i="2" s="1"/>
  <c r="L2109" i="2"/>
  <c r="K2109" i="2"/>
  <c r="K2108" i="2"/>
  <c r="L2108" i="2" s="1"/>
  <c r="K2107" i="2"/>
  <c r="L2107" i="2" s="1"/>
  <c r="K2106" i="2"/>
  <c r="L2106" i="2" s="1"/>
  <c r="L2105" i="2"/>
  <c r="K2105" i="2"/>
  <c r="K2104" i="2"/>
  <c r="L2104" i="2" s="1"/>
  <c r="L2103" i="2"/>
  <c r="K2103" i="2"/>
  <c r="K2102" i="2"/>
  <c r="L2102" i="2" s="1"/>
  <c r="K2101" i="2"/>
  <c r="L2101" i="2" s="1"/>
  <c r="K2100" i="2"/>
  <c r="L2100" i="2" s="1"/>
  <c r="L2099" i="2"/>
  <c r="K2099" i="2"/>
  <c r="K2098" i="2"/>
  <c r="L2098" i="2" s="1"/>
  <c r="L2097" i="2"/>
  <c r="K2097" i="2"/>
  <c r="K2096" i="2"/>
  <c r="L2096" i="2" s="1"/>
  <c r="K2095" i="2"/>
  <c r="L2095" i="2" s="1"/>
  <c r="K2094" i="2"/>
  <c r="L2094" i="2" s="1"/>
  <c r="L2093" i="2"/>
  <c r="K2093" i="2"/>
  <c r="K2092" i="2"/>
  <c r="L2092" i="2" s="1"/>
  <c r="L2091" i="2"/>
  <c r="K2091" i="2"/>
  <c r="K2090" i="2"/>
  <c r="L2090" i="2" s="1"/>
  <c r="K2089" i="2"/>
  <c r="L2089" i="2" s="1"/>
  <c r="K2088" i="2"/>
  <c r="L2088" i="2" s="1"/>
  <c r="L2087" i="2"/>
  <c r="K2087" i="2"/>
  <c r="K2086" i="2"/>
  <c r="L2086" i="2" s="1"/>
  <c r="L2085" i="2"/>
  <c r="K2085" i="2"/>
  <c r="K2084" i="2"/>
  <c r="L2084" i="2" s="1"/>
  <c r="K2083" i="2"/>
  <c r="L2083" i="2" s="1"/>
  <c r="K2082" i="2"/>
  <c r="L2082" i="2" s="1"/>
  <c r="L2081" i="2"/>
  <c r="K2081" i="2"/>
  <c r="K2080" i="2"/>
  <c r="L2080" i="2" s="1"/>
  <c r="L2079" i="2"/>
  <c r="K2079" i="2"/>
  <c r="K2078" i="2"/>
  <c r="L2078" i="2" s="1"/>
  <c r="K2077" i="2"/>
  <c r="L2077" i="2" s="1"/>
  <c r="K2076" i="2"/>
  <c r="L2076" i="2" s="1"/>
  <c r="L2075" i="2"/>
  <c r="K2075" i="2"/>
  <c r="K2074" i="2"/>
  <c r="L2074" i="2" s="1"/>
  <c r="L2073" i="2"/>
  <c r="K2073" i="2"/>
  <c r="K2072" i="2"/>
  <c r="L2072" i="2" s="1"/>
  <c r="K2071" i="2"/>
  <c r="L2071" i="2" s="1"/>
  <c r="K2070" i="2"/>
  <c r="L2070" i="2" s="1"/>
  <c r="L2069" i="2"/>
  <c r="K2069" i="2"/>
  <c r="K2068" i="2"/>
  <c r="L2068" i="2" s="1"/>
  <c r="L2067" i="2"/>
  <c r="K2067" i="2"/>
  <c r="K2066" i="2"/>
  <c r="L2066" i="2" s="1"/>
  <c r="K2065" i="2"/>
  <c r="L2065" i="2" s="1"/>
  <c r="K2064" i="2"/>
  <c r="L2064" i="2" s="1"/>
  <c r="L2063" i="2"/>
  <c r="K2063" i="2"/>
  <c r="K2062" i="2"/>
  <c r="L2062" i="2" s="1"/>
  <c r="L2061" i="2"/>
  <c r="K2061" i="2"/>
  <c r="K2060" i="2"/>
  <c r="L2060" i="2" s="1"/>
  <c r="K2059" i="2"/>
  <c r="L2059" i="2" s="1"/>
  <c r="K2058" i="2"/>
  <c r="L2058" i="2" s="1"/>
  <c r="L2057" i="2"/>
  <c r="K2057" i="2"/>
  <c r="K2056" i="2"/>
  <c r="L2056" i="2" s="1"/>
  <c r="L2055" i="2"/>
  <c r="K2055" i="2"/>
  <c r="K2054" i="2"/>
  <c r="L2054" i="2" s="1"/>
  <c r="K2053" i="2"/>
  <c r="L2053" i="2" s="1"/>
  <c r="K2052" i="2"/>
  <c r="L2052" i="2" s="1"/>
  <c r="L2051" i="2"/>
  <c r="K2051" i="2"/>
  <c r="K2050" i="2"/>
  <c r="L2050" i="2" s="1"/>
  <c r="L2049" i="2"/>
  <c r="K2049" i="2"/>
  <c r="K2048" i="2"/>
  <c r="L2048" i="2" s="1"/>
  <c r="K2047" i="2"/>
  <c r="L2047" i="2" s="1"/>
  <c r="K2046" i="2"/>
  <c r="L2046" i="2" s="1"/>
  <c r="L2045" i="2"/>
  <c r="K2045" i="2"/>
  <c r="K2044" i="2"/>
  <c r="L2044" i="2" s="1"/>
  <c r="L2043" i="2"/>
  <c r="K2043" i="2"/>
  <c r="K2042" i="2"/>
  <c r="L2042" i="2" s="1"/>
  <c r="K2041" i="2"/>
  <c r="L2041" i="2" s="1"/>
  <c r="K2040" i="2"/>
  <c r="L2040" i="2" s="1"/>
  <c r="L2039" i="2"/>
  <c r="K2039" i="2"/>
  <c r="K2038" i="2"/>
  <c r="L2038" i="2" s="1"/>
  <c r="L2037" i="2"/>
  <c r="K2037" i="2"/>
  <c r="K2036" i="2"/>
  <c r="L2036" i="2" s="1"/>
  <c r="K2035" i="2"/>
  <c r="L2035" i="2" s="1"/>
  <c r="K2034" i="2"/>
  <c r="L2034" i="2" s="1"/>
  <c r="L2033" i="2"/>
  <c r="K2033" i="2"/>
  <c r="K2032" i="2"/>
  <c r="L2032" i="2" s="1"/>
  <c r="L2031" i="2"/>
  <c r="K2031" i="2"/>
  <c r="K2030" i="2"/>
  <c r="L2030" i="2" s="1"/>
  <c r="K2029" i="2"/>
  <c r="L2029" i="2" s="1"/>
  <c r="K2028" i="2"/>
  <c r="L2028" i="2" s="1"/>
  <c r="L2027" i="2"/>
  <c r="K2027" i="2"/>
  <c r="K2026" i="2"/>
  <c r="L2026" i="2" s="1"/>
  <c r="L2025" i="2"/>
  <c r="K2025" i="2"/>
  <c r="K2024" i="2"/>
  <c r="L2024" i="2" s="1"/>
  <c r="K2023" i="2"/>
  <c r="L2023" i="2" s="1"/>
  <c r="K2022" i="2"/>
  <c r="L2022" i="2" s="1"/>
  <c r="L2021" i="2"/>
  <c r="K2021" i="2"/>
  <c r="K2020" i="2"/>
  <c r="L2020" i="2" s="1"/>
  <c r="L2019" i="2"/>
  <c r="K2019" i="2"/>
  <c r="K2018" i="2"/>
  <c r="L2018" i="2" s="1"/>
  <c r="K2017" i="2"/>
  <c r="L2017" i="2" s="1"/>
  <c r="K2016" i="2"/>
  <c r="L2016" i="2" s="1"/>
  <c r="L2015" i="2"/>
  <c r="K2015" i="2"/>
  <c r="K2014" i="2"/>
  <c r="L2014" i="2" s="1"/>
  <c r="L2013" i="2"/>
  <c r="K2013" i="2"/>
  <c r="K2012" i="2"/>
  <c r="L2012" i="2" s="1"/>
  <c r="K2011" i="2"/>
  <c r="L2011" i="2" s="1"/>
  <c r="K2010" i="2"/>
  <c r="L2010" i="2" s="1"/>
  <c r="L2009" i="2"/>
  <c r="K2009" i="2"/>
  <c r="K2008" i="2"/>
  <c r="L2008" i="2" s="1"/>
  <c r="L2007" i="2"/>
  <c r="K2007" i="2"/>
  <c r="K2006" i="2"/>
  <c r="L2006" i="2" s="1"/>
  <c r="K2005" i="2"/>
  <c r="L2005" i="2" s="1"/>
  <c r="K2004" i="2"/>
  <c r="L2004" i="2" s="1"/>
  <c r="L2003" i="2"/>
  <c r="K2003" i="2"/>
  <c r="K2002" i="2"/>
  <c r="L2002" i="2" s="1"/>
  <c r="L2001" i="2"/>
  <c r="K2001" i="2"/>
  <c r="K2000" i="2"/>
  <c r="L2000" i="2" s="1"/>
  <c r="K1999" i="2"/>
  <c r="L1999" i="2" s="1"/>
  <c r="K1998" i="2"/>
  <c r="L1998" i="2" s="1"/>
  <c r="L1997" i="2"/>
  <c r="K1997" i="2"/>
  <c r="K1996" i="2"/>
  <c r="L1996" i="2" s="1"/>
  <c r="L1995" i="2"/>
  <c r="K1995" i="2"/>
  <c r="K1994" i="2"/>
  <c r="L1994" i="2" s="1"/>
  <c r="K1993" i="2"/>
  <c r="L1993" i="2" s="1"/>
  <c r="K1992" i="2"/>
  <c r="L1992" i="2" s="1"/>
  <c r="L1991" i="2"/>
  <c r="K1991" i="2"/>
  <c r="K1990" i="2"/>
  <c r="L1990" i="2" s="1"/>
  <c r="L1989" i="2"/>
  <c r="K1989" i="2"/>
  <c r="K1988" i="2"/>
  <c r="L1988" i="2" s="1"/>
  <c r="K1987" i="2"/>
  <c r="L1987" i="2" s="1"/>
  <c r="K1986" i="2"/>
  <c r="L1986" i="2" s="1"/>
  <c r="L1985" i="2"/>
  <c r="K1985" i="2"/>
  <c r="K1984" i="2"/>
  <c r="L1984" i="2" s="1"/>
  <c r="L1983" i="2"/>
  <c r="K1983" i="2"/>
  <c r="K1982" i="2"/>
  <c r="L1982" i="2" s="1"/>
  <c r="K1981" i="2"/>
  <c r="L1981" i="2" s="1"/>
  <c r="K1980" i="2"/>
  <c r="L1980" i="2" s="1"/>
  <c r="L1979" i="2"/>
  <c r="K1979" i="2"/>
  <c r="K1978" i="2"/>
  <c r="L1978" i="2" s="1"/>
  <c r="L1977" i="2"/>
  <c r="K1977" i="2"/>
  <c r="K1976" i="2"/>
  <c r="L1976" i="2" s="1"/>
  <c r="K1975" i="2"/>
  <c r="L1975" i="2" s="1"/>
  <c r="K1974" i="2"/>
  <c r="L1974" i="2" s="1"/>
  <c r="L1973" i="2"/>
  <c r="K1973" i="2"/>
  <c r="K1972" i="2"/>
  <c r="L1972" i="2" s="1"/>
  <c r="L1971" i="2"/>
  <c r="K1971" i="2"/>
  <c r="K1970" i="2"/>
  <c r="L1970" i="2" s="1"/>
  <c r="K1969" i="2"/>
  <c r="L1969" i="2" s="1"/>
  <c r="K1968" i="2"/>
  <c r="L1968" i="2" s="1"/>
  <c r="L1967" i="2"/>
  <c r="K1967" i="2"/>
  <c r="K1966" i="2"/>
  <c r="L1966" i="2" s="1"/>
  <c r="L1965" i="2"/>
  <c r="K1965" i="2"/>
  <c r="K1964" i="2"/>
  <c r="L1964" i="2" s="1"/>
  <c r="K1963" i="2"/>
  <c r="L1963" i="2" s="1"/>
  <c r="K1962" i="2"/>
  <c r="L1962" i="2" s="1"/>
  <c r="L1961" i="2"/>
  <c r="K1961" i="2"/>
  <c r="K1960" i="2"/>
  <c r="L1960" i="2" s="1"/>
  <c r="L1959" i="2"/>
  <c r="K1959" i="2"/>
  <c r="K1958" i="2"/>
  <c r="L1958" i="2" s="1"/>
  <c r="K1957" i="2"/>
  <c r="L1957" i="2" s="1"/>
  <c r="K1956" i="2"/>
  <c r="L1956" i="2" s="1"/>
  <c r="L1955" i="2"/>
  <c r="K1955" i="2"/>
  <c r="K1954" i="2"/>
  <c r="L1954" i="2" s="1"/>
  <c r="L1953" i="2"/>
  <c r="K1953" i="2"/>
  <c r="K1952" i="2"/>
  <c r="L1952" i="2" s="1"/>
  <c r="K1951" i="2"/>
  <c r="L1951" i="2" s="1"/>
  <c r="K1950" i="2"/>
  <c r="L1950" i="2" s="1"/>
  <c r="L1949" i="2"/>
  <c r="K1949" i="2"/>
  <c r="K1948" i="2"/>
  <c r="L1948" i="2" s="1"/>
  <c r="L1947" i="2"/>
  <c r="K1947" i="2"/>
  <c r="K1946" i="2"/>
  <c r="L1946" i="2" s="1"/>
  <c r="K1945" i="2"/>
  <c r="L1945" i="2" s="1"/>
  <c r="K1944" i="2"/>
  <c r="L1944" i="2" s="1"/>
  <c r="L1943" i="2"/>
  <c r="K1943" i="2"/>
  <c r="K1942" i="2"/>
  <c r="L1942" i="2" s="1"/>
  <c r="L1941" i="2"/>
  <c r="K1941" i="2"/>
  <c r="K1940" i="2"/>
  <c r="L1940" i="2" s="1"/>
  <c r="K1939" i="2"/>
  <c r="L1939" i="2" s="1"/>
  <c r="K1938" i="2"/>
  <c r="L1938" i="2" s="1"/>
  <c r="L1937" i="2"/>
  <c r="K1937" i="2"/>
  <c r="K1936" i="2"/>
  <c r="L1936" i="2" s="1"/>
  <c r="L1935" i="2"/>
  <c r="K1935" i="2"/>
  <c r="K1934" i="2"/>
  <c r="L1934" i="2" s="1"/>
  <c r="K1933" i="2"/>
  <c r="L1933" i="2" s="1"/>
  <c r="K1932" i="2"/>
  <c r="L1932" i="2" s="1"/>
  <c r="L1931" i="2"/>
  <c r="K1931" i="2"/>
  <c r="K1930" i="2"/>
  <c r="L1930" i="2" s="1"/>
  <c r="L1929" i="2"/>
  <c r="K1929" i="2"/>
  <c r="K1928" i="2"/>
  <c r="L1928" i="2" s="1"/>
  <c r="K1927" i="2"/>
  <c r="L1927" i="2" s="1"/>
  <c r="K1926" i="2"/>
  <c r="L1926" i="2" s="1"/>
  <c r="L1925" i="2"/>
  <c r="K1925" i="2"/>
  <c r="K1924" i="2"/>
  <c r="L1924" i="2" s="1"/>
  <c r="L1923" i="2"/>
  <c r="K1923" i="2"/>
  <c r="K1922" i="2"/>
  <c r="L1922" i="2" s="1"/>
  <c r="K1921" i="2"/>
  <c r="L1921" i="2" s="1"/>
  <c r="K1920" i="2"/>
  <c r="L1920" i="2" s="1"/>
  <c r="L1919" i="2"/>
  <c r="K1919" i="2"/>
  <c r="K1918" i="2"/>
  <c r="L1918" i="2" s="1"/>
  <c r="L1917" i="2"/>
  <c r="K1917" i="2"/>
  <c r="K1916" i="2"/>
  <c r="L1916" i="2" s="1"/>
  <c r="K1915" i="2"/>
  <c r="L1915" i="2" s="1"/>
  <c r="K1914" i="2"/>
  <c r="L1914" i="2" s="1"/>
  <c r="L1913" i="2"/>
  <c r="K1913" i="2"/>
  <c r="K1912" i="2"/>
  <c r="L1912" i="2" s="1"/>
  <c r="L1911" i="2"/>
  <c r="K1911" i="2"/>
  <c r="K1910" i="2"/>
  <c r="L1910" i="2" s="1"/>
  <c r="K1909" i="2"/>
  <c r="L1909" i="2" s="1"/>
  <c r="K1908" i="2"/>
  <c r="L1908" i="2" s="1"/>
  <c r="L1907" i="2"/>
  <c r="K1907" i="2"/>
  <c r="K1906" i="2"/>
  <c r="L1906" i="2" s="1"/>
  <c r="L1905" i="2"/>
  <c r="K1905" i="2"/>
  <c r="K1904" i="2"/>
  <c r="L1904" i="2" s="1"/>
  <c r="K1903" i="2"/>
  <c r="L1903" i="2" s="1"/>
  <c r="K1902" i="2"/>
  <c r="L1902" i="2" s="1"/>
  <c r="L1901" i="2"/>
  <c r="K1901" i="2"/>
  <c r="K1900" i="2"/>
  <c r="L1900" i="2" s="1"/>
  <c r="L1899" i="2"/>
  <c r="K1899" i="2"/>
  <c r="K1898" i="2"/>
  <c r="L1898" i="2" s="1"/>
  <c r="K1897" i="2"/>
  <c r="L1897" i="2" s="1"/>
  <c r="L1896" i="2"/>
  <c r="K1896" i="2"/>
  <c r="L1895" i="2"/>
  <c r="K1895" i="2"/>
  <c r="K1894" i="2"/>
  <c r="L1894" i="2" s="1"/>
  <c r="L1893" i="2"/>
  <c r="K1893" i="2"/>
  <c r="K1892" i="2"/>
  <c r="L1892" i="2" s="1"/>
  <c r="K1891" i="2"/>
  <c r="L1891" i="2" s="1"/>
  <c r="K1890" i="2"/>
  <c r="L1890" i="2" s="1"/>
  <c r="L1889" i="2"/>
  <c r="K1889" i="2"/>
  <c r="K1888" i="2"/>
  <c r="L1888" i="2" s="1"/>
  <c r="L1887" i="2"/>
  <c r="K1887" i="2"/>
  <c r="K1886" i="2"/>
  <c r="L1886" i="2" s="1"/>
  <c r="K1885" i="2"/>
  <c r="L1885" i="2" s="1"/>
  <c r="K1884" i="2"/>
  <c r="L1884" i="2" s="1"/>
  <c r="L1883" i="2"/>
  <c r="K1883" i="2"/>
  <c r="L1882" i="2"/>
  <c r="K1882" i="2"/>
  <c r="L1881" i="2"/>
  <c r="K1881" i="2"/>
  <c r="K1880" i="2"/>
  <c r="L1880" i="2" s="1"/>
  <c r="K1879" i="2"/>
  <c r="L1879" i="2" s="1"/>
  <c r="K1878" i="2"/>
  <c r="L1878" i="2" s="1"/>
  <c r="L1877" i="2"/>
  <c r="K1877" i="2"/>
  <c r="L1876" i="2"/>
  <c r="K1876" i="2"/>
  <c r="L1875" i="2"/>
  <c r="K1875" i="2"/>
  <c r="K1874" i="2"/>
  <c r="L1874" i="2" s="1"/>
  <c r="K1873" i="2"/>
  <c r="L1873" i="2" s="1"/>
  <c r="K1872" i="2"/>
  <c r="L1872" i="2" s="1"/>
  <c r="L1871" i="2"/>
  <c r="K1871" i="2"/>
  <c r="K1870" i="2"/>
  <c r="L1870" i="2" s="1"/>
  <c r="L1869" i="2"/>
  <c r="K1869" i="2"/>
  <c r="K1868" i="2"/>
  <c r="L1868" i="2" s="1"/>
  <c r="K1867" i="2"/>
  <c r="L1867" i="2" s="1"/>
  <c r="L1866" i="2"/>
  <c r="K1866" i="2"/>
  <c r="L1865" i="2"/>
  <c r="K1865" i="2"/>
  <c r="K1864" i="2"/>
  <c r="L1864" i="2" s="1"/>
  <c r="L1863" i="2"/>
  <c r="K1863" i="2"/>
  <c r="K1862" i="2"/>
  <c r="L1862" i="2" s="1"/>
  <c r="L1861" i="2"/>
  <c r="K1861" i="2"/>
  <c r="K1860" i="2"/>
  <c r="L1860" i="2" s="1"/>
  <c r="L1859" i="2"/>
  <c r="K1859" i="2"/>
  <c r="K1858" i="2"/>
  <c r="L1858" i="2" s="1"/>
  <c r="L1857" i="2"/>
  <c r="K1857" i="2"/>
  <c r="K1856" i="2"/>
  <c r="L1856" i="2" s="1"/>
  <c r="L1855" i="2"/>
  <c r="K1855" i="2"/>
  <c r="L1854" i="2"/>
  <c r="K1854" i="2"/>
  <c r="L1853" i="2"/>
  <c r="K1853" i="2"/>
  <c r="K1852" i="2"/>
  <c r="L1852" i="2" s="1"/>
  <c r="L1851" i="2"/>
  <c r="K1851" i="2"/>
  <c r="K1850" i="2"/>
  <c r="L1850" i="2" s="1"/>
  <c r="L1849" i="2"/>
  <c r="K1849" i="2"/>
  <c r="L1848" i="2"/>
  <c r="K1848" i="2"/>
  <c r="L1847" i="2"/>
  <c r="K1847" i="2"/>
  <c r="K1846" i="2"/>
  <c r="L1846" i="2" s="1"/>
  <c r="L1845" i="2"/>
  <c r="K1845" i="2"/>
  <c r="K1844" i="2"/>
  <c r="L1844" i="2" s="1"/>
  <c r="K1843" i="2"/>
  <c r="L1843" i="2" s="1"/>
  <c r="L1842" i="2"/>
  <c r="K1842" i="2"/>
  <c r="L1841" i="2"/>
  <c r="K1841" i="2"/>
  <c r="K1840" i="2"/>
  <c r="L1840" i="2" s="1"/>
  <c r="K1839" i="2"/>
  <c r="L1839" i="2" s="1"/>
  <c r="K1838" i="2"/>
  <c r="L1838" i="2" s="1"/>
  <c r="L1837" i="2"/>
  <c r="K1837" i="2"/>
  <c r="K1836" i="2"/>
  <c r="L1836" i="2" s="1"/>
  <c r="L1835" i="2"/>
  <c r="K1835" i="2"/>
  <c r="K1834" i="2"/>
  <c r="L1834" i="2" s="1"/>
  <c r="K1833" i="2"/>
  <c r="L1833" i="2" s="1"/>
  <c r="K1832" i="2"/>
  <c r="L1832" i="2" s="1"/>
  <c r="L1831" i="2"/>
  <c r="K1831" i="2"/>
  <c r="L1830" i="2"/>
  <c r="K1830" i="2"/>
  <c r="L1829" i="2"/>
  <c r="K1829" i="2"/>
  <c r="K1828" i="2"/>
  <c r="L1828" i="2" s="1"/>
  <c r="K1827" i="2"/>
  <c r="L1827" i="2" s="1"/>
  <c r="K1826" i="2"/>
  <c r="L1826" i="2" s="1"/>
  <c r="L1825" i="2"/>
  <c r="K1825" i="2"/>
  <c r="K1824" i="2"/>
  <c r="L1824" i="2" s="1"/>
  <c r="L1823" i="2"/>
  <c r="K1823" i="2"/>
  <c r="K1822" i="2"/>
  <c r="L1822" i="2" s="1"/>
  <c r="L1821" i="2"/>
  <c r="K1821" i="2"/>
  <c r="K1820" i="2"/>
  <c r="L1820" i="2" s="1"/>
  <c r="K1819" i="2"/>
  <c r="L1819" i="2" s="1"/>
  <c r="K1818" i="2"/>
  <c r="L1818" i="2" s="1"/>
  <c r="L1817" i="2"/>
  <c r="K1817" i="2"/>
  <c r="L1816" i="2"/>
  <c r="K1816" i="2"/>
  <c r="K1815" i="2"/>
  <c r="L1815" i="2" s="1"/>
  <c r="K1814" i="2"/>
  <c r="L1814" i="2" s="1"/>
  <c r="L1813" i="2"/>
  <c r="K1813" i="2"/>
  <c r="L1812" i="2"/>
  <c r="K1812" i="2"/>
  <c r="L1811" i="2"/>
  <c r="K1811" i="2"/>
  <c r="L1810" i="2"/>
  <c r="K1810" i="2"/>
  <c r="K1809" i="2"/>
  <c r="L1809" i="2" s="1"/>
  <c r="K1808" i="2"/>
  <c r="L1808" i="2" s="1"/>
  <c r="K1807" i="2"/>
  <c r="L1807" i="2" s="1"/>
  <c r="K1806" i="2"/>
  <c r="L1806" i="2" s="1"/>
  <c r="K1805" i="2"/>
  <c r="L1805" i="2" s="1"/>
  <c r="L1804" i="2"/>
  <c r="K1804" i="2"/>
  <c r="L1803" i="2"/>
  <c r="K1803" i="2"/>
  <c r="K1802" i="2"/>
  <c r="L1802" i="2" s="1"/>
  <c r="L1801" i="2"/>
  <c r="K1801" i="2"/>
  <c r="L1800" i="2"/>
  <c r="K1800" i="2"/>
  <c r="L1799" i="2"/>
  <c r="K1799" i="2"/>
  <c r="L1798" i="2"/>
  <c r="K1798" i="2"/>
  <c r="L1797" i="2"/>
  <c r="K1797" i="2"/>
  <c r="K1796" i="2"/>
  <c r="L1796" i="2" s="1"/>
  <c r="K1795" i="2"/>
  <c r="L1795" i="2" s="1"/>
  <c r="K1794" i="2"/>
  <c r="L1794" i="2" s="1"/>
  <c r="K1793" i="2"/>
  <c r="L1793" i="2" s="1"/>
  <c r="K1792" i="2"/>
  <c r="L1792" i="2" s="1"/>
  <c r="L1791" i="2"/>
  <c r="K1791" i="2"/>
  <c r="K1790" i="2"/>
  <c r="L1790" i="2" s="1"/>
  <c r="K1789" i="2"/>
  <c r="L1789" i="2" s="1"/>
  <c r="L1788" i="2"/>
  <c r="K1788" i="2"/>
  <c r="L1787" i="2"/>
  <c r="K1787" i="2"/>
  <c r="L1786" i="2"/>
  <c r="K1786" i="2"/>
  <c r="K1785" i="2"/>
  <c r="L1785" i="2" s="1"/>
  <c r="K1784" i="2"/>
  <c r="L1784" i="2" s="1"/>
  <c r="L1783" i="2"/>
  <c r="K1783" i="2"/>
  <c r="K1782" i="2"/>
  <c r="L1782" i="2" s="1"/>
  <c r="K1781" i="2"/>
  <c r="L1781" i="2" s="1"/>
  <c r="K1780" i="2"/>
  <c r="L1780" i="2" s="1"/>
  <c r="K1779" i="2"/>
  <c r="L1779" i="2" s="1"/>
  <c r="K1778" i="2"/>
  <c r="L1778" i="2" s="1"/>
  <c r="L1777" i="2"/>
  <c r="K1777" i="2"/>
  <c r="K1776" i="2"/>
  <c r="L1776" i="2" s="1"/>
  <c r="L1775" i="2"/>
  <c r="K1775" i="2"/>
  <c r="L1774" i="2"/>
  <c r="K1774" i="2"/>
  <c r="L1773" i="2"/>
  <c r="K1773" i="2"/>
  <c r="K1772" i="2"/>
  <c r="L1772" i="2" s="1"/>
  <c r="L1771" i="2"/>
  <c r="K1771" i="2"/>
  <c r="L1770" i="2"/>
  <c r="K1770" i="2"/>
  <c r="K1769" i="2"/>
  <c r="L1769" i="2" s="1"/>
  <c r="K1768" i="2"/>
  <c r="L1768" i="2" s="1"/>
  <c r="K1767" i="2"/>
  <c r="L1767" i="2" s="1"/>
  <c r="K1766" i="2"/>
  <c r="L1766" i="2" s="1"/>
  <c r="K1765" i="2"/>
  <c r="L1765" i="2" s="1"/>
  <c r="L1764" i="2"/>
  <c r="K1764" i="2"/>
  <c r="K1763" i="2"/>
  <c r="L1763" i="2" s="1"/>
  <c r="L1762" i="2"/>
  <c r="K1762" i="2"/>
  <c r="L1761" i="2"/>
  <c r="K1761" i="2"/>
  <c r="K1760" i="2"/>
  <c r="L1760" i="2" s="1"/>
  <c r="K1759" i="2"/>
  <c r="L1759" i="2" s="1"/>
  <c r="L1758" i="2"/>
  <c r="K1758" i="2"/>
  <c r="L1757" i="2"/>
  <c r="K1757" i="2"/>
  <c r="K1756" i="2"/>
  <c r="L1756" i="2" s="1"/>
  <c r="K1755" i="2"/>
  <c r="L1755" i="2" s="1"/>
  <c r="K1754" i="2"/>
  <c r="L1754" i="2" s="1"/>
  <c r="L1753" i="2"/>
  <c r="K1753" i="2"/>
  <c r="K1752" i="2"/>
  <c r="L1752" i="2" s="1"/>
  <c r="L1751" i="2"/>
  <c r="K1751" i="2"/>
  <c r="K1750" i="2"/>
  <c r="L1750" i="2" s="1"/>
  <c r="L1749" i="2"/>
  <c r="K1749" i="2"/>
  <c r="K1748" i="2"/>
  <c r="L1748" i="2" s="1"/>
  <c r="K1747" i="2"/>
  <c r="L1747" i="2" s="1"/>
  <c r="K1746" i="2"/>
  <c r="L1746" i="2" s="1"/>
  <c r="L1745" i="2"/>
  <c r="K1745" i="2"/>
  <c r="L1744" i="2"/>
  <c r="K1744" i="2"/>
  <c r="K1743" i="2"/>
  <c r="L1743" i="2" s="1"/>
  <c r="K1742" i="2"/>
  <c r="L1742" i="2" s="1"/>
  <c r="L1741" i="2"/>
  <c r="K1741" i="2"/>
  <c r="L1740" i="2"/>
  <c r="K1740" i="2"/>
  <c r="K1739" i="2"/>
  <c r="L1739" i="2" s="1"/>
  <c r="L1738" i="2"/>
  <c r="K1738" i="2"/>
  <c r="K1737" i="2"/>
  <c r="L1737" i="2" s="1"/>
  <c r="K1736" i="2"/>
  <c r="L1736" i="2" s="1"/>
  <c r="K1735" i="2"/>
  <c r="L1735" i="2" s="1"/>
  <c r="K1734" i="2"/>
  <c r="L1734" i="2" s="1"/>
  <c r="K1733" i="2"/>
  <c r="L1733" i="2" s="1"/>
  <c r="L1732" i="2"/>
  <c r="K1732" i="2"/>
  <c r="L1731" i="2"/>
  <c r="K1731" i="2"/>
  <c r="K1730" i="2"/>
  <c r="L1730" i="2" s="1"/>
  <c r="L1729" i="2"/>
  <c r="K1729" i="2"/>
  <c r="L1728" i="2"/>
  <c r="K1728" i="2"/>
  <c r="L1727" i="2"/>
  <c r="K1727" i="2"/>
  <c r="K1726" i="2"/>
  <c r="L1726" i="2" s="1"/>
  <c r="L1725" i="2"/>
  <c r="K1725" i="2"/>
  <c r="K1724" i="2"/>
  <c r="L1724" i="2" s="1"/>
  <c r="K1723" i="2"/>
  <c r="L1723" i="2" s="1"/>
  <c r="K1722" i="2"/>
  <c r="L1722" i="2" s="1"/>
  <c r="K1721" i="2"/>
  <c r="L1721" i="2" s="1"/>
  <c r="K1720" i="2"/>
  <c r="L1720" i="2" s="1"/>
  <c r="L1719" i="2"/>
  <c r="K1719" i="2"/>
  <c r="K1718" i="2"/>
  <c r="L1718" i="2" s="1"/>
  <c r="K1717" i="2"/>
  <c r="L1717" i="2" s="1"/>
  <c r="L1716" i="2"/>
  <c r="K1716" i="2"/>
  <c r="L1715" i="2"/>
  <c r="K1715" i="2"/>
  <c r="L1714" i="2"/>
  <c r="K1714" i="2"/>
  <c r="L1713" i="2"/>
  <c r="K1713" i="2"/>
  <c r="K1712" i="2"/>
  <c r="L1712" i="2" s="1"/>
  <c r="L1711" i="2"/>
  <c r="K1711" i="2"/>
  <c r="K1710" i="2"/>
  <c r="L1710" i="2" s="1"/>
  <c r="K1709" i="2"/>
  <c r="L1709" i="2" s="1"/>
  <c r="K1708" i="2"/>
  <c r="L1708" i="2" s="1"/>
  <c r="K1707" i="2"/>
  <c r="L1707" i="2" s="1"/>
  <c r="K1706" i="2"/>
  <c r="L1706" i="2" s="1"/>
  <c r="L1705" i="2"/>
  <c r="K1705" i="2"/>
  <c r="K1704" i="2"/>
  <c r="L1704" i="2" s="1"/>
  <c r="L1703" i="2"/>
  <c r="K1703" i="2"/>
  <c r="L1702" i="2"/>
  <c r="K1702" i="2"/>
  <c r="L1701" i="2"/>
  <c r="K1701" i="2"/>
  <c r="K1700" i="2"/>
  <c r="L1700" i="2" s="1"/>
  <c r="L1699" i="2"/>
  <c r="K1699" i="2"/>
  <c r="K1698" i="2"/>
  <c r="L1698" i="2" s="1"/>
  <c r="L1697" i="2"/>
  <c r="K1697" i="2"/>
  <c r="L1696" i="2"/>
  <c r="K1696" i="2"/>
  <c r="L1695" i="2"/>
  <c r="K1695" i="2"/>
  <c r="L1694" i="2"/>
  <c r="K1694" i="2"/>
  <c r="L1693" i="2"/>
  <c r="K1693" i="2"/>
  <c r="K1692" i="2"/>
  <c r="L1692" i="2" s="1"/>
  <c r="L1691" i="2"/>
  <c r="K1691" i="2"/>
  <c r="L1690" i="2"/>
  <c r="K1690" i="2"/>
  <c r="L1689" i="2"/>
  <c r="K1689" i="2"/>
  <c r="K1688" i="2"/>
  <c r="L1688" i="2" s="1"/>
  <c r="L1687" i="2"/>
  <c r="K1687" i="2"/>
  <c r="K1686" i="2"/>
  <c r="L1686" i="2" s="1"/>
  <c r="L1685" i="2"/>
  <c r="K1685" i="2"/>
  <c r="L1684" i="2"/>
  <c r="K1684" i="2"/>
  <c r="L1683" i="2"/>
  <c r="K1683" i="2"/>
  <c r="K1682" i="2"/>
  <c r="L1682" i="2" s="1"/>
  <c r="L1681" i="2"/>
  <c r="K1681" i="2"/>
  <c r="K1680" i="2"/>
  <c r="L1680" i="2" s="1"/>
  <c r="L1679" i="2"/>
  <c r="K1679" i="2"/>
  <c r="L1678" i="2"/>
  <c r="K1678" i="2"/>
  <c r="L1677" i="2"/>
  <c r="K1677" i="2"/>
  <c r="L1676" i="2"/>
  <c r="K1676" i="2"/>
  <c r="L1675" i="2"/>
  <c r="K1675" i="2"/>
  <c r="K1674" i="2"/>
  <c r="L1674" i="2" s="1"/>
  <c r="L1673" i="2"/>
  <c r="K1673" i="2"/>
  <c r="L1672" i="2"/>
  <c r="K1672" i="2"/>
  <c r="L1671" i="2"/>
  <c r="K1671" i="2"/>
  <c r="K1670" i="2"/>
  <c r="L1670" i="2" s="1"/>
  <c r="L1669" i="2"/>
  <c r="K1669" i="2"/>
  <c r="K1668" i="2"/>
  <c r="L1668" i="2" s="1"/>
  <c r="L1667" i="2"/>
  <c r="K1667" i="2"/>
  <c r="L1666" i="2"/>
  <c r="K1666" i="2"/>
  <c r="L1665" i="2"/>
  <c r="K1665" i="2"/>
  <c r="K1664" i="2"/>
  <c r="L1664" i="2" s="1"/>
  <c r="L1663" i="2"/>
  <c r="K1663" i="2"/>
  <c r="K1662" i="2"/>
  <c r="L1662" i="2" s="1"/>
  <c r="L1661" i="2"/>
  <c r="K1661" i="2"/>
  <c r="L1660" i="2"/>
  <c r="K1660" i="2"/>
  <c r="L1659" i="2"/>
  <c r="K1659" i="2"/>
  <c r="L1658" i="2"/>
  <c r="K1658" i="2"/>
  <c r="L1657" i="2"/>
  <c r="K1657" i="2"/>
  <c r="K1656" i="2"/>
  <c r="L1656" i="2" s="1"/>
  <c r="L1655" i="2"/>
  <c r="K1655" i="2"/>
  <c r="L1654" i="2"/>
  <c r="K1654" i="2"/>
  <c r="L1653" i="2"/>
  <c r="K1653" i="2"/>
  <c r="L1652" i="2"/>
  <c r="K1652" i="2"/>
  <c r="L1651" i="2"/>
  <c r="K1651" i="2"/>
  <c r="K1650" i="2"/>
  <c r="L1650" i="2" s="1"/>
  <c r="L1649" i="2"/>
  <c r="K1649" i="2"/>
  <c r="L1648" i="2"/>
  <c r="K1648" i="2"/>
  <c r="L1647" i="2"/>
  <c r="K1647" i="2"/>
  <c r="K1646" i="2"/>
  <c r="L1646" i="2" s="1"/>
  <c r="L1645" i="2"/>
  <c r="K1645" i="2"/>
  <c r="K1644" i="2"/>
  <c r="L1644" i="2" s="1"/>
  <c r="L1643" i="2"/>
  <c r="K1643" i="2"/>
  <c r="L1642" i="2"/>
  <c r="K1642" i="2"/>
  <c r="L1641" i="2"/>
  <c r="K1641" i="2"/>
  <c r="K1640" i="2"/>
  <c r="L1640" i="2" s="1"/>
  <c r="L1639" i="2"/>
  <c r="K1639" i="2"/>
  <c r="K1638" i="2"/>
  <c r="L1638" i="2" s="1"/>
  <c r="L1637" i="2"/>
  <c r="K1637" i="2"/>
  <c r="L1636" i="2"/>
  <c r="K1636" i="2"/>
  <c r="L1635" i="2"/>
  <c r="K1635" i="2"/>
  <c r="L1634" i="2"/>
  <c r="K1634" i="2"/>
  <c r="L1633" i="2"/>
  <c r="K1633" i="2"/>
  <c r="K1632" i="2"/>
  <c r="L1632" i="2" s="1"/>
  <c r="L1631" i="2"/>
  <c r="K1631" i="2"/>
  <c r="L1630" i="2"/>
  <c r="K1630" i="2"/>
  <c r="L1629" i="2"/>
  <c r="K1629" i="2"/>
  <c r="K1628" i="2"/>
  <c r="L1628" i="2" s="1"/>
  <c r="L1627" i="2"/>
  <c r="K1627" i="2"/>
  <c r="K1626" i="2"/>
  <c r="L1626" i="2" s="1"/>
  <c r="L1625" i="2"/>
  <c r="K1625" i="2"/>
  <c r="L1624" i="2"/>
  <c r="K1624" i="2"/>
  <c r="L1623" i="2"/>
  <c r="K1623" i="2"/>
  <c r="L1622" i="2"/>
  <c r="K1622" i="2"/>
  <c r="L1621" i="2"/>
  <c r="K1621" i="2"/>
  <c r="K1620" i="2"/>
  <c r="L1620" i="2" s="1"/>
  <c r="L1619" i="2"/>
  <c r="K1619" i="2"/>
  <c r="L1618" i="2"/>
  <c r="K1618" i="2"/>
  <c r="L1617" i="2"/>
  <c r="K1617" i="2"/>
  <c r="K1616" i="2"/>
  <c r="L1616" i="2" s="1"/>
  <c r="L1615" i="2"/>
  <c r="K1615" i="2"/>
  <c r="K1614" i="2"/>
  <c r="L1614" i="2" s="1"/>
  <c r="L1613" i="2"/>
  <c r="K1613" i="2"/>
  <c r="L1612" i="2"/>
  <c r="K1612" i="2"/>
  <c r="L1611" i="2"/>
  <c r="K1611" i="2"/>
  <c r="K1610" i="2"/>
  <c r="L1610" i="2" s="1"/>
  <c r="L1609" i="2"/>
  <c r="K1609" i="2"/>
  <c r="K1608" i="2"/>
  <c r="L1608" i="2" s="1"/>
  <c r="L1607" i="2"/>
  <c r="K1607" i="2"/>
  <c r="L1606" i="2"/>
  <c r="K1606" i="2"/>
  <c r="L1605" i="2"/>
  <c r="K1605" i="2"/>
  <c r="L1604" i="2"/>
  <c r="K1604" i="2"/>
  <c r="L1603" i="2"/>
  <c r="K1603" i="2"/>
  <c r="K1602" i="2"/>
  <c r="L1602" i="2" s="1"/>
  <c r="L1601" i="2"/>
  <c r="K1601" i="2"/>
  <c r="L1600" i="2"/>
  <c r="K1600" i="2"/>
  <c r="L1599" i="2"/>
  <c r="K1599" i="2"/>
  <c r="K1598" i="2"/>
  <c r="L1598" i="2" s="1"/>
  <c r="L1597" i="2"/>
  <c r="K1597" i="2"/>
  <c r="K1596" i="2"/>
  <c r="L1596" i="2" s="1"/>
  <c r="L1595" i="2"/>
  <c r="K1595" i="2"/>
  <c r="L1594" i="2"/>
  <c r="K1594" i="2"/>
  <c r="L1593" i="2"/>
  <c r="K1593" i="2"/>
  <c r="K1592" i="2"/>
  <c r="L1592" i="2" s="1"/>
  <c r="L1591" i="2"/>
  <c r="K1591" i="2"/>
  <c r="K1590" i="2"/>
  <c r="L1590" i="2" s="1"/>
  <c r="L1589" i="2"/>
  <c r="K1589" i="2"/>
  <c r="L1588" i="2"/>
  <c r="K1588" i="2"/>
  <c r="L1587" i="2"/>
  <c r="K1587" i="2"/>
  <c r="L1586" i="2"/>
  <c r="K1586" i="2"/>
  <c r="L1585" i="2"/>
  <c r="K1585" i="2"/>
  <c r="K1584" i="2"/>
  <c r="L1584" i="2" s="1"/>
  <c r="L1583" i="2"/>
  <c r="K1583" i="2"/>
  <c r="L1582" i="2"/>
  <c r="K1582" i="2"/>
  <c r="L1581" i="2"/>
  <c r="K1581" i="2"/>
  <c r="L1580" i="2"/>
  <c r="K1580" i="2"/>
  <c r="L1579" i="2"/>
  <c r="K1579" i="2"/>
  <c r="K1578" i="2"/>
  <c r="L1578" i="2" s="1"/>
  <c r="L1577" i="2"/>
  <c r="K1577" i="2"/>
  <c r="L1576" i="2"/>
  <c r="K1576" i="2"/>
  <c r="L1575" i="2"/>
  <c r="K1575" i="2"/>
  <c r="K1574" i="2"/>
  <c r="L1574" i="2" s="1"/>
  <c r="L1573" i="2"/>
  <c r="K1573" i="2"/>
  <c r="K1572" i="2"/>
  <c r="L1572" i="2" s="1"/>
  <c r="L1571" i="2"/>
  <c r="K1571" i="2"/>
  <c r="L1570" i="2"/>
  <c r="K1570" i="2"/>
  <c r="L1569" i="2"/>
  <c r="K1569" i="2"/>
  <c r="K1568" i="2"/>
  <c r="L1568" i="2" s="1"/>
  <c r="L1567" i="2"/>
  <c r="K1567" i="2"/>
  <c r="K1566" i="2"/>
  <c r="L1566" i="2" s="1"/>
  <c r="L1565" i="2"/>
  <c r="K1565" i="2"/>
  <c r="L1564" i="2"/>
  <c r="K1564" i="2"/>
  <c r="L1563" i="2"/>
  <c r="K1563" i="2"/>
  <c r="L1562" i="2"/>
  <c r="K1562" i="2"/>
  <c r="L1561" i="2"/>
  <c r="K1561" i="2"/>
  <c r="K1560" i="2"/>
  <c r="L1560" i="2" s="1"/>
  <c r="L1559" i="2"/>
  <c r="K1559" i="2"/>
  <c r="L1558" i="2"/>
  <c r="K1558" i="2"/>
  <c r="L1557" i="2"/>
  <c r="K1557" i="2"/>
  <c r="K1556" i="2"/>
  <c r="L1556" i="2" s="1"/>
  <c r="L1555" i="2"/>
  <c r="K1555" i="2"/>
  <c r="K1554" i="2"/>
  <c r="L1554" i="2" s="1"/>
  <c r="L1553" i="2"/>
  <c r="K1553" i="2"/>
  <c r="L1552" i="2"/>
  <c r="K1552" i="2"/>
  <c r="L1551" i="2"/>
  <c r="K1551" i="2"/>
  <c r="L1550" i="2"/>
  <c r="K1550" i="2"/>
  <c r="L1549" i="2"/>
  <c r="K1549" i="2"/>
  <c r="K1548" i="2"/>
  <c r="L1548" i="2" s="1"/>
  <c r="L1547" i="2"/>
  <c r="K1547" i="2"/>
  <c r="L1546" i="2"/>
  <c r="K1546" i="2"/>
  <c r="L1545" i="2"/>
  <c r="K1545" i="2"/>
  <c r="K1544" i="2"/>
  <c r="L1544" i="2" s="1"/>
  <c r="L1543" i="2"/>
  <c r="K1543" i="2"/>
  <c r="K1542" i="2"/>
  <c r="L1542" i="2" s="1"/>
  <c r="L1541" i="2"/>
  <c r="K1541" i="2"/>
  <c r="L1540" i="2"/>
  <c r="K1540" i="2"/>
  <c r="L1539" i="2"/>
  <c r="K1539" i="2"/>
  <c r="K1538" i="2"/>
  <c r="L1538" i="2" s="1"/>
  <c r="L1537" i="2"/>
  <c r="K1537" i="2"/>
  <c r="K1536" i="2"/>
  <c r="L1536" i="2" s="1"/>
  <c r="L1535" i="2"/>
  <c r="K1535" i="2"/>
  <c r="L1534" i="2"/>
  <c r="K1534" i="2"/>
  <c r="L1533" i="2"/>
  <c r="K1533" i="2"/>
  <c r="L1532" i="2"/>
  <c r="K1532" i="2"/>
  <c r="L1531" i="2"/>
  <c r="K1531" i="2"/>
  <c r="K1530" i="2"/>
  <c r="L1530" i="2" s="1"/>
  <c r="L1529" i="2"/>
  <c r="K1529" i="2"/>
  <c r="L1528" i="2"/>
  <c r="K1528" i="2"/>
  <c r="L1527" i="2"/>
  <c r="K1527" i="2"/>
  <c r="K1526" i="2"/>
  <c r="L1526" i="2" s="1"/>
  <c r="L1525" i="2"/>
  <c r="K1525" i="2"/>
  <c r="K1524" i="2"/>
  <c r="L1524" i="2" s="1"/>
  <c r="L1523" i="2"/>
  <c r="K1523" i="2"/>
  <c r="L1522" i="2"/>
  <c r="K1522" i="2"/>
  <c r="L1521" i="2"/>
  <c r="K1521" i="2"/>
  <c r="K1520" i="2"/>
  <c r="L1520" i="2" s="1"/>
  <c r="L1519" i="2"/>
  <c r="K1519" i="2"/>
  <c r="K1518" i="2"/>
  <c r="L1518" i="2" s="1"/>
  <c r="L1517" i="2"/>
  <c r="K1517" i="2"/>
  <c r="L1516" i="2"/>
  <c r="K1516" i="2"/>
  <c r="L1515" i="2"/>
  <c r="K1515" i="2"/>
  <c r="L1514" i="2"/>
  <c r="K1514" i="2"/>
  <c r="L1513" i="2"/>
  <c r="K1513" i="2"/>
  <c r="K1512" i="2"/>
  <c r="L1512" i="2" s="1"/>
  <c r="L1511" i="2"/>
  <c r="K1511" i="2"/>
  <c r="L1510" i="2"/>
  <c r="K1510" i="2"/>
  <c r="L1509" i="2"/>
  <c r="K1509" i="2"/>
  <c r="L1508" i="2"/>
  <c r="K1508" i="2"/>
  <c r="L1507" i="2"/>
  <c r="K1507" i="2"/>
  <c r="K1506" i="2"/>
  <c r="L1506" i="2" s="1"/>
  <c r="L1505" i="2"/>
  <c r="K1505" i="2"/>
  <c r="L1504" i="2"/>
  <c r="K1504" i="2"/>
  <c r="L1503" i="2"/>
  <c r="K1503" i="2"/>
  <c r="K1502" i="2"/>
  <c r="L1502" i="2" s="1"/>
  <c r="L1501" i="2"/>
  <c r="K1501" i="2"/>
  <c r="K1500" i="2"/>
  <c r="L1500" i="2" s="1"/>
  <c r="L1499" i="2"/>
  <c r="K1499" i="2"/>
  <c r="L1498" i="2"/>
  <c r="K1498" i="2"/>
  <c r="L1497" i="2"/>
  <c r="K1497" i="2"/>
  <c r="K1496" i="2"/>
  <c r="L1496" i="2" s="1"/>
  <c r="L1495" i="2"/>
  <c r="K1495" i="2"/>
  <c r="K1494" i="2"/>
  <c r="L1494" i="2" s="1"/>
  <c r="L1493" i="2"/>
  <c r="K1493" i="2"/>
  <c r="L1492" i="2"/>
  <c r="K1492" i="2"/>
  <c r="L1491" i="2"/>
  <c r="K1491" i="2"/>
  <c r="L1490" i="2"/>
  <c r="K1490" i="2"/>
  <c r="L1489" i="2"/>
  <c r="K1489" i="2"/>
  <c r="K1488" i="2"/>
  <c r="L1488" i="2" s="1"/>
  <c r="L1487" i="2"/>
  <c r="K1487" i="2"/>
  <c r="L1486" i="2"/>
  <c r="K1486" i="2"/>
  <c r="L1485" i="2"/>
  <c r="K1485" i="2"/>
  <c r="K1484" i="2"/>
  <c r="L1484" i="2" s="1"/>
  <c r="L1483" i="2"/>
  <c r="K1483" i="2"/>
  <c r="K1482" i="2"/>
  <c r="L1482" i="2" s="1"/>
  <c r="L1481" i="2"/>
  <c r="K1481" i="2"/>
  <c r="L1480" i="2"/>
  <c r="K1480" i="2"/>
  <c r="L1479" i="2"/>
  <c r="K1479" i="2"/>
  <c r="L1478" i="2"/>
  <c r="K1478" i="2"/>
  <c r="L1477" i="2"/>
  <c r="K1477" i="2"/>
  <c r="K1476" i="2"/>
  <c r="L1476" i="2" s="1"/>
  <c r="L1475" i="2"/>
  <c r="K1475" i="2"/>
  <c r="L1474" i="2"/>
  <c r="K1474" i="2"/>
  <c r="L1473" i="2"/>
  <c r="K1473" i="2"/>
  <c r="K1472" i="2"/>
  <c r="L1472" i="2" s="1"/>
  <c r="L1471" i="2"/>
  <c r="K1471" i="2"/>
  <c r="K1470" i="2"/>
  <c r="L1470" i="2" s="1"/>
  <c r="L1469" i="2"/>
  <c r="K1469" i="2"/>
  <c r="L1468" i="2"/>
  <c r="K1468" i="2"/>
  <c r="K1467" i="2"/>
  <c r="L1467" i="2" s="1"/>
  <c r="K1466" i="2"/>
  <c r="L1466" i="2" s="1"/>
  <c r="L1465" i="2"/>
  <c r="K1465" i="2"/>
  <c r="K1464" i="2"/>
  <c r="L1464" i="2" s="1"/>
  <c r="L1463" i="2"/>
  <c r="K1463" i="2"/>
  <c r="L1462" i="2"/>
  <c r="K1462" i="2"/>
  <c r="K1461" i="2"/>
  <c r="L1461" i="2" s="1"/>
  <c r="L1460" i="2"/>
  <c r="K1460" i="2"/>
  <c r="L1459" i="2"/>
  <c r="K1459" i="2"/>
  <c r="K1458" i="2"/>
  <c r="L1458" i="2" s="1"/>
  <c r="L1457" i="2"/>
  <c r="K1457" i="2"/>
  <c r="L1456" i="2"/>
  <c r="K1456" i="2"/>
  <c r="L1455" i="2"/>
  <c r="K1455" i="2"/>
  <c r="K1454" i="2"/>
  <c r="L1454" i="2" s="1"/>
  <c r="L1453" i="2"/>
  <c r="K1453" i="2"/>
  <c r="K1452" i="2"/>
  <c r="L1452" i="2" s="1"/>
  <c r="L1451" i="2"/>
  <c r="K1451" i="2"/>
  <c r="L1450" i="2"/>
  <c r="K1450" i="2"/>
  <c r="L1449" i="2"/>
  <c r="K1449" i="2"/>
  <c r="K1448" i="2"/>
  <c r="L1448" i="2" s="1"/>
  <c r="L1447" i="2"/>
  <c r="K1447" i="2"/>
  <c r="K1446" i="2"/>
  <c r="L1446" i="2" s="1"/>
  <c r="L1445" i="2"/>
  <c r="K1445" i="2"/>
  <c r="L1444" i="2"/>
  <c r="K1444" i="2"/>
  <c r="K1443" i="2"/>
  <c r="L1443" i="2" s="1"/>
  <c r="L1442" i="2"/>
  <c r="K1442" i="2"/>
  <c r="L1441" i="2"/>
  <c r="K1441" i="2"/>
  <c r="K1440" i="2"/>
  <c r="L1440" i="2" s="1"/>
  <c r="L1439" i="2"/>
  <c r="K1439" i="2"/>
  <c r="L1438" i="2"/>
  <c r="K1438" i="2"/>
  <c r="K1437" i="2"/>
  <c r="L1437" i="2" s="1"/>
  <c r="L1436" i="2"/>
  <c r="K1436" i="2"/>
  <c r="L1435" i="2"/>
  <c r="K1435" i="2"/>
  <c r="K1434" i="2"/>
  <c r="L1434" i="2" s="1"/>
  <c r="L1433" i="2"/>
  <c r="K1433" i="2"/>
  <c r="L1432" i="2"/>
  <c r="K1432" i="2"/>
  <c r="L1431" i="2"/>
  <c r="K1431" i="2"/>
  <c r="K1430" i="2"/>
  <c r="L1430" i="2" s="1"/>
  <c r="L1429" i="2"/>
  <c r="K1429" i="2"/>
  <c r="K1428" i="2"/>
  <c r="L1428" i="2" s="1"/>
  <c r="L1427" i="2"/>
  <c r="K1427" i="2"/>
  <c r="L1426" i="2"/>
  <c r="K1426" i="2"/>
  <c r="K1425" i="2"/>
  <c r="L1425" i="2" s="1"/>
  <c r="K1424" i="2"/>
  <c r="L1424" i="2" s="1"/>
  <c r="L1423" i="2"/>
  <c r="K1423" i="2"/>
  <c r="K1422" i="2"/>
  <c r="L1422" i="2" s="1"/>
  <c r="L1421" i="2"/>
  <c r="K1421" i="2"/>
  <c r="L1420" i="2"/>
  <c r="K1420" i="2"/>
  <c r="L1419" i="2"/>
  <c r="K1419" i="2"/>
  <c r="L1418" i="2"/>
  <c r="K1418" i="2"/>
  <c r="L1417" i="2"/>
  <c r="K1417" i="2"/>
  <c r="K1416" i="2"/>
  <c r="L1416" i="2" s="1"/>
  <c r="L1415" i="2"/>
  <c r="K1415" i="2"/>
  <c r="L1414" i="2"/>
  <c r="K1414" i="2"/>
  <c r="L1413" i="2"/>
  <c r="K1413" i="2"/>
  <c r="K1412" i="2"/>
  <c r="L1412" i="2" s="1"/>
  <c r="L1411" i="2"/>
  <c r="K1411" i="2"/>
  <c r="K1410" i="2"/>
  <c r="L1410" i="2" s="1"/>
  <c r="L1409" i="2"/>
  <c r="K1409" i="2"/>
  <c r="L1408" i="2"/>
  <c r="K1408" i="2"/>
  <c r="K1407" i="2"/>
  <c r="L1407" i="2" s="1"/>
  <c r="L1406" i="2"/>
  <c r="K1406" i="2"/>
  <c r="L1405" i="2"/>
  <c r="K1405" i="2"/>
  <c r="K1404" i="2"/>
  <c r="L1404" i="2" s="1"/>
  <c r="L1403" i="2"/>
  <c r="K1403" i="2"/>
  <c r="K1402" i="2"/>
  <c r="L1402" i="2" s="1"/>
  <c r="L1401" i="2"/>
  <c r="K1401" i="2"/>
  <c r="K1400" i="2"/>
  <c r="L1400" i="2" s="1"/>
  <c r="L1399" i="2"/>
  <c r="K1399" i="2"/>
  <c r="K1398" i="2"/>
  <c r="L1398" i="2" s="1"/>
  <c r="L1397" i="2"/>
  <c r="K1397" i="2"/>
  <c r="L1396" i="2"/>
  <c r="K1396" i="2"/>
  <c r="K1395" i="2"/>
  <c r="L1395" i="2" s="1"/>
  <c r="K1394" i="2"/>
  <c r="L1394" i="2" s="1"/>
  <c r="L1393" i="2"/>
  <c r="K1393" i="2"/>
  <c r="K1392" i="2"/>
  <c r="L1392" i="2" s="1"/>
  <c r="L1391" i="2"/>
  <c r="K1391" i="2"/>
  <c r="L1390" i="2"/>
  <c r="K1390" i="2"/>
  <c r="K1389" i="2"/>
  <c r="L1389" i="2" s="1"/>
  <c r="L1388" i="2"/>
  <c r="K1388" i="2"/>
  <c r="L1387" i="2"/>
  <c r="K1387" i="2"/>
  <c r="K1386" i="2"/>
  <c r="L1386" i="2" s="1"/>
  <c r="L1385" i="2"/>
  <c r="K1385" i="2"/>
  <c r="K1384" i="2"/>
  <c r="L1384" i="2" s="1"/>
  <c r="L1383" i="2"/>
  <c r="K1383" i="2"/>
  <c r="K1382" i="2"/>
  <c r="L1382" i="2" s="1"/>
  <c r="L1381" i="2"/>
  <c r="K1381" i="2"/>
  <c r="K1380" i="2"/>
  <c r="L1380" i="2" s="1"/>
  <c r="L1379" i="2"/>
  <c r="K1379" i="2"/>
  <c r="K1378" i="2"/>
  <c r="L1378" i="2" s="1"/>
  <c r="L1377" i="2"/>
  <c r="K1377" i="2"/>
  <c r="K1376" i="2"/>
  <c r="L1376" i="2" s="1"/>
  <c r="L1375" i="2"/>
  <c r="K1375" i="2"/>
  <c r="K1374" i="2"/>
  <c r="L1374" i="2" s="1"/>
  <c r="R1373" i="2"/>
  <c r="Q1373" i="2"/>
  <c r="P1373" i="2"/>
  <c r="K1373" i="2"/>
  <c r="L1373" i="2" s="1"/>
  <c r="R1372" i="2"/>
  <c r="Q1372" i="2"/>
  <c r="P1372" i="2"/>
  <c r="L1372" i="2"/>
  <c r="K1372" i="2"/>
  <c r="R1371" i="2"/>
  <c r="Q1371" i="2"/>
  <c r="P1371" i="2"/>
  <c r="K1371" i="2"/>
  <c r="L1371" i="2" s="1"/>
  <c r="R1370" i="2"/>
  <c r="Q1370" i="2"/>
  <c r="P1370" i="2"/>
  <c r="L1370" i="2"/>
  <c r="K1370" i="2"/>
  <c r="R1369" i="2"/>
  <c r="Q1369" i="2"/>
  <c r="P1369" i="2"/>
  <c r="K1369" i="2"/>
  <c r="L1369" i="2" s="1"/>
  <c r="R1368" i="2"/>
  <c r="Q1368" i="2"/>
  <c r="P1368" i="2"/>
  <c r="L1368" i="2"/>
  <c r="K1368" i="2"/>
  <c r="R1367" i="2"/>
  <c r="Q1367" i="2"/>
  <c r="P1367" i="2"/>
  <c r="L1367" i="2"/>
  <c r="K1367" i="2"/>
  <c r="R1366" i="2"/>
  <c r="Q1366" i="2"/>
  <c r="P1366" i="2"/>
  <c r="L1366" i="2"/>
  <c r="K1366" i="2"/>
  <c r="R1365" i="2"/>
  <c r="Q1365" i="2"/>
  <c r="P1365" i="2"/>
  <c r="L1365" i="2"/>
  <c r="K1365" i="2"/>
  <c r="R1364" i="2"/>
  <c r="Q1364" i="2"/>
  <c r="P1364" i="2"/>
  <c r="L1364" i="2"/>
  <c r="K1364" i="2"/>
  <c r="R1363" i="2"/>
  <c r="Q1363" i="2"/>
  <c r="P1363" i="2"/>
  <c r="K1363" i="2"/>
  <c r="L1363" i="2" s="1"/>
  <c r="R1362" i="2"/>
  <c r="Q1362" i="2"/>
  <c r="P1362" i="2"/>
  <c r="K1362" i="2"/>
  <c r="L1362" i="2" s="1"/>
  <c r="R1361" i="2"/>
  <c r="Q1361" i="2"/>
  <c r="P1361" i="2"/>
  <c r="L1361" i="2"/>
  <c r="K1361" i="2"/>
  <c r="R1360" i="2"/>
  <c r="Q1360" i="2"/>
  <c r="P1360" i="2"/>
  <c r="L1360" i="2"/>
  <c r="K1360" i="2"/>
  <c r="R1359" i="2"/>
  <c r="Q1359" i="2"/>
  <c r="P1359" i="2"/>
  <c r="K1359" i="2"/>
  <c r="L1359" i="2" s="1"/>
  <c r="R1358" i="2"/>
  <c r="Q1358" i="2"/>
  <c r="P1358" i="2"/>
  <c r="K1358" i="2"/>
  <c r="L1358" i="2" s="1"/>
  <c r="R1357" i="2"/>
  <c r="Q1357" i="2"/>
  <c r="P1357" i="2"/>
  <c r="K1357" i="2"/>
  <c r="L1357" i="2" s="1"/>
  <c r="R1356" i="2"/>
  <c r="Q1356" i="2"/>
  <c r="P1356" i="2"/>
  <c r="K1356" i="2"/>
  <c r="L1356" i="2" s="1"/>
  <c r="R1355" i="2"/>
  <c r="Q1355" i="2"/>
  <c r="P1355" i="2"/>
  <c r="L1355" i="2"/>
  <c r="K1355" i="2"/>
  <c r="R1354" i="2"/>
  <c r="Q1354" i="2"/>
  <c r="P1354" i="2"/>
  <c r="L1354" i="2"/>
  <c r="K1354" i="2"/>
  <c r="R1353" i="2"/>
  <c r="Q1353" i="2"/>
  <c r="P1353" i="2"/>
  <c r="K1353" i="2"/>
  <c r="L1353" i="2" s="1"/>
  <c r="R1352" i="2"/>
  <c r="Q1352" i="2"/>
  <c r="P1352" i="2"/>
  <c r="L1352" i="2"/>
  <c r="K1352" i="2"/>
  <c r="R1351" i="2"/>
  <c r="Q1351" i="2"/>
  <c r="P1351" i="2"/>
  <c r="L1351" i="2"/>
  <c r="K1351" i="2"/>
  <c r="R1350" i="2"/>
  <c r="Q1350" i="2"/>
  <c r="P1350" i="2"/>
  <c r="K1350" i="2"/>
  <c r="L1350" i="2" s="1"/>
  <c r="R1349" i="2"/>
  <c r="Q1349" i="2"/>
  <c r="P1349" i="2"/>
  <c r="K1349" i="2"/>
  <c r="L1349" i="2" s="1"/>
  <c r="R1348" i="2"/>
  <c r="Q1348" i="2"/>
  <c r="P1348" i="2"/>
  <c r="L1348" i="2"/>
  <c r="K1348" i="2"/>
  <c r="R1347" i="2"/>
  <c r="Q1347" i="2"/>
  <c r="P1347" i="2"/>
  <c r="L1347" i="2"/>
  <c r="K1347" i="2"/>
  <c r="R1346" i="2"/>
  <c r="Q1346" i="2"/>
  <c r="P1346" i="2"/>
  <c r="L1346" i="2"/>
  <c r="K1346" i="2"/>
  <c r="R1345" i="2"/>
  <c r="Q1345" i="2"/>
  <c r="P1345" i="2"/>
  <c r="K1345" i="2"/>
  <c r="L1345" i="2" s="1"/>
  <c r="R1344" i="2"/>
  <c r="Q1344" i="2"/>
  <c r="P1344" i="2"/>
  <c r="L1344" i="2"/>
  <c r="K1344" i="2"/>
  <c r="R1343" i="2"/>
  <c r="Q1343" i="2"/>
  <c r="P1343" i="2"/>
  <c r="L1343" i="2"/>
  <c r="K1343" i="2"/>
  <c r="R1342" i="2"/>
  <c r="Q1342" i="2"/>
  <c r="P1342" i="2"/>
  <c r="K1342" i="2"/>
  <c r="L1342" i="2" s="1"/>
  <c r="R1341" i="2"/>
  <c r="Q1341" i="2"/>
  <c r="P1341" i="2"/>
  <c r="K1341" i="2"/>
  <c r="L1341" i="2" s="1"/>
  <c r="R1340" i="2"/>
  <c r="Q1340" i="2"/>
  <c r="P1340" i="2"/>
  <c r="K1340" i="2"/>
  <c r="L1340" i="2" s="1"/>
  <c r="R1339" i="2"/>
  <c r="Q1339" i="2"/>
  <c r="P1339" i="2"/>
  <c r="K1339" i="2"/>
  <c r="L1339" i="2" s="1"/>
  <c r="R1338" i="2"/>
  <c r="Q1338" i="2"/>
  <c r="P1338" i="2"/>
  <c r="K1338" i="2"/>
  <c r="L1338" i="2" s="1"/>
  <c r="R1337" i="2"/>
  <c r="Q1337" i="2"/>
  <c r="P1337" i="2"/>
  <c r="K1337" i="2"/>
  <c r="L1337" i="2" s="1"/>
  <c r="R1336" i="2"/>
  <c r="Q1336" i="2"/>
  <c r="P1336" i="2"/>
  <c r="L1336" i="2"/>
  <c r="K1336" i="2"/>
  <c r="R1335" i="2"/>
  <c r="Q1335" i="2"/>
  <c r="P1335" i="2"/>
  <c r="K1335" i="2"/>
  <c r="L1335" i="2" s="1"/>
  <c r="R1334" i="2"/>
  <c r="Q1334" i="2"/>
  <c r="P1334" i="2"/>
  <c r="K1334" i="2"/>
  <c r="L1334" i="2" s="1"/>
  <c r="R1333" i="2"/>
  <c r="Q1333" i="2"/>
  <c r="P1333" i="2"/>
  <c r="L1333" i="2"/>
  <c r="K1333" i="2"/>
  <c r="R1332" i="2"/>
  <c r="Q1332" i="2"/>
  <c r="P1332" i="2"/>
  <c r="K1332" i="2"/>
  <c r="L1332" i="2" s="1"/>
  <c r="R1331" i="2"/>
  <c r="Q1331" i="2"/>
  <c r="P1331" i="2"/>
  <c r="L1331" i="2"/>
  <c r="K1331" i="2"/>
  <c r="R1330" i="2"/>
  <c r="Q1330" i="2"/>
  <c r="P1330" i="2"/>
  <c r="L1330" i="2"/>
  <c r="K1330" i="2"/>
  <c r="R1329" i="2"/>
  <c r="Q1329" i="2"/>
  <c r="P1329" i="2"/>
  <c r="L1329" i="2"/>
  <c r="K1329" i="2"/>
  <c r="R1328" i="2"/>
  <c r="Q1328" i="2"/>
  <c r="P1328" i="2"/>
  <c r="K1328" i="2"/>
  <c r="L1328" i="2" s="1"/>
  <c r="R1327" i="2"/>
  <c r="Q1327" i="2"/>
  <c r="P1327" i="2"/>
  <c r="L1327" i="2"/>
  <c r="K1327" i="2"/>
  <c r="R1326" i="2"/>
  <c r="Q1326" i="2"/>
  <c r="P1326" i="2"/>
  <c r="K1326" i="2"/>
  <c r="L1326" i="2" s="1"/>
  <c r="R1325" i="2"/>
  <c r="Q1325" i="2"/>
  <c r="P1325" i="2"/>
  <c r="L1325" i="2"/>
  <c r="K1325" i="2"/>
  <c r="R1324" i="2"/>
  <c r="Q1324" i="2"/>
  <c r="P1324" i="2"/>
  <c r="L1324" i="2"/>
  <c r="K1324" i="2"/>
  <c r="R1323" i="2"/>
  <c r="Q1323" i="2"/>
  <c r="P1323" i="2"/>
  <c r="K1323" i="2"/>
  <c r="L1323" i="2" s="1"/>
  <c r="R1322" i="2"/>
  <c r="Q1322" i="2"/>
  <c r="P1322" i="2"/>
  <c r="L1322" i="2"/>
  <c r="K1322" i="2"/>
  <c r="R1321" i="2"/>
  <c r="Q1321" i="2"/>
  <c r="P1321" i="2"/>
  <c r="L1321" i="2"/>
  <c r="K1321" i="2"/>
  <c r="R1320" i="2"/>
  <c r="Q1320" i="2"/>
  <c r="P1320" i="2"/>
  <c r="K1320" i="2"/>
  <c r="L1320" i="2" s="1"/>
  <c r="R1319" i="2"/>
  <c r="Q1319" i="2"/>
  <c r="P1319" i="2"/>
  <c r="L1319" i="2"/>
  <c r="K1319" i="2"/>
  <c r="R1318" i="2"/>
  <c r="Q1318" i="2"/>
  <c r="P1318" i="2"/>
  <c r="K1318" i="2"/>
  <c r="L1318" i="2" s="1"/>
  <c r="R1317" i="2"/>
  <c r="Q1317" i="2"/>
  <c r="P1317" i="2"/>
  <c r="K1317" i="2"/>
  <c r="L1317" i="2" s="1"/>
  <c r="R1316" i="2"/>
  <c r="Q1316" i="2"/>
  <c r="P1316" i="2"/>
  <c r="L1316" i="2"/>
  <c r="K1316" i="2"/>
  <c r="R1315" i="2"/>
  <c r="Q1315" i="2"/>
  <c r="P1315" i="2"/>
  <c r="L1315" i="2"/>
  <c r="K1315" i="2"/>
  <c r="R1314" i="2"/>
  <c r="Q1314" i="2"/>
  <c r="P1314" i="2"/>
  <c r="K1314" i="2"/>
  <c r="L1314" i="2" s="1"/>
  <c r="R1313" i="2"/>
  <c r="Q1313" i="2"/>
  <c r="P1313" i="2"/>
  <c r="K1313" i="2"/>
  <c r="L1313" i="2" s="1"/>
  <c r="R1312" i="2"/>
  <c r="Q1312" i="2"/>
  <c r="P1312" i="2"/>
  <c r="L1312" i="2"/>
  <c r="K1312" i="2"/>
  <c r="R1311" i="2"/>
  <c r="Q1311" i="2"/>
  <c r="P1311" i="2"/>
  <c r="L1311" i="2"/>
  <c r="K1311" i="2"/>
  <c r="R1310" i="2"/>
  <c r="Q1310" i="2"/>
  <c r="P1310" i="2"/>
  <c r="K1310" i="2"/>
  <c r="L1310" i="2" s="1"/>
  <c r="R1309" i="2"/>
  <c r="Q1309" i="2"/>
  <c r="P1309" i="2"/>
  <c r="L1309" i="2"/>
  <c r="K1309" i="2"/>
  <c r="R1308" i="2"/>
  <c r="Q1308" i="2"/>
  <c r="P1308" i="2"/>
  <c r="L1308" i="2"/>
  <c r="K1308" i="2"/>
  <c r="R1307" i="2"/>
  <c r="Q1307" i="2"/>
  <c r="P1307" i="2"/>
  <c r="K1307" i="2"/>
  <c r="L1307" i="2" s="1"/>
  <c r="R1306" i="2"/>
  <c r="Q1306" i="2"/>
  <c r="P1306" i="2"/>
  <c r="L1306" i="2"/>
  <c r="K1306" i="2"/>
  <c r="R1305" i="2"/>
  <c r="Q1305" i="2"/>
  <c r="P1305" i="2"/>
  <c r="K1305" i="2"/>
  <c r="L1305" i="2" s="1"/>
  <c r="R1304" i="2"/>
  <c r="Q1304" i="2"/>
  <c r="P1304" i="2"/>
  <c r="L1304" i="2"/>
  <c r="K1304" i="2"/>
  <c r="R1303" i="2"/>
  <c r="Q1303" i="2"/>
  <c r="P1303" i="2"/>
  <c r="L1303" i="2"/>
  <c r="K1303" i="2"/>
  <c r="R1302" i="2"/>
  <c r="Q1302" i="2"/>
  <c r="P1302" i="2"/>
  <c r="K1302" i="2"/>
  <c r="L1302" i="2" s="1"/>
  <c r="K1301" i="2"/>
  <c r="L1301" i="2" s="1"/>
  <c r="L1300" i="2"/>
  <c r="K1300" i="2"/>
  <c r="K1299" i="2"/>
  <c r="L1299" i="2" s="1"/>
  <c r="L1298" i="2"/>
  <c r="K1298" i="2"/>
  <c r="L1297" i="2"/>
  <c r="K1297" i="2"/>
  <c r="K1296" i="2"/>
  <c r="L1296" i="2" s="1"/>
  <c r="L1295" i="2"/>
  <c r="K1295" i="2"/>
  <c r="L1294" i="2"/>
  <c r="K1294" i="2"/>
  <c r="L1293" i="2"/>
  <c r="K1293" i="2"/>
  <c r="K1292" i="2"/>
  <c r="L1292" i="2" s="1"/>
  <c r="L1291" i="2"/>
  <c r="K1291" i="2"/>
  <c r="K1290" i="2"/>
  <c r="L1290" i="2" s="1"/>
  <c r="K1289" i="2"/>
  <c r="L1289" i="2" s="1"/>
  <c r="K1288" i="2"/>
  <c r="L1288" i="2" s="1"/>
  <c r="L1287" i="2"/>
  <c r="K1287" i="2"/>
  <c r="K1286" i="2"/>
  <c r="L1286" i="2" s="1"/>
  <c r="L1285" i="2"/>
  <c r="K1285" i="2"/>
  <c r="K1284" i="2"/>
  <c r="L1284" i="2" s="1"/>
  <c r="L1283" i="2"/>
  <c r="K1283" i="2"/>
  <c r="L1282" i="2"/>
  <c r="K1282" i="2"/>
  <c r="L1281" i="2"/>
  <c r="K1281" i="2"/>
  <c r="L1280" i="2"/>
  <c r="K1280" i="2"/>
  <c r="L1279" i="2"/>
  <c r="K1279" i="2"/>
  <c r="K1278" i="2"/>
  <c r="L1278" i="2" s="1"/>
  <c r="K1277" i="2"/>
  <c r="L1277" i="2" s="1"/>
  <c r="K1276" i="2"/>
  <c r="L1276" i="2" s="1"/>
  <c r="K1275" i="2"/>
  <c r="L1275" i="2" s="1"/>
  <c r="L1274" i="2"/>
  <c r="K1274" i="2"/>
  <c r="L1273" i="2"/>
  <c r="K1273" i="2"/>
  <c r="K1272" i="2"/>
  <c r="L1272" i="2" s="1"/>
  <c r="K1271" i="2"/>
  <c r="L1271" i="2" s="1"/>
  <c r="L1270" i="2"/>
  <c r="K1270" i="2"/>
  <c r="L1269" i="2"/>
  <c r="K1269" i="2"/>
  <c r="L1268" i="2"/>
  <c r="K1268" i="2"/>
  <c r="L1267" i="2"/>
  <c r="K1267" i="2"/>
  <c r="K1266" i="2"/>
  <c r="L1266" i="2" s="1"/>
  <c r="L1265" i="2"/>
  <c r="K1265" i="2"/>
  <c r="L1264" i="2"/>
  <c r="K1264" i="2"/>
  <c r="K1263" i="2"/>
  <c r="L1263" i="2" s="1"/>
  <c r="K1262" i="2"/>
  <c r="L1262" i="2" s="1"/>
  <c r="L1261" i="2"/>
  <c r="K1261" i="2"/>
  <c r="K1260" i="2"/>
  <c r="L1260" i="2" s="1"/>
  <c r="K1259" i="2"/>
  <c r="L1259" i="2" s="1"/>
  <c r="K1258" i="2"/>
  <c r="L1258" i="2" s="1"/>
  <c r="L1257" i="2"/>
  <c r="K1257" i="2"/>
  <c r="L1256" i="2"/>
  <c r="K1256" i="2"/>
  <c r="L1255" i="2"/>
  <c r="K1255" i="2"/>
  <c r="K1254" i="2"/>
  <c r="L1254" i="2" s="1"/>
  <c r="K1253" i="2"/>
  <c r="L1253" i="2" s="1"/>
  <c r="L1252" i="2"/>
  <c r="K1252" i="2"/>
  <c r="K1251" i="2"/>
  <c r="L1251" i="2" s="1"/>
  <c r="K1250" i="2"/>
  <c r="L1250" i="2" s="1"/>
  <c r="L1249" i="2"/>
  <c r="K1249" i="2"/>
  <c r="K1248" i="2"/>
  <c r="L1248" i="2" s="1"/>
  <c r="L1247" i="2"/>
  <c r="K1247" i="2"/>
  <c r="K1246" i="2"/>
  <c r="L1246" i="2" s="1"/>
  <c r="K1245" i="2"/>
  <c r="L1245" i="2" s="1"/>
  <c r="L1244" i="2"/>
  <c r="K1244" i="2"/>
  <c r="L1243" i="2"/>
  <c r="K1243" i="2"/>
  <c r="K1242" i="2"/>
  <c r="L1242" i="2" s="1"/>
  <c r="K1241" i="2"/>
  <c r="L1241" i="2" s="1"/>
  <c r="K1240" i="2"/>
  <c r="L1240" i="2" s="1"/>
  <c r="L1239" i="2"/>
  <c r="K1239" i="2"/>
  <c r="K1238" i="2"/>
  <c r="L1238" i="2" s="1"/>
  <c r="L1237" i="2"/>
  <c r="K1237" i="2"/>
  <c r="K1236" i="2"/>
  <c r="L1236" i="2" s="1"/>
  <c r="L1235" i="2"/>
  <c r="K1235" i="2"/>
  <c r="L1234" i="2"/>
  <c r="K1234" i="2"/>
  <c r="K1233" i="2"/>
  <c r="L1233" i="2" s="1"/>
  <c r="K1232" i="2"/>
  <c r="L1232" i="2" s="1"/>
  <c r="L1231" i="2"/>
  <c r="K1231" i="2"/>
  <c r="L1230" i="2"/>
  <c r="K1230" i="2"/>
  <c r="K1229" i="2"/>
  <c r="L1229" i="2" s="1"/>
  <c r="L1228" i="2"/>
  <c r="K1228" i="2"/>
  <c r="K1227" i="2"/>
  <c r="L1227" i="2" s="1"/>
  <c r="K1226" i="2"/>
  <c r="L1226" i="2" s="1"/>
  <c r="L1225" i="2"/>
  <c r="K1225" i="2"/>
  <c r="L1224" i="2"/>
  <c r="K1224" i="2"/>
  <c r="K1223" i="2"/>
  <c r="L1223" i="2" s="1"/>
  <c r="L1222" i="2"/>
  <c r="K1222" i="2"/>
  <c r="K1221" i="2"/>
  <c r="L1221" i="2" s="1"/>
  <c r="K1220" i="2"/>
  <c r="L1220" i="2" s="1"/>
  <c r="L1219" i="2"/>
  <c r="K1219" i="2"/>
  <c r="L1218" i="2"/>
  <c r="K1218" i="2"/>
  <c r="L1217" i="2"/>
  <c r="K1217" i="2"/>
  <c r="L1216" i="2"/>
  <c r="K1216" i="2"/>
  <c r="K1215" i="2"/>
  <c r="L1215" i="2" s="1"/>
  <c r="K1214" i="2"/>
  <c r="L1214" i="2" s="1"/>
  <c r="L1213" i="2"/>
  <c r="K1213" i="2"/>
  <c r="L1212" i="2"/>
  <c r="K1212" i="2"/>
  <c r="K1211" i="2"/>
  <c r="L1211" i="2" s="1"/>
  <c r="L1210" i="2"/>
  <c r="K1210" i="2"/>
  <c r="K1209" i="2"/>
  <c r="L1209" i="2" s="1"/>
  <c r="K1208" i="2"/>
  <c r="L1208" i="2" s="1"/>
  <c r="L1207" i="2"/>
  <c r="K1207" i="2"/>
  <c r="L1206" i="2"/>
  <c r="K1206" i="2"/>
  <c r="L1205" i="2"/>
  <c r="K1205" i="2"/>
  <c r="L1204" i="2"/>
  <c r="K1204" i="2"/>
  <c r="K1203" i="2"/>
  <c r="L1203" i="2" s="1"/>
  <c r="K1202" i="2"/>
  <c r="L1202" i="2" s="1"/>
  <c r="L1201" i="2"/>
  <c r="K1201" i="2"/>
  <c r="L1200" i="2"/>
  <c r="K1200" i="2"/>
  <c r="L1199" i="2"/>
  <c r="K1199" i="2"/>
  <c r="L1198" i="2"/>
  <c r="K1198" i="2"/>
  <c r="K1197" i="2"/>
  <c r="L1197" i="2" s="1"/>
  <c r="K1196" i="2"/>
  <c r="L1196" i="2" s="1"/>
  <c r="L1195" i="2"/>
  <c r="K1195" i="2"/>
  <c r="L1194" i="2"/>
  <c r="K1194" i="2"/>
  <c r="K1193" i="2"/>
  <c r="L1193" i="2" s="1"/>
  <c r="L1192" i="2"/>
  <c r="K1192" i="2"/>
  <c r="K1191" i="2"/>
  <c r="L1191" i="2" s="1"/>
  <c r="K1190" i="2"/>
  <c r="L1190" i="2" s="1"/>
  <c r="L1189" i="2"/>
  <c r="K1189" i="2"/>
  <c r="L1188" i="2"/>
  <c r="K1188" i="2"/>
  <c r="K1187" i="2"/>
  <c r="L1187" i="2" s="1"/>
  <c r="L1186" i="2"/>
  <c r="K1186" i="2"/>
  <c r="K1185" i="2"/>
  <c r="L1185" i="2" s="1"/>
  <c r="K1184" i="2"/>
  <c r="L1184" i="2" s="1"/>
  <c r="L1183" i="2"/>
  <c r="K1183" i="2"/>
  <c r="L1182" i="2"/>
  <c r="K1182" i="2"/>
  <c r="K1181" i="2"/>
  <c r="L1181" i="2" s="1"/>
  <c r="L1180" i="2"/>
  <c r="K1180" i="2"/>
  <c r="K1179" i="2"/>
  <c r="L1179" i="2" s="1"/>
  <c r="K1178" i="2"/>
  <c r="L1178" i="2" s="1"/>
  <c r="L1177" i="2"/>
  <c r="K1177" i="2"/>
  <c r="L1176" i="2"/>
  <c r="K1176" i="2"/>
  <c r="K1175" i="2"/>
  <c r="L1175" i="2" s="1"/>
  <c r="L1174" i="2"/>
  <c r="K1174" i="2"/>
  <c r="K1173" i="2"/>
  <c r="L1173" i="2" s="1"/>
  <c r="K1172" i="2"/>
  <c r="L1172" i="2" s="1"/>
  <c r="L1171" i="2"/>
  <c r="K1171" i="2"/>
  <c r="L1170" i="2"/>
  <c r="K1170" i="2"/>
  <c r="K1169" i="2"/>
  <c r="L1169" i="2" s="1"/>
  <c r="L1168" i="2"/>
  <c r="K1168" i="2"/>
  <c r="K1167" i="2"/>
  <c r="L1167" i="2" s="1"/>
  <c r="K1166" i="2"/>
  <c r="L1166" i="2" s="1"/>
  <c r="L1165" i="2"/>
  <c r="K1165" i="2"/>
  <c r="L1164" i="2"/>
  <c r="K1164" i="2"/>
  <c r="K1163" i="2"/>
  <c r="L1163" i="2" s="1"/>
  <c r="L1162" i="2"/>
  <c r="K1162" i="2"/>
  <c r="K1161" i="2"/>
  <c r="L1161" i="2" s="1"/>
  <c r="K1160" i="2"/>
  <c r="L1160" i="2" s="1"/>
  <c r="L1159" i="2"/>
  <c r="K1159" i="2"/>
  <c r="L1158" i="2"/>
  <c r="K1158" i="2"/>
  <c r="K1157" i="2"/>
  <c r="L1157" i="2" s="1"/>
  <c r="L1156" i="2"/>
  <c r="K1156" i="2"/>
  <c r="K1155" i="2"/>
  <c r="L1155" i="2" s="1"/>
  <c r="K1154" i="2"/>
  <c r="L1154" i="2" s="1"/>
  <c r="L1153" i="2"/>
  <c r="K1153" i="2"/>
  <c r="L1152" i="2"/>
  <c r="K1152" i="2"/>
  <c r="K1151" i="2"/>
  <c r="L1151" i="2" s="1"/>
  <c r="L1150" i="2"/>
  <c r="K1150" i="2"/>
  <c r="K1149" i="2"/>
  <c r="L1149" i="2" s="1"/>
  <c r="K1148" i="2"/>
  <c r="L1148" i="2" s="1"/>
  <c r="L1147" i="2"/>
  <c r="K1147" i="2"/>
  <c r="L1146" i="2"/>
  <c r="K1146" i="2"/>
  <c r="K1145" i="2"/>
  <c r="L1145" i="2" s="1"/>
  <c r="L1144" i="2"/>
  <c r="K1144" i="2"/>
  <c r="K1143" i="2"/>
  <c r="L1143" i="2" s="1"/>
  <c r="K1142" i="2"/>
  <c r="L1142" i="2" s="1"/>
  <c r="L1141" i="2"/>
  <c r="K1141" i="2"/>
  <c r="L1140" i="2"/>
  <c r="K1140" i="2"/>
  <c r="K1139" i="2"/>
  <c r="L1139" i="2" s="1"/>
  <c r="L1138" i="2"/>
  <c r="K1138" i="2"/>
  <c r="K1137" i="2"/>
  <c r="L1137" i="2" s="1"/>
  <c r="K1136" i="2"/>
  <c r="L1136" i="2" s="1"/>
  <c r="L1135" i="2"/>
  <c r="K1135" i="2"/>
  <c r="L1134" i="2"/>
  <c r="K1134" i="2"/>
  <c r="K1133" i="2"/>
  <c r="L1133" i="2" s="1"/>
  <c r="L1132" i="2"/>
  <c r="K1132" i="2"/>
  <c r="K1131" i="2"/>
  <c r="L1131" i="2" s="1"/>
  <c r="K1130" i="2"/>
  <c r="L1130" i="2" s="1"/>
  <c r="L1129" i="2"/>
  <c r="K1129" i="2"/>
  <c r="L1128" i="2"/>
  <c r="K1128" i="2"/>
  <c r="K1127" i="2"/>
  <c r="L1127" i="2" s="1"/>
  <c r="L1126" i="2"/>
  <c r="K1126" i="2"/>
  <c r="K1125" i="2"/>
  <c r="L1125" i="2" s="1"/>
  <c r="K1124" i="2"/>
  <c r="L1124" i="2" s="1"/>
  <c r="L1123" i="2"/>
  <c r="K1123" i="2"/>
  <c r="L1122" i="2"/>
  <c r="K1122" i="2"/>
  <c r="K1121" i="2"/>
  <c r="L1121" i="2" s="1"/>
  <c r="L1120" i="2"/>
  <c r="K1120" i="2"/>
  <c r="K1119" i="2"/>
  <c r="L1119" i="2" s="1"/>
  <c r="K1118" i="2"/>
  <c r="L1118" i="2" s="1"/>
  <c r="L1117" i="2"/>
  <c r="K1117" i="2"/>
  <c r="L1116" i="2"/>
  <c r="K1116" i="2"/>
  <c r="K1115" i="2"/>
  <c r="L1115" i="2" s="1"/>
  <c r="L1114" i="2"/>
  <c r="K1114" i="2"/>
  <c r="K1113" i="2"/>
  <c r="L1113" i="2" s="1"/>
  <c r="K1112" i="2"/>
  <c r="L1112" i="2" s="1"/>
  <c r="L1111" i="2"/>
  <c r="K1111" i="2"/>
  <c r="L1110" i="2"/>
  <c r="K1110" i="2"/>
  <c r="K1109" i="2"/>
  <c r="L1109" i="2" s="1"/>
  <c r="L1108" i="2"/>
  <c r="K1108" i="2"/>
  <c r="K1107" i="2"/>
  <c r="L1107" i="2" s="1"/>
  <c r="K1106" i="2"/>
  <c r="L1106" i="2" s="1"/>
  <c r="L1105" i="2"/>
  <c r="K1105" i="2"/>
  <c r="L1104" i="2"/>
  <c r="K1104" i="2"/>
  <c r="K1103" i="2"/>
  <c r="L1103" i="2" s="1"/>
  <c r="L1102" i="2"/>
  <c r="K1102" i="2"/>
  <c r="K1101" i="2"/>
  <c r="L1101" i="2" s="1"/>
  <c r="K1100" i="2"/>
  <c r="L1100" i="2" s="1"/>
  <c r="L1099" i="2"/>
  <c r="K1099" i="2"/>
  <c r="L1098" i="2"/>
  <c r="K1098" i="2"/>
  <c r="K1097" i="2"/>
  <c r="L1097" i="2" s="1"/>
  <c r="L1096" i="2"/>
  <c r="K1096" i="2"/>
  <c r="K1095" i="2"/>
  <c r="L1095" i="2" s="1"/>
  <c r="K1094" i="2"/>
  <c r="L1094" i="2" s="1"/>
  <c r="L1093" i="2"/>
  <c r="K1093" i="2"/>
  <c r="L1092" i="2"/>
  <c r="K1092" i="2"/>
  <c r="K1091" i="2"/>
  <c r="L1091" i="2" s="1"/>
  <c r="L1090" i="2"/>
  <c r="K1090" i="2"/>
  <c r="K1089" i="2"/>
  <c r="L1089" i="2" s="1"/>
  <c r="K1088" i="2"/>
  <c r="L1088" i="2" s="1"/>
  <c r="L1087" i="2"/>
  <c r="K1087" i="2"/>
  <c r="L1086" i="2"/>
  <c r="K1086" i="2"/>
  <c r="K1085" i="2"/>
  <c r="L1085" i="2" s="1"/>
  <c r="L1084" i="2"/>
  <c r="K1084" i="2"/>
  <c r="K1083" i="2"/>
  <c r="L1083" i="2" s="1"/>
  <c r="K1082" i="2"/>
  <c r="L1082" i="2" s="1"/>
  <c r="L1081" i="2"/>
  <c r="K1081" i="2"/>
  <c r="L1080" i="2"/>
  <c r="K1080" i="2"/>
  <c r="K1079" i="2"/>
  <c r="L1079" i="2" s="1"/>
  <c r="L1078" i="2"/>
  <c r="K1078" i="2"/>
  <c r="K1077" i="2"/>
  <c r="L1077" i="2" s="1"/>
  <c r="K1076" i="2"/>
  <c r="L1076" i="2" s="1"/>
  <c r="L1075" i="2"/>
  <c r="K1075" i="2"/>
  <c r="L1074" i="2"/>
  <c r="K1074" i="2"/>
  <c r="K1073" i="2"/>
  <c r="L1073" i="2" s="1"/>
  <c r="L1072" i="2"/>
  <c r="K1072" i="2"/>
  <c r="K1071" i="2"/>
  <c r="L1071" i="2" s="1"/>
  <c r="K1070" i="2"/>
  <c r="L1070" i="2" s="1"/>
  <c r="L1069" i="2"/>
  <c r="K1069" i="2"/>
  <c r="L1068" i="2"/>
  <c r="K1068" i="2"/>
  <c r="K1067" i="2"/>
  <c r="L1067" i="2" s="1"/>
  <c r="L1066" i="2"/>
  <c r="K1066" i="2"/>
  <c r="K1065" i="2"/>
  <c r="L1065" i="2" s="1"/>
  <c r="K1064" i="2"/>
  <c r="L1064" i="2" s="1"/>
  <c r="L1063" i="2"/>
  <c r="K1063" i="2"/>
  <c r="L1062" i="2"/>
  <c r="K1062" i="2"/>
  <c r="K1061" i="2"/>
  <c r="L1061" i="2" s="1"/>
  <c r="L1060" i="2"/>
  <c r="K1060" i="2"/>
  <c r="K1059" i="2"/>
  <c r="L1059" i="2" s="1"/>
  <c r="K1058" i="2"/>
  <c r="L1058" i="2" s="1"/>
  <c r="L1057" i="2"/>
  <c r="K1057" i="2"/>
  <c r="L1056" i="2"/>
  <c r="K1056" i="2"/>
  <c r="K1055" i="2"/>
  <c r="L1055" i="2" s="1"/>
  <c r="L1054" i="2"/>
  <c r="K1054" i="2"/>
  <c r="K1053" i="2"/>
  <c r="L1053" i="2" s="1"/>
  <c r="K1052" i="2"/>
  <c r="L1052" i="2" s="1"/>
  <c r="L1051" i="2"/>
  <c r="K1051" i="2"/>
  <c r="L1050" i="2"/>
  <c r="K1050" i="2"/>
  <c r="K1049" i="2"/>
  <c r="L1049" i="2" s="1"/>
  <c r="L1048" i="2"/>
  <c r="K1048" i="2"/>
  <c r="K1047" i="2"/>
  <c r="L1047" i="2" s="1"/>
  <c r="K1046" i="2"/>
  <c r="L1046" i="2" s="1"/>
  <c r="L1045" i="2"/>
  <c r="K1045" i="2"/>
  <c r="L1044" i="2"/>
  <c r="K1044" i="2"/>
  <c r="K1043" i="2"/>
  <c r="L1043" i="2" s="1"/>
  <c r="L1042" i="2"/>
  <c r="K1042" i="2"/>
  <c r="K1041" i="2"/>
  <c r="L1041" i="2" s="1"/>
  <c r="K1040" i="2"/>
  <c r="L1040" i="2" s="1"/>
  <c r="L1039" i="2"/>
  <c r="K1039" i="2"/>
  <c r="L1038" i="2"/>
  <c r="K1038" i="2"/>
  <c r="K1037" i="2"/>
  <c r="L1037" i="2" s="1"/>
  <c r="L1036" i="2"/>
  <c r="K1036" i="2"/>
  <c r="K1035" i="2"/>
  <c r="L1035" i="2" s="1"/>
  <c r="K1034" i="2"/>
  <c r="L1034" i="2" s="1"/>
  <c r="L1033" i="2"/>
  <c r="K1033" i="2"/>
  <c r="L1032" i="2"/>
  <c r="K1032" i="2"/>
  <c r="K1031" i="2"/>
  <c r="L1031" i="2" s="1"/>
  <c r="L1030" i="2"/>
  <c r="K1030" i="2"/>
  <c r="K1029" i="2"/>
  <c r="L1029" i="2" s="1"/>
  <c r="K1028" i="2"/>
  <c r="L1028" i="2" s="1"/>
  <c r="L1027" i="2"/>
  <c r="K1027" i="2"/>
  <c r="L1026" i="2"/>
  <c r="K1026" i="2"/>
  <c r="K1025" i="2"/>
  <c r="L1025" i="2" s="1"/>
  <c r="L1024" i="2"/>
  <c r="K1024" i="2"/>
  <c r="K1023" i="2"/>
  <c r="L1023" i="2" s="1"/>
  <c r="K1022" i="2"/>
  <c r="L1022" i="2" s="1"/>
  <c r="L1021" i="2"/>
  <c r="K1021" i="2"/>
  <c r="L1020" i="2"/>
  <c r="K1020" i="2"/>
  <c r="K1019" i="2"/>
  <c r="L1019" i="2" s="1"/>
  <c r="L1018" i="2"/>
  <c r="K1018" i="2"/>
  <c r="K1017" i="2"/>
  <c r="L1017" i="2" s="1"/>
  <c r="K1016" i="2"/>
  <c r="L1016" i="2" s="1"/>
  <c r="L1015" i="2"/>
  <c r="K1015" i="2"/>
  <c r="L1014" i="2"/>
  <c r="K1014" i="2"/>
  <c r="K1013" i="2"/>
  <c r="L1013" i="2" s="1"/>
  <c r="L1012" i="2"/>
  <c r="K1012" i="2"/>
  <c r="K1011" i="2"/>
  <c r="L1011" i="2" s="1"/>
  <c r="K1010" i="2"/>
  <c r="L1010" i="2" s="1"/>
  <c r="L1009" i="2"/>
  <c r="K1009" i="2"/>
  <c r="L1008" i="2"/>
  <c r="K1008" i="2"/>
  <c r="K1007" i="2"/>
  <c r="L1007" i="2" s="1"/>
  <c r="L1006" i="2"/>
  <c r="K1006" i="2"/>
  <c r="K1005" i="2"/>
  <c r="L1005" i="2" s="1"/>
  <c r="K1004" i="2"/>
  <c r="L1004" i="2" s="1"/>
  <c r="L1003" i="2"/>
  <c r="K1003" i="2"/>
  <c r="L1002" i="2"/>
  <c r="K1002" i="2"/>
  <c r="K1001" i="2"/>
  <c r="L1001" i="2" s="1"/>
  <c r="L1000" i="2"/>
  <c r="K1000" i="2"/>
  <c r="K999" i="2"/>
  <c r="L999" i="2" s="1"/>
  <c r="K998" i="2"/>
  <c r="L998" i="2" s="1"/>
  <c r="L997" i="2"/>
  <c r="K997" i="2"/>
  <c r="L996" i="2"/>
  <c r="K996" i="2"/>
  <c r="K995" i="2"/>
  <c r="L995" i="2" s="1"/>
  <c r="L994" i="2"/>
  <c r="K994" i="2"/>
  <c r="K993" i="2"/>
  <c r="L993" i="2" s="1"/>
  <c r="K992" i="2"/>
  <c r="L992" i="2" s="1"/>
  <c r="L991" i="2"/>
  <c r="K991" i="2"/>
  <c r="L990" i="2"/>
  <c r="K990" i="2"/>
  <c r="K989" i="2"/>
  <c r="L989" i="2" s="1"/>
  <c r="L988" i="2"/>
  <c r="K988" i="2"/>
  <c r="K987" i="2"/>
  <c r="L987" i="2" s="1"/>
  <c r="K986" i="2"/>
  <c r="L986" i="2" s="1"/>
  <c r="L985" i="2"/>
  <c r="K985" i="2"/>
  <c r="L984" i="2"/>
  <c r="K984" i="2"/>
  <c r="K983" i="2"/>
  <c r="L983" i="2" s="1"/>
  <c r="L982" i="2"/>
  <c r="K982" i="2"/>
  <c r="K981" i="2"/>
  <c r="L981" i="2" s="1"/>
  <c r="K980" i="2"/>
  <c r="L980" i="2" s="1"/>
  <c r="L979" i="2"/>
  <c r="K979" i="2"/>
  <c r="L978" i="2"/>
  <c r="K978" i="2"/>
  <c r="K977" i="2"/>
  <c r="L977" i="2" s="1"/>
  <c r="L976" i="2"/>
  <c r="K976" i="2"/>
  <c r="K975" i="2"/>
  <c r="L975" i="2" s="1"/>
  <c r="K974" i="2"/>
  <c r="L974" i="2" s="1"/>
  <c r="L973" i="2"/>
  <c r="K973" i="2"/>
  <c r="L972" i="2"/>
  <c r="K972" i="2"/>
  <c r="K971" i="2"/>
  <c r="L971" i="2" s="1"/>
  <c r="L970" i="2"/>
  <c r="K970" i="2"/>
  <c r="K969" i="2"/>
  <c r="L969" i="2" s="1"/>
  <c r="K968" i="2"/>
  <c r="L968" i="2" s="1"/>
  <c r="L967" i="2"/>
  <c r="K967" i="2"/>
  <c r="L966" i="2"/>
  <c r="K966" i="2"/>
  <c r="K965" i="2"/>
  <c r="L965" i="2" s="1"/>
  <c r="L964" i="2"/>
  <c r="K964" i="2"/>
  <c r="K963" i="2"/>
  <c r="L963" i="2" s="1"/>
  <c r="K962" i="2"/>
  <c r="L962" i="2" s="1"/>
  <c r="L961" i="2"/>
  <c r="K961" i="2"/>
  <c r="L960" i="2"/>
  <c r="K960" i="2"/>
  <c r="K959" i="2"/>
  <c r="L959" i="2" s="1"/>
  <c r="L958" i="2"/>
  <c r="K958" i="2"/>
  <c r="K957" i="2"/>
  <c r="L957" i="2" s="1"/>
  <c r="K956" i="2"/>
  <c r="L956" i="2" s="1"/>
  <c r="L955" i="2"/>
  <c r="K955" i="2"/>
  <c r="L954" i="2"/>
  <c r="K954" i="2"/>
  <c r="K953" i="2"/>
  <c r="L953" i="2" s="1"/>
  <c r="L952" i="2"/>
  <c r="K952" i="2"/>
  <c r="K951" i="2"/>
  <c r="L951" i="2" s="1"/>
  <c r="K950" i="2"/>
  <c r="L950" i="2" s="1"/>
  <c r="L949" i="2"/>
  <c r="K949" i="2"/>
  <c r="L948" i="2"/>
  <c r="K948" i="2"/>
  <c r="K947" i="2"/>
  <c r="L947" i="2" s="1"/>
  <c r="L946" i="2"/>
  <c r="K946" i="2"/>
  <c r="K945" i="2"/>
  <c r="L945" i="2" s="1"/>
  <c r="K944" i="2"/>
  <c r="L944" i="2" s="1"/>
  <c r="L943" i="2"/>
  <c r="K943" i="2"/>
  <c r="L942" i="2"/>
  <c r="K942" i="2"/>
  <c r="K941" i="2"/>
  <c r="L941" i="2" s="1"/>
  <c r="L940" i="2"/>
  <c r="K940" i="2"/>
  <c r="K939" i="2"/>
  <c r="L939" i="2" s="1"/>
  <c r="K938" i="2"/>
  <c r="L938" i="2" s="1"/>
  <c r="L937" i="2"/>
  <c r="K937" i="2"/>
  <c r="L936" i="2"/>
  <c r="K936" i="2"/>
  <c r="K935" i="2"/>
  <c r="L935" i="2" s="1"/>
  <c r="L934" i="2"/>
  <c r="K934" i="2"/>
  <c r="K933" i="2"/>
  <c r="L933" i="2" s="1"/>
  <c r="K932" i="2"/>
  <c r="L932" i="2" s="1"/>
  <c r="L931" i="2"/>
  <c r="K931" i="2"/>
  <c r="L930" i="2"/>
  <c r="K930" i="2"/>
  <c r="K929" i="2"/>
  <c r="L929" i="2" s="1"/>
  <c r="L928" i="2"/>
  <c r="K928" i="2"/>
  <c r="K927" i="2"/>
  <c r="L927" i="2" s="1"/>
  <c r="K926" i="2"/>
  <c r="L926" i="2" s="1"/>
  <c r="L925" i="2"/>
  <c r="K925" i="2"/>
  <c r="L924" i="2"/>
  <c r="K924" i="2"/>
  <c r="K923" i="2"/>
  <c r="L923" i="2" s="1"/>
  <c r="L922" i="2"/>
  <c r="K922" i="2"/>
  <c r="K921" i="2"/>
  <c r="L921" i="2" s="1"/>
  <c r="K920" i="2"/>
  <c r="L920" i="2" s="1"/>
  <c r="L919" i="2"/>
  <c r="K919" i="2"/>
  <c r="L918" i="2"/>
  <c r="K918" i="2"/>
  <c r="K917" i="2"/>
  <c r="L917" i="2" s="1"/>
  <c r="L916" i="2"/>
  <c r="K916" i="2"/>
  <c r="K915" i="2"/>
  <c r="L915" i="2" s="1"/>
  <c r="K914" i="2"/>
  <c r="L914" i="2" s="1"/>
  <c r="L913" i="2"/>
  <c r="K913" i="2"/>
  <c r="L912" i="2"/>
  <c r="K912" i="2"/>
  <c r="K911" i="2"/>
  <c r="L911" i="2" s="1"/>
  <c r="L910" i="2"/>
  <c r="K910" i="2"/>
  <c r="K909" i="2"/>
  <c r="L909" i="2" s="1"/>
  <c r="K908" i="2"/>
  <c r="L908" i="2" s="1"/>
  <c r="L907" i="2"/>
  <c r="K907" i="2"/>
  <c r="L906" i="2"/>
  <c r="K906" i="2"/>
  <c r="K905" i="2"/>
  <c r="L905" i="2" s="1"/>
  <c r="L904" i="2"/>
  <c r="K904" i="2"/>
  <c r="K903" i="2"/>
  <c r="L903" i="2" s="1"/>
  <c r="K902" i="2"/>
  <c r="L902" i="2" s="1"/>
  <c r="L901" i="2"/>
  <c r="K901" i="2"/>
  <c r="L900" i="2"/>
  <c r="K900" i="2"/>
  <c r="K899" i="2"/>
  <c r="L899" i="2" s="1"/>
  <c r="L898" i="2"/>
  <c r="K898" i="2"/>
  <c r="K897" i="2"/>
  <c r="L897" i="2" s="1"/>
  <c r="K896" i="2"/>
  <c r="L896" i="2" s="1"/>
  <c r="L895" i="2"/>
  <c r="K895" i="2"/>
  <c r="L894" i="2"/>
  <c r="K894" i="2"/>
  <c r="K893" i="2"/>
  <c r="L893" i="2" s="1"/>
  <c r="L892" i="2"/>
  <c r="K892" i="2"/>
  <c r="K891" i="2"/>
  <c r="L891" i="2" s="1"/>
  <c r="K890" i="2"/>
  <c r="L890" i="2" s="1"/>
  <c r="L889" i="2"/>
  <c r="K889" i="2"/>
  <c r="L888" i="2"/>
  <c r="K888" i="2"/>
  <c r="K887" i="2"/>
  <c r="L887" i="2" s="1"/>
  <c r="L886" i="2"/>
  <c r="K886" i="2"/>
  <c r="K885" i="2"/>
  <c r="L885" i="2" s="1"/>
  <c r="K884" i="2"/>
  <c r="L884" i="2" s="1"/>
  <c r="L883" i="2"/>
  <c r="K883" i="2"/>
  <c r="L882" i="2"/>
  <c r="K882" i="2"/>
  <c r="K881" i="2"/>
  <c r="L881" i="2" s="1"/>
  <c r="L880" i="2"/>
  <c r="K880" i="2"/>
  <c r="K879" i="2"/>
  <c r="L879" i="2" s="1"/>
  <c r="K878" i="2"/>
  <c r="L878" i="2" s="1"/>
  <c r="L877" i="2"/>
  <c r="K877" i="2"/>
  <c r="L876" i="2"/>
  <c r="K876" i="2"/>
  <c r="K875" i="2"/>
  <c r="L875" i="2" s="1"/>
  <c r="L874" i="2"/>
  <c r="K874" i="2"/>
  <c r="K873" i="2"/>
  <c r="L873" i="2" s="1"/>
  <c r="K872" i="2"/>
  <c r="L872" i="2" s="1"/>
  <c r="L871" i="2"/>
  <c r="K871" i="2"/>
  <c r="L870" i="2"/>
  <c r="K870" i="2"/>
  <c r="K869" i="2"/>
  <c r="L869" i="2" s="1"/>
  <c r="L868" i="2"/>
  <c r="K868" i="2"/>
  <c r="K867" i="2"/>
  <c r="L867" i="2" s="1"/>
  <c r="K866" i="2"/>
  <c r="L866" i="2" s="1"/>
  <c r="L865" i="2"/>
  <c r="K865" i="2"/>
  <c r="L864" i="2"/>
  <c r="K864" i="2"/>
  <c r="K863" i="2"/>
  <c r="L863" i="2" s="1"/>
  <c r="L862" i="2"/>
  <c r="K862" i="2"/>
  <c r="K861" i="2"/>
  <c r="L861" i="2" s="1"/>
  <c r="K860" i="2"/>
  <c r="L860" i="2" s="1"/>
  <c r="L859" i="2"/>
  <c r="K859" i="2"/>
  <c r="L858" i="2"/>
  <c r="K858" i="2"/>
  <c r="L857" i="2"/>
  <c r="K857" i="2"/>
  <c r="L856" i="2"/>
  <c r="K856" i="2"/>
  <c r="K855" i="2"/>
  <c r="L855" i="2" s="1"/>
  <c r="K854" i="2"/>
  <c r="L854" i="2" s="1"/>
  <c r="L853" i="2"/>
  <c r="K853" i="2"/>
  <c r="L852" i="2"/>
  <c r="K852" i="2"/>
  <c r="L851" i="2"/>
  <c r="K851" i="2"/>
  <c r="L850" i="2"/>
  <c r="K850" i="2"/>
  <c r="K849" i="2"/>
  <c r="L849" i="2" s="1"/>
  <c r="K848" i="2"/>
  <c r="L848" i="2" s="1"/>
  <c r="L847" i="2"/>
  <c r="K847" i="2"/>
  <c r="L846" i="2"/>
  <c r="K846" i="2"/>
  <c r="K845" i="2"/>
  <c r="L845" i="2" s="1"/>
  <c r="L844" i="2"/>
  <c r="K844" i="2"/>
  <c r="K843" i="2"/>
  <c r="L843" i="2" s="1"/>
  <c r="K842" i="2"/>
  <c r="L842" i="2" s="1"/>
  <c r="L841" i="2"/>
  <c r="K841" i="2"/>
  <c r="L840" i="2"/>
  <c r="K840" i="2"/>
  <c r="K839" i="2"/>
  <c r="L839" i="2" s="1"/>
  <c r="L838" i="2"/>
  <c r="K838" i="2"/>
  <c r="K837" i="2"/>
  <c r="L837" i="2" s="1"/>
  <c r="K836" i="2"/>
  <c r="L836" i="2" s="1"/>
  <c r="L835" i="2"/>
  <c r="K835" i="2"/>
  <c r="L834" i="2"/>
  <c r="K834" i="2"/>
  <c r="K833" i="2"/>
  <c r="L833" i="2" s="1"/>
  <c r="L832" i="2"/>
  <c r="K832" i="2"/>
  <c r="K831" i="2"/>
  <c r="L831" i="2" s="1"/>
  <c r="L830" i="2"/>
  <c r="K830" i="2"/>
  <c r="L829" i="2"/>
  <c r="K829" i="2"/>
  <c r="L828" i="2"/>
  <c r="K828" i="2"/>
  <c r="L827" i="2"/>
  <c r="K827" i="2"/>
  <c r="L826" i="2"/>
  <c r="K826" i="2"/>
  <c r="K825" i="2"/>
  <c r="L825" i="2" s="1"/>
  <c r="K824" i="2"/>
  <c r="L824" i="2" s="1"/>
  <c r="L823" i="2"/>
  <c r="K823" i="2"/>
  <c r="L822" i="2"/>
  <c r="K822" i="2"/>
  <c r="L821" i="2"/>
  <c r="K821" i="2"/>
  <c r="L820" i="2"/>
  <c r="K820" i="2"/>
  <c r="L819" i="2"/>
  <c r="K819" i="2"/>
  <c r="K818" i="2"/>
  <c r="L818" i="2" s="1"/>
  <c r="L817" i="2"/>
  <c r="K817" i="2"/>
  <c r="L816" i="2"/>
  <c r="K816" i="2"/>
  <c r="L815" i="2"/>
  <c r="K815" i="2"/>
  <c r="L814" i="2"/>
  <c r="K814" i="2"/>
  <c r="L813" i="2"/>
  <c r="K813" i="2"/>
  <c r="K812" i="2"/>
  <c r="L812" i="2" s="1"/>
  <c r="L811" i="2"/>
  <c r="K811" i="2"/>
  <c r="L810" i="2"/>
  <c r="K810" i="2"/>
  <c r="L809" i="2"/>
  <c r="K809" i="2"/>
  <c r="L808" i="2"/>
  <c r="K808" i="2"/>
  <c r="L807" i="2"/>
  <c r="K807" i="2"/>
  <c r="K806" i="2"/>
  <c r="L806" i="2" s="1"/>
  <c r="L805" i="2"/>
  <c r="K805" i="2"/>
  <c r="L804" i="2"/>
  <c r="K804" i="2"/>
  <c r="L803" i="2"/>
  <c r="K803" i="2"/>
  <c r="L802" i="2"/>
  <c r="K802" i="2"/>
  <c r="L801" i="2"/>
  <c r="K801" i="2"/>
  <c r="K800" i="2"/>
  <c r="L800" i="2" s="1"/>
  <c r="L799" i="2"/>
  <c r="K799" i="2"/>
  <c r="L798" i="2"/>
  <c r="K798" i="2"/>
  <c r="P797" i="2"/>
  <c r="L797" i="2"/>
  <c r="K797" i="2"/>
  <c r="P796" i="2"/>
  <c r="L796" i="2"/>
  <c r="K796" i="2"/>
  <c r="P795" i="2"/>
  <c r="L795" i="2"/>
  <c r="K795" i="2"/>
  <c r="P794" i="2"/>
  <c r="L794" i="2"/>
  <c r="K794" i="2"/>
  <c r="P793" i="2"/>
  <c r="L793" i="2"/>
  <c r="K793" i="2"/>
  <c r="P792" i="2"/>
  <c r="L792" i="2"/>
  <c r="K792" i="2"/>
  <c r="P791" i="2"/>
  <c r="L791" i="2"/>
  <c r="K791" i="2"/>
  <c r="P790" i="2"/>
  <c r="L790" i="2"/>
  <c r="K790" i="2"/>
  <c r="P789" i="2"/>
  <c r="L789" i="2"/>
  <c r="K789" i="2"/>
  <c r="P788" i="2"/>
  <c r="L788" i="2"/>
  <c r="K788" i="2"/>
  <c r="P787" i="2"/>
  <c r="L787" i="2"/>
  <c r="K787" i="2"/>
  <c r="P786" i="2"/>
  <c r="L786" i="2"/>
  <c r="K786" i="2"/>
  <c r="P785" i="2"/>
  <c r="L785" i="2"/>
  <c r="K785" i="2"/>
  <c r="P784" i="2"/>
  <c r="L784" i="2"/>
  <c r="K784" i="2"/>
  <c r="P783" i="2"/>
  <c r="L783" i="2"/>
  <c r="K783" i="2"/>
  <c r="P782" i="2"/>
  <c r="L782" i="2"/>
  <c r="K782" i="2"/>
  <c r="P781" i="2"/>
  <c r="L781" i="2"/>
  <c r="K781" i="2"/>
  <c r="P780" i="2"/>
  <c r="L780" i="2"/>
  <c r="K780" i="2"/>
  <c r="P779" i="2"/>
  <c r="L779" i="2"/>
  <c r="K779" i="2"/>
  <c r="P778" i="2"/>
  <c r="L778" i="2"/>
  <c r="K778" i="2"/>
  <c r="P777" i="2"/>
  <c r="L777" i="2"/>
  <c r="K777" i="2"/>
  <c r="P776" i="2"/>
  <c r="L776" i="2"/>
  <c r="K776" i="2"/>
  <c r="P775" i="2"/>
  <c r="L775" i="2"/>
  <c r="K775" i="2"/>
  <c r="P774" i="2"/>
  <c r="L774" i="2"/>
  <c r="K774" i="2"/>
  <c r="P773" i="2"/>
  <c r="L773" i="2"/>
  <c r="K773" i="2"/>
  <c r="P772" i="2"/>
  <c r="L772" i="2"/>
  <c r="K772" i="2"/>
  <c r="P771" i="2"/>
  <c r="L771" i="2"/>
  <c r="K771" i="2"/>
  <c r="P770" i="2"/>
  <c r="L770" i="2"/>
  <c r="K770" i="2"/>
  <c r="P769" i="2"/>
  <c r="L769" i="2"/>
  <c r="K769" i="2"/>
  <c r="P768" i="2"/>
  <c r="L768" i="2"/>
  <c r="K768" i="2"/>
  <c r="P767" i="2"/>
  <c r="L767" i="2"/>
  <c r="K767" i="2"/>
  <c r="P766" i="2"/>
  <c r="L766" i="2"/>
  <c r="K766" i="2"/>
  <c r="P765" i="2"/>
  <c r="L765" i="2"/>
  <c r="K765" i="2"/>
  <c r="P764" i="2"/>
  <c r="L764" i="2"/>
  <c r="K764" i="2"/>
  <c r="P763" i="2"/>
  <c r="L763" i="2"/>
  <c r="K763" i="2"/>
  <c r="P762" i="2"/>
  <c r="L762" i="2"/>
  <c r="K762" i="2"/>
  <c r="P761" i="2"/>
  <c r="L761" i="2"/>
  <c r="K761" i="2"/>
  <c r="P760" i="2"/>
  <c r="L760" i="2"/>
  <c r="K760" i="2"/>
  <c r="P759" i="2"/>
  <c r="L759" i="2"/>
  <c r="K759" i="2"/>
  <c r="P758" i="2"/>
  <c r="L758" i="2"/>
  <c r="K758" i="2"/>
  <c r="P757" i="2"/>
  <c r="L757" i="2"/>
  <c r="K757" i="2"/>
  <c r="P756" i="2"/>
  <c r="L756" i="2"/>
  <c r="K756" i="2"/>
  <c r="P755" i="2"/>
  <c r="L755" i="2"/>
  <c r="K755" i="2"/>
  <c r="P754" i="2"/>
  <c r="L754" i="2"/>
  <c r="K754" i="2"/>
  <c r="P753" i="2"/>
  <c r="L753" i="2"/>
  <c r="K753" i="2"/>
  <c r="P752" i="2"/>
  <c r="L752" i="2"/>
  <c r="K752" i="2"/>
  <c r="P751" i="2"/>
  <c r="L751" i="2"/>
  <c r="K751" i="2"/>
  <c r="P750" i="2"/>
  <c r="L750" i="2"/>
  <c r="K750" i="2"/>
  <c r="P749" i="2"/>
  <c r="L749" i="2"/>
  <c r="K749" i="2"/>
  <c r="P748" i="2"/>
  <c r="L748" i="2"/>
  <c r="K748" i="2"/>
  <c r="P747" i="2"/>
  <c r="L747" i="2"/>
  <c r="K747" i="2"/>
  <c r="P746" i="2"/>
  <c r="L746" i="2"/>
  <c r="K746" i="2"/>
  <c r="P745" i="2"/>
  <c r="L745" i="2"/>
  <c r="K745" i="2"/>
  <c r="P744" i="2"/>
  <c r="L744" i="2"/>
  <c r="K744" i="2"/>
  <c r="P743" i="2"/>
  <c r="L743" i="2"/>
  <c r="K743" i="2"/>
  <c r="P742" i="2"/>
  <c r="L742" i="2"/>
  <c r="K742" i="2"/>
  <c r="P741" i="2"/>
  <c r="L741" i="2"/>
  <c r="K741" i="2"/>
  <c r="P740" i="2"/>
  <c r="L740" i="2"/>
  <c r="K740" i="2"/>
  <c r="P739" i="2"/>
  <c r="L739" i="2"/>
  <c r="K739" i="2"/>
  <c r="P738" i="2"/>
  <c r="L738" i="2"/>
  <c r="K738" i="2"/>
  <c r="P737" i="2"/>
  <c r="L737" i="2"/>
  <c r="K737" i="2"/>
  <c r="P736" i="2"/>
  <c r="L736" i="2"/>
  <c r="K736" i="2"/>
  <c r="P735" i="2"/>
  <c r="L735" i="2"/>
  <c r="K735" i="2"/>
  <c r="P734" i="2"/>
  <c r="L734" i="2"/>
  <c r="K734" i="2"/>
  <c r="P733" i="2"/>
  <c r="K733" i="2"/>
  <c r="L733" i="2" s="1"/>
  <c r="P732" i="2"/>
  <c r="L732" i="2"/>
  <c r="K732" i="2"/>
  <c r="P731" i="2"/>
  <c r="L731" i="2"/>
  <c r="K731" i="2"/>
  <c r="P730" i="2"/>
  <c r="L730" i="2"/>
  <c r="K730" i="2"/>
  <c r="P729" i="2"/>
  <c r="K729" i="2"/>
  <c r="L729" i="2" s="1"/>
  <c r="P728" i="2"/>
  <c r="L728" i="2"/>
  <c r="K728" i="2"/>
  <c r="P727" i="2"/>
  <c r="L727" i="2"/>
  <c r="K727" i="2"/>
  <c r="P726" i="2"/>
  <c r="L726" i="2"/>
  <c r="K726" i="2"/>
  <c r="L725" i="2"/>
  <c r="K725" i="2"/>
  <c r="K724" i="2"/>
  <c r="L724" i="2" s="1"/>
  <c r="L723" i="2"/>
  <c r="K723" i="2"/>
  <c r="K722" i="2"/>
  <c r="L722" i="2" s="1"/>
  <c r="K721" i="2"/>
  <c r="L721" i="2" s="1"/>
  <c r="L720" i="2"/>
  <c r="K720" i="2"/>
  <c r="L719" i="2"/>
  <c r="K719" i="2"/>
  <c r="K718" i="2"/>
  <c r="L718" i="2" s="1"/>
  <c r="L717" i="2"/>
  <c r="K717" i="2"/>
  <c r="K716" i="2"/>
  <c r="L716" i="2" s="1"/>
  <c r="K715" i="2"/>
  <c r="L715" i="2" s="1"/>
  <c r="L714" i="2"/>
  <c r="K714" i="2"/>
  <c r="L713" i="2"/>
  <c r="K713" i="2"/>
  <c r="K712" i="2"/>
  <c r="L712" i="2" s="1"/>
  <c r="L711" i="2"/>
  <c r="K711" i="2"/>
  <c r="K710" i="2"/>
  <c r="L710" i="2" s="1"/>
  <c r="K709" i="2"/>
  <c r="L709" i="2" s="1"/>
  <c r="L708" i="2"/>
  <c r="K708" i="2"/>
  <c r="L707" i="2"/>
  <c r="K707" i="2"/>
  <c r="K706" i="2"/>
  <c r="L706" i="2" s="1"/>
  <c r="L705" i="2"/>
  <c r="K705" i="2"/>
  <c r="K704" i="2"/>
  <c r="L704" i="2" s="1"/>
  <c r="K703" i="2"/>
  <c r="L703" i="2" s="1"/>
  <c r="L702" i="2"/>
  <c r="K702" i="2"/>
  <c r="L701" i="2"/>
  <c r="K701" i="2"/>
  <c r="K700" i="2"/>
  <c r="L700" i="2" s="1"/>
  <c r="L699" i="2"/>
  <c r="K699" i="2"/>
  <c r="K698" i="2"/>
  <c r="L698" i="2" s="1"/>
  <c r="K697" i="2"/>
  <c r="L697" i="2" s="1"/>
  <c r="L696" i="2"/>
  <c r="K696" i="2"/>
  <c r="L695" i="2"/>
  <c r="K695" i="2"/>
  <c r="K694" i="2"/>
  <c r="L694" i="2" s="1"/>
  <c r="L693" i="2"/>
  <c r="K693" i="2"/>
  <c r="K692" i="2"/>
  <c r="L692" i="2" s="1"/>
  <c r="K691" i="2"/>
  <c r="L691" i="2" s="1"/>
  <c r="L690" i="2"/>
  <c r="K690" i="2"/>
  <c r="L689" i="2"/>
  <c r="K689" i="2"/>
  <c r="K688" i="2"/>
  <c r="L688" i="2" s="1"/>
  <c r="L687" i="2"/>
  <c r="K687" i="2"/>
  <c r="K686" i="2"/>
  <c r="L686" i="2" s="1"/>
  <c r="K685" i="2"/>
  <c r="L685" i="2" s="1"/>
  <c r="L684" i="2"/>
  <c r="K684" i="2"/>
  <c r="L683" i="2"/>
  <c r="K683" i="2"/>
  <c r="K682" i="2"/>
  <c r="L682" i="2" s="1"/>
  <c r="L681" i="2"/>
  <c r="K681" i="2"/>
  <c r="K680" i="2"/>
  <c r="L680" i="2" s="1"/>
  <c r="K679" i="2"/>
  <c r="L679" i="2" s="1"/>
  <c r="L678" i="2"/>
  <c r="K678" i="2"/>
  <c r="L677" i="2"/>
  <c r="K677" i="2"/>
  <c r="K676" i="2"/>
  <c r="L676" i="2" s="1"/>
  <c r="K675" i="2"/>
  <c r="L675" i="2" s="1"/>
  <c r="K674" i="2"/>
  <c r="L674" i="2" s="1"/>
  <c r="K673" i="2"/>
  <c r="L673" i="2" s="1"/>
  <c r="L672" i="2"/>
  <c r="K672" i="2"/>
  <c r="L671" i="2"/>
  <c r="K671" i="2"/>
  <c r="K670" i="2"/>
  <c r="L670" i="2" s="1"/>
  <c r="K669" i="2"/>
  <c r="L669" i="2" s="1"/>
  <c r="K668" i="2"/>
  <c r="L668" i="2" s="1"/>
  <c r="K667" i="2"/>
  <c r="L667" i="2" s="1"/>
  <c r="L666" i="2"/>
  <c r="K666" i="2"/>
  <c r="L665" i="2"/>
  <c r="K665" i="2"/>
  <c r="K664" i="2"/>
  <c r="L664" i="2" s="1"/>
  <c r="K663" i="2"/>
  <c r="L663" i="2" s="1"/>
  <c r="K662" i="2"/>
  <c r="L662" i="2" s="1"/>
  <c r="K661" i="2"/>
  <c r="L661" i="2" s="1"/>
  <c r="L660" i="2"/>
  <c r="K660" i="2"/>
  <c r="L659" i="2"/>
  <c r="K659" i="2"/>
  <c r="K658" i="2"/>
  <c r="L658" i="2" s="1"/>
  <c r="K657" i="2"/>
  <c r="L657" i="2" s="1"/>
  <c r="K656" i="2"/>
  <c r="L656" i="2" s="1"/>
  <c r="K655" i="2"/>
  <c r="L655" i="2" s="1"/>
  <c r="L654" i="2"/>
  <c r="K654" i="2"/>
  <c r="L653" i="2"/>
  <c r="K653" i="2"/>
  <c r="K652" i="2"/>
  <c r="L652" i="2" s="1"/>
  <c r="K651" i="2"/>
  <c r="L651" i="2" s="1"/>
  <c r="K650" i="2"/>
  <c r="L650" i="2" s="1"/>
  <c r="K649" i="2"/>
  <c r="L649" i="2" s="1"/>
  <c r="L648" i="2"/>
  <c r="K648" i="2"/>
  <c r="L647" i="2"/>
  <c r="K647" i="2"/>
  <c r="K646" i="2"/>
  <c r="L646" i="2" s="1"/>
  <c r="K645" i="2"/>
  <c r="L645" i="2" s="1"/>
  <c r="K644" i="2"/>
  <c r="L644" i="2" s="1"/>
  <c r="K643" i="2"/>
  <c r="L643" i="2" s="1"/>
  <c r="L642" i="2"/>
  <c r="K642" i="2"/>
  <c r="L641" i="2"/>
  <c r="K641" i="2"/>
  <c r="K640" i="2"/>
  <c r="L640" i="2" s="1"/>
  <c r="K639" i="2"/>
  <c r="L639" i="2" s="1"/>
  <c r="K638" i="2"/>
  <c r="L638" i="2" s="1"/>
  <c r="K637" i="2"/>
  <c r="L637" i="2" s="1"/>
  <c r="L636" i="2"/>
  <c r="K636" i="2"/>
  <c r="L635" i="2"/>
  <c r="K635" i="2"/>
  <c r="K634" i="2"/>
  <c r="L634" i="2" s="1"/>
  <c r="K633" i="2"/>
  <c r="L633" i="2" s="1"/>
  <c r="K632" i="2"/>
  <c r="L632" i="2" s="1"/>
  <c r="K631" i="2"/>
  <c r="L631" i="2" s="1"/>
  <c r="K630" i="2"/>
  <c r="L630" i="2" s="1"/>
  <c r="L629" i="2"/>
  <c r="K629" i="2"/>
  <c r="K628" i="2"/>
  <c r="L628" i="2" s="1"/>
  <c r="K627" i="2"/>
  <c r="L627" i="2" s="1"/>
  <c r="K626" i="2"/>
  <c r="L626" i="2" s="1"/>
  <c r="K625" i="2"/>
  <c r="L625" i="2" s="1"/>
  <c r="L624" i="2"/>
  <c r="K624" i="2"/>
  <c r="L623" i="2"/>
  <c r="K623" i="2"/>
  <c r="K622" i="2"/>
  <c r="L622" i="2" s="1"/>
  <c r="L621" i="2"/>
  <c r="K621" i="2"/>
  <c r="K620" i="2"/>
  <c r="L620" i="2" s="1"/>
  <c r="K619" i="2"/>
  <c r="L619" i="2" s="1"/>
  <c r="L618" i="2"/>
  <c r="K618" i="2"/>
  <c r="L617" i="2"/>
  <c r="K617" i="2"/>
  <c r="K616" i="2"/>
  <c r="L616" i="2" s="1"/>
  <c r="L615" i="2"/>
  <c r="K615" i="2"/>
  <c r="K614" i="2"/>
  <c r="L614" i="2" s="1"/>
  <c r="K613" i="2"/>
  <c r="L613" i="2" s="1"/>
  <c r="K612" i="2"/>
  <c r="L612" i="2" s="1"/>
  <c r="L611" i="2"/>
  <c r="K611" i="2"/>
  <c r="K610" i="2"/>
  <c r="L610" i="2" s="1"/>
  <c r="K609" i="2"/>
  <c r="L609" i="2" s="1"/>
  <c r="K608" i="2"/>
  <c r="L608" i="2" s="1"/>
  <c r="K607" i="2"/>
  <c r="L607" i="2" s="1"/>
  <c r="L606" i="2"/>
  <c r="K606" i="2"/>
  <c r="L605" i="2"/>
  <c r="K605" i="2"/>
  <c r="K604" i="2"/>
  <c r="L604" i="2" s="1"/>
  <c r="K603" i="2"/>
  <c r="L603" i="2" s="1"/>
  <c r="K602" i="2"/>
  <c r="L602" i="2" s="1"/>
  <c r="K601" i="2"/>
  <c r="L601" i="2" s="1"/>
  <c r="L600" i="2"/>
  <c r="K600" i="2"/>
  <c r="L599" i="2"/>
  <c r="K599" i="2"/>
  <c r="K598" i="2"/>
  <c r="L598" i="2" s="1"/>
  <c r="K597" i="2"/>
  <c r="L597" i="2" s="1"/>
  <c r="K596" i="2"/>
  <c r="L596" i="2" s="1"/>
  <c r="K595" i="2"/>
  <c r="L595" i="2" s="1"/>
  <c r="K594" i="2"/>
  <c r="L594" i="2" s="1"/>
  <c r="L593" i="2"/>
  <c r="K593" i="2"/>
  <c r="K592" i="2"/>
  <c r="L592" i="2" s="1"/>
  <c r="K591" i="2"/>
  <c r="L591" i="2" s="1"/>
  <c r="K590" i="2"/>
  <c r="L590" i="2" s="1"/>
  <c r="K589" i="2"/>
  <c r="L589" i="2" s="1"/>
  <c r="L588" i="2"/>
  <c r="K588" i="2"/>
  <c r="L587" i="2"/>
  <c r="K587" i="2"/>
  <c r="K586" i="2"/>
  <c r="L586" i="2" s="1"/>
  <c r="K585" i="2"/>
  <c r="L585" i="2" s="1"/>
  <c r="K584" i="2"/>
  <c r="L584" i="2" s="1"/>
  <c r="K583" i="2"/>
  <c r="L583" i="2" s="1"/>
  <c r="L582" i="2"/>
  <c r="K582" i="2"/>
  <c r="L581" i="2"/>
  <c r="K581" i="2"/>
  <c r="K580" i="2"/>
  <c r="L580" i="2" s="1"/>
  <c r="K579" i="2"/>
  <c r="L579" i="2" s="1"/>
  <c r="K578" i="2"/>
  <c r="L578" i="2" s="1"/>
  <c r="K577" i="2"/>
  <c r="L577" i="2" s="1"/>
  <c r="K576" i="2"/>
  <c r="L576" i="2" s="1"/>
  <c r="L575" i="2"/>
  <c r="K575" i="2"/>
  <c r="K574" i="2"/>
  <c r="L574" i="2" s="1"/>
  <c r="K573" i="2"/>
  <c r="L573" i="2" s="1"/>
  <c r="K572" i="2"/>
  <c r="L572" i="2" s="1"/>
  <c r="K571" i="2"/>
  <c r="L571" i="2" s="1"/>
  <c r="L570" i="2"/>
  <c r="K570" i="2"/>
  <c r="L569" i="2"/>
  <c r="K569" i="2"/>
  <c r="K568" i="2"/>
  <c r="L568" i="2" s="1"/>
  <c r="K567" i="2"/>
  <c r="L567" i="2" s="1"/>
  <c r="K566" i="2"/>
  <c r="L566" i="2" s="1"/>
  <c r="K565" i="2"/>
  <c r="L565" i="2" s="1"/>
  <c r="L564" i="2"/>
  <c r="K564" i="2"/>
  <c r="L563" i="2"/>
  <c r="K563" i="2"/>
  <c r="K562" i="2"/>
  <c r="L562" i="2" s="1"/>
  <c r="K561" i="2"/>
  <c r="L561" i="2" s="1"/>
  <c r="K560" i="2"/>
  <c r="L560" i="2" s="1"/>
  <c r="L559" i="2"/>
  <c r="K559" i="2"/>
  <c r="K558" i="2"/>
  <c r="L558" i="2" s="1"/>
  <c r="L557" i="2"/>
  <c r="K557" i="2"/>
  <c r="K556" i="2"/>
  <c r="L556" i="2" s="1"/>
  <c r="K555" i="2"/>
  <c r="L555" i="2" s="1"/>
  <c r="K554" i="2"/>
  <c r="L554" i="2" s="1"/>
  <c r="L553" i="2"/>
  <c r="K553" i="2"/>
  <c r="K552" i="2"/>
  <c r="L552" i="2" s="1"/>
  <c r="L551" i="2"/>
  <c r="K551" i="2"/>
  <c r="K550" i="2"/>
  <c r="L550" i="2" s="1"/>
  <c r="K549" i="2"/>
  <c r="L549" i="2" s="1"/>
  <c r="K548" i="2"/>
  <c r="L548" i="2" s="1"/>
  <c r="K547" i="2"/>
  <c r="L547" i="2" s="1"/>
  <c r="K546" i="2"/>
  <c r="L546" i="2" s="1"/>
  <c r="L545" i="2"/>
  <c r="K545" i="2"/>
  <c r="K544" i="2"/>
  <c r="L544" i="2" s="1"/>
  <c r="K543" i="2"/>
  <c r="L543" i="2" s="1"/>
  <c r="K542" i="2"/>
  <c r="L542" i="2" s="1"/>
  <c r="L541" i="2"/>
  <c r="K541" i="2"/>
  <c r="L540" i="2"/>
  <c r="K540" i="2"/>
  <c r="L539" i="2"/>
  <c r="K539" i="2"/>
  <c r="K538" i="2"/>
  <c r="L538" i="2" s="1"/>
  <c r="L537" i="2"/>
  <c r="K537" i="2"/>
  <c r="K536" i="2"/>
  <c r="L536" i="2" s="1"/>
  <c r="K535" i="2"/>
  <c r="L535" i="2" s="1"/>
  <c r="L534" i="2"/>
  <c r="K534" i="2"/>
  <c r="L533" i="2"/>
  <c r="K533" i="2"/>
  <c r="K532" i="2"/>
  <c r="L532" i="2" s="1"/>
  <c r="L531" i="2"/>
  <c r="K531" i="2"/>
  <c r="K530" i="2"/>
  <c r="L530" i="2" s="1"/>
  <c r="K529" i="2"/>
  <c r="L529" i="2" s="1"/>
  <c r="K528" i="2"/>
  <c r="L528" i="2" s="1"/>
  <c r="L527" i="2"/>
  <c r="K527" i="2"/>
  <c r="K526" i="2"/>
  <c r="L526" i="2" s="1"/>
  <c r="L525" i="2"/>
  <c r="K525" i="2"/>
  <c r="K524" i="2"/>
  <c r="L524" i="2" s="1"/>
  <c r="L523" i="2"/>
  <c r="K523" i="2"/>
  <c r="K522" i="2"/>
  <c r="L522" i="2" s="1"/>
  <c r="L521" i="2"/>
  <c r="K521" i="2"/>
  <c r="K520" i="2"/>
  <c r="L520" i="2" s="1"/>
  <c r="K519" i="2"/>
  <c r="L519" i="2" s="1"/>
  <c r="K518" i="2"/>
  <c r="L518" i="2" s="1"/>
  <c r="K517" i="2"/>
  <c r="L517" i="2" s="1"/>
  <c r="K516" i="2"/>
  <c r="L516" i="2" s="1"/>
  <c r="L515" i="2"/>
  <c r="K515" i="2"/>
  <c r="K514" i="2"/>
  <c r="L514" i="2" s="1"/>
  <c r="K513" i="2"/>
  <c r="L513" i="2" s="1"/>
  <c r="K512" i="2"/>
  <c r="L512" i="2" s="1"/>
  <c r="L511" i="2"/>
  <c r="K511" i="2"/>
  <c r="L510" i="2"/>
  <c r="K510" i="2"/>
  <c r="L509" i="2"/>
  <c r="K509" i="2"/>
  <c r="K508" i="2"/>
  <c r="L508" i="2" s="1"/>
  <c r="K507" i="2"/>
  <c r="L507" i="2" s="1"/>
  <c r="K506" i="2"/>
  <c r="L506" i="2" s="1"/>
  <c r="L505" i="2"/>
  <c r="K505" i="2"/>
  <c r="K504" i="2"/>
  <c r="L504" i="2" s="1"/>
  <c r="L503" i="2"/>
  <c r="K503" i="2"/>
  <c r="K502" i="2"/>
  <c r="L502" i="2" s="1"/>
  <c r="K501" i="2"/>
  <c r="L501" i="2" s="1"/>
  <c r="K500" i="2"/>
  <c r="L500" i="2" s="1"/>
  <c r="L499" i="2"/>
  <c r="K499" i="2"/>
  <c r="K498" i="2"/>
  <c r="L498" i="2" s="1"/>
  <c r="L497" i="2"/>
  <c r="K497" i="2"/>
  <c r="K496" i="2"/>
  <c r="L496" i="2" s="1"/>
  <c r="K495" i="2"/>
  <c r="L495" i="2" s="1"/>
  <c r="K494" i="2"/>
  <c r="L494" i="2" s="1"/>
  <c r="K493" i="2"/>
  <c r="L493" i="2" s="1"/>
  <c r="K492" i="2"/>
  <c r="L492" i="2" s="1"/>
  <c r="L491" i="2"/>
  <c r="K491" i="2"/>
  <c r="K490" i="2"/>
  <c r="L490" i="2" s="1"/>
  <c r="K489" i="2"/>
  <c r="L489" i="2" s="1"/>
  <c r="K488" i="2"/>
  <c r="L488" i="2" s="1"/>
  <c r="L487" i="2"/>
  <c r="K487" i="2"/>
  <c r="L486" i="2"/>
  <c r="K486" i="2"/>
  <c r="L485" i="2"/>
  <c r="K485" i="2"/>
  <c r="K484" i="2"/>
  <c r="L484" i="2" s="1"/>
  <c r="K483" i="2"/>
  <c r="L483" i="2" s="1"/>
  <c r="K482" i="2"/>
  <c r="L482" i="2" s="1"/>
  <c r="L481" i="2"/>
  <c r="K481" i="2"/>
  <c r="K480" i="2"/>
  <c r="L480" i="2" s="1"/>
  <c r="L479" i="2"/>
  <c r="K479" i="2"/>
  <c r="K478" i="2"/>
  <c r="L478" i="2" s="1"/>
  <c r="K477" i="2"/>
  <c r="L477" i="2" s="1"/>
  <c r="K476" i="2"/>
  <c r="L476" i="2" s="1"/>
  <c r="L475" i="2"/>
  <c r="K475" i="2"/>
  <c r="K474" i="2"/>
  <c r="L474" i="2" s="1"/>
  <c r="L473" i="2"/>
  <c r="K473" i="2"/>
  <c r="K472" i="2"/>
  <c r="L472" i="2" s="1"/>
  <c r="K471" i="2"/>
  <c r="L471" i="2" s="1"/>
  <c r="K470" i="2"/>
  <c r="L470" i="2" s="1"/>
  <c r="K469" i="2"/>
  <c r="L469" i="2" s="1"/>
  <c r="K468" i="2"/>
  <c r="L468" i="2" s="1"/>
  <c r="L467" i="2"/>
  <c r="K467" i="2"/>
  <c r="K466" i="2"/>
  <c r="L466" i="2" s="1"/>
  <c r="K465" i="2"/>
  <c r="L465" i="2" s="1"/>
  <c r="K464" i="2"/>
  <c r="L464" i="2" s="1"/>
  <c r="L463" i="2"/>
  <c r="K463" i="2"/>
  <c r="L462" i="2"/>
  <c r="K462" i="2"/>
  <c r="L461" i="2"/>
  <c r="K461" i="2"/>
  <c r="K460" i="2"/>
  <c r="L460" i="2" s="1"/>
  <c r="K459" i="2"/>
  <c r="L459" i="2" s="1"/>
  <c r="K458" i="2"/>
  <c r="L458" i="2" s="1"/>
  <c r="L457" i="2"/>
  <c r="K457" i="2"/>
  <c r="K456" i="2"/>
  <c r="L456" i="2" s="1"/>
  <c r="L455" i="2"/>
  <c r="K455" i="2"/>
  <c r="K454" i="2"/>
  <c r="L454" i="2" s="1"/>
  <c r="K453" i="2"/>
  <c r="L453" i="2" s="1"/>
  <c r="K452" i="2"/>
  <c r="L452" i="2" s="1"/>
  <c r="L451" i="2"/>
  <c r="K451" i="2"/>
  <c r="K450" i="2"/>
  <c r="L450" i="2" s="1"/>
  <c r="L449" i="2"/>
  <c r="K449" i="2"/>
  <c r="K448" i="2"/>
  <c r="L448" i="2" s="1"/>
  <c r="K447" i="2"/>
  <c r="L447" i="2" s="1"/>
  <c r="K446" i="2"/>
  <c r="L446" i="2" s="1"/>
  <c r="L445" i="2"/>
  <c r="K445" i="2"/>
  <c r="K444" i="2"/>
  <c r="L444" i="2" s="1"/>
  <c r="L443" i="2"/>
  <c r="K443" i="2"/>
  <c r="K442" i="2"/>
  <c r="L442" i="2" s="1"/>
  <c r="K441" i="2"/>
  <c r="L441" i="2" s="1"/>
  <c r="K440" i="2"/>
  <c r="L440" i="2" s="1"/>
  <c r="L439" i="2"/>
  <c r="K439" i="2"/>
  <c r="L438" i="2"/>
  <c r="K438" i="2"/>
  <c r="L437" i="2"/>
  <c r="K437" i="2"/>
  <c r="K436" i="2"/>
  <c r="L436" i="2" s="1"/>
  <c r="K435" i="2"/>
  <c r="L435" i="2" s="1"/>
  <c r="K434" i="2"/>
  <c r="L434" i="2" s="1"/>
  <c r="L433" i="2"/>
  <c r="K433" i="2"/>
  <c r="K432" i="2"/>
  <c r="L432" i="2" s="1"/>
  <c r="L431" i="2"/>
  <c r="K431" i="2"/>
  <c r="K430" i="2"/>
  <c r="L430" i="2" s="1"/>
  <c r="K429" i="2"/>
  <c r="L429" i="2" s="1"/>
  <c r="K428" i="2"/>
  <c r="L428" i="2" s="1"/>
  <c r="L427" i="2"/>
  <c r="K427" i="2"/>
  <c r="K426" i="2"/>
  <c r="L426" i="2" s="1"/>
  <c r="L425" i="2"/>
  <c r="K425" i="2"/>
  <c r="K424" i="2"/>
  <c r="L424" i="2" s="1"/>
  <c r="K423" i="2"/>
  <c r="L423" i="2" s="1"/>
  <c r="K422" i="2"/>
  <c r="L422" i="2" s="1"/>
  <c r="L421" i="2"/>
  <c r="K421" i="2"/>
  <c r="K420" i="2"/>
  <c r="L420" i="2" s="1"/>
  <c r="L419" i="2"/>
  <c r="K419" i="2"/>
  <c r="K418" i="2"/>
  <c r="L418" i="2" s="1"/>
  <c r="K417" i="2"/>
  <c r="L417" i="2" s="1"/>
  <c r="K416" i="2"/>
  <c r="L416" i="2" s="1"/>
  <c r="L415" i="2"/>
  <c r="K415" i="2"/>
  <c r="L414" i="2"/>
  <c r="K414" i="2"/>
  <c r="L413" i="2"/>
  <c r="K413" i="2"/>
  <c r="K412" i="2"/>
  <c r="L412" i="2" s="1"/>
  <c r="K411" i="2"/>
  <c r="L411" i="2" s="1"/>
  <c r="K410" i="2"/>
  <c r="L410" i="2" s="1"/>
  <c r="L409" i="2"/>
  <c r="K409" i="2"/>
  <c r="K408" i="2"/>
  <c r="L408" i="2" s="1"/>
  <c r="L407" i="2"/>
  <c r="K407" i="2"/>
  <c r="K406" i="2"/>
  <c r="L406" i="2" s="1"/>
  <c r="K405" i="2"/>
  <c r="L405" i="2" s="1"/>
  <c r="K404" i="2"/>
  <c r="L404" i="2" s="1"/>
  <c r="L403" i="2"/>
  <c r="K403" i="2"/>
  <c r="K402" i="2"/>
  <c r="L402" i="2" s="1"/>
  <c r="L401" i="2"/>
  <c r="K401" i="2"/>
  <c r="K400" i="2"/>
  <c r="L400" i="2" s="1"/>
  <c r="K399" i="2"/>
  <c r="L399" i="2" s="1"/>
  <c r="K398" i="2"/>
  <c r="L398" i="2" s="1"/>
  <c r="L397" i="2"/>
  <c r="K397" i="2"/>
  <c r="K396" i="2"/>
  <c r="L396" i="2" s="1"/>
  <c r="L395" i="2"/>
  <c r="K395" i="2"/>
  <c r="K394" i="2"/>
  <c r="L394" i="2" s="1"/>
  <c r="K393" i="2"/>
  <c r="L393" i="2" s="1"/>
  <c r="K392" i="2"/>
  <c r="L392" i="2" s="1"/>
  <c r="L391" i="2"/>
  <c r="K391" i="2"/>
  <c r="L390" i="2"/>
  <c r="K390" i="2"/>
  <c r="L389" i="2"/>
  <c r="K389" i="2"/>
  <c r="K388" i="2"/>
  <c r="L388" i="2" s="1"/>
  <c r="K387" i="2"/>
  <c r="L387" i="2" s="1"/>
  <c r="K386" i="2"/>
  <c r="L386" i="2" s="1"/>
  <c r="L385" i="2"/>
  <c r="K385" i="2"/>
  <c r="K384" i="2"/>
  <c r="L384" i="2" s="1"/>
  <c r="L383" i="2"/>
  <c r="K383" i="2"/>
  <c r="K382" i="2"/>
  <c r="L382" i="2" s="1"/>
  <c r="K381" i="2"/>
  <c r="L381" i="2" s="1"/>
  <c r="K380" i="2"/>
  <c r="L380" i="2" s="1"/>
  <c r="L379" i="2"/>
  <c r="K379" i="2"/>
  <c r="K378" i="2"/>
  <c r="L378" i="2" s="1"/>
  <c r="L377" i="2"/>
  <c r="K377" i="2"/>
  <c r="K376" i="2"/>
  <c r="L376" i="2" s="1"/>
  <c r="K375" i="2"/>
  <c r="L375" i="2" s="1"/>
  <c r="K374" i="2"/>
  <c r="L374" i="2" s="1"/>
  <c r="K373" i="2"/>
  <c r="L373" i="2" s="1"/>
  <c r="K372" i="2"/>
  <c r="L372" i="2" s="1"/>
  <c r="L371" i="2"/>
  <c r="K371" i="2"/>
  <c r="K370" i="2"/>
  <c r="L370" i="2" s="1"/>
  <c r="K369" i="2"/>
  <c r="L369" i="2" s="1"/>
  <c r="K368" i="2"/>
  <c r="L368" i="2" s="1"/>
  <c r="L367" i="2"/>
  <c r="K367" i="2"/>
  <c r="L366" i="2"/>
  <c r="K366" i="2"/>
  <c r="L365" i="2"/>
  <c r="K365" i="2"/>
  <c r="K364" i="2"/>
  <c r="L364" i="2" s="1"/>
  <c r="K363" i="2"/>
  <c r="L363" i="2" s="1"/>
  <c r="K362" i="2"/>
  <c r="L362" i="2" s="1"/>
  <c r="L361" i="2"/>
  <c r="K361" i="2"/>
  <c r="K360" i="2"/>
  <c r="L360" i="2" s="1"/>
  <c r="L359" i="2"/>
  <c r="K359" i="2"/>
  <c r="K358" i="2"/>
  <c r="L358" i="2" s="1"/>
  <c r="K357" i="2"/>
  <c r="L357" i="2" s="1"/>
  <c r="K356" i="2"/>
  <c r="L356" i="2" s="1"/>
  <c r="L355" i="2"/>
  <c r="K355" i="2"/>
  <c r="K354" i="2"/>
  <c r="L354" i="2" s="1"/>
  <c r="L353" i="2"/>
  <c r="K353" i="2"/>
  <c r="K352" i="2"/>
  <c r="L352" i="2" s="1"/>
  <c r="K351" i="2"/>
  <c r="L351" i="2" s="1"/>
  <c r="K350" i="2"/>
  <c r="L350" i="2" s="1"/>
  <c r="L349" i="2"/>
  <c r="K349" i="2"/>
  <c r="K348" i="2"/>
  <c r="L348" i="2" s="1"/>
  <c r="L347" i="2"/>
  <c r="K347" i="2"/>
  <c r="K346" i="2"/>
  <c r="L346" i="2" s="1"/>
  <c r="K345" i="2"/>
  <c r="L345" i="2" s="1"/>
  <c r="K344" i="2"/>
  <c r="L344" i="2" s="1"/>
  <c r="L343" i="2"/>
  <c r="K343" i="2"/>
  <c r="L342" i="2"/>
  <c r="K342" i="2"/>
  <c r="L341" i="2"/>
  <c r="K341" i="2"/>
  <c r="K340" i="2"/>
  <c r="L340" i="2" s="1"/>
  <c r="K339" i="2"/>
  <c r="L339" i="2" s="1"/>
  <c r="K338" i="2"/>
  <c r="L338" i="2" s="1"/>
  <c r="L337" i="2"/>
  <c r="K337" i="2"/>
  <c r="K336" i="2"/>
  <c r="L336" i="2" s="1"/>
  <c r="L335" i="2"/>
  <c r="K335" i="2"/>
  <c r="K334" i="2"/>
  <c r="L334" i="2" s="1"/>
  <c r="K333" i="2"/>
  <c r="L333" i="2" s="1"/>
  <c r="K332" i="2"/>
  <c r="L332" i="2" s="1"/>
  <c r="L331" i="2"/>
  <c r="K331" i="2"/>
  <c r="K330" i="2"/>
  <c r="L330" i="2" s="1"/>
  <c r="L329" i="2"/>
  <c r="K329" i="2"/>
  <c r="K328" i="2"/>
  <c r="L328" i="2" s="1"/>
  <c r="K327" i="2"/>
  <c r="L327" i="2" s="1"/>
  <c r="K326" i="2"/>
  <c r="L326" i="2" s="1"/>
  <c r="L325" i="2"/>
  <c r="K325" i="2"/>
  <c r="K324" i="2"/>
  <c r="L324" i="2" s="1"/>
  <c r="L323" i="2"/>
  <c r="K323" i="2"/>
  <c r="K322" i="2"/>
  <c r="L322" i="2" s="1"/>
  <c r="K321" i="2"/>
  <c r="L321" i="2" s="1"/>
  <c r="K320" i="2"/>
  <c r="L320" i="2" s="1"/>
  <c r="L319" i="2"/>
  <c r="K319" i="2"/>
  <c r="L318" i="2"/>
  <c r="K318" i="2"/>
  <c r="L317" i="2"/>
  <c r="K317" i="2"/>
  <c r="K316" i="2"/>
  <c r="L316" i="2" s="1"/>
  <c r="K315" i="2"/>
  <c r="L315" i="2" s="1"/>
  <c r="K314" i="2"/>
  <c r="L314" i="2" s="1"/>
  <c r="L313" i="2"/>
  <c r="K313" i="2"/>
  <c r="K312" i="2"/>
  <c r="L312" i="2" s="1"/>
  <c r="L311" i="2"/>
  <c r="K311" i="2"/>
  <c r="K310" i="2"/>
  <c r="L310" i="2" s="1"/>
  <c r="K309" i="2"/>
  <c r="L309" i="2" s="1"/>
  <c r="K308" i="2"/>
  <c r="L308" i="2" s="1"/>
  <c r="L307" i="2"/>
  <c r="K307" i="2"/>
  <c r="K306" i="2"/>
  <c r="L306" i="2" s="1"/>
  <c r="L305" i="2"/>
  <c r="K305" i="2"/>
  <c r="K304" i="2"/>
  <c r="L304" i="2" s="1"/>
  <c r="K303" i="2"/>
  <c r="L303" i="2" s="1"/>
  <c r="K302" i="2"/>
  <c r="L302" i="2" s="1"/>
  <c r="L301" i="2"/>
  <c r="K301" i="2"/>
  <c r="K300" i="2"/>
  <c r="L300" i="2" s="1"/>
  <c r="L299" i="2"/>
  <c r="K299" i="2"/>
  <c r="K298" i="2"/>
  <c r="L298" i="2" s="1"/>
  <c r="K297" i="2"/>
  <c r="L297" i="2" s="1"/>
  <c r="K296" i="2"/>
  <c r="L296" i="2" s="1"/>
  <c r="L295" i="2"/>
  <c r="K295" i="2"/>
  <c r="L294" i="2"/>
  <c r="K294" i="2"/>
  <c r="L293" i="2"/>
  <c r="K293" i="2"/>
  <c r="K292" i="2"/>
  <c r="L292" i="2" s="1"/>
  <c r="K291" i="2"/>
  <c r="L291" i="2" s="1"/>
  <c r="K290" i="2"/>
  <c r="L290" i="2" s="1"/>
  <c r="L289" i="2"/>
  <c r="K289" i="2"/>
  <c r="K288" i="2"/>
  <c r="L288" i="2" s="1"/>
  <c r="L287" i="2"/>
  <c r="K287" i="2"/>
  <c r="K286" i="2"/>
  <c r="L286" i="2" s="1"/>
  <c r="K285" i="2"/>
  <c r="L285" i="2" s="1"/>
  <c r="K284" i="2"/>
  <c r="L284" i="2" s="1"/>
  <c r="L283" i="2"/>
  <c r="K283" i="2"/>
  <c r="K282" i="2"/>
  <c r="L282" i="2" s="1"/>
  <c r="L281" i="2"/>
  <c r="K281" i="2"/>
  <c r="K280" i="2"/>
  <c r="L280" i="2" s="1"/>
  <c r="K279" i="2"/>
  <c r="L279" i="2" s="1"/>
  <c r="L278" i="2"/>
  <c r="K278" i="2"/>
  <c r="L277" i="2"/>
  <c r="K277" i="2"/>
  <c r="L276" i="2"/>
  <c r="K276" i="2"/>
  <c r="L275" i="2"/>
  <c r="K275" i="2"/>
  <c r="K274" i="2"/>
  <c r="L274" i="2" s="1"/>
  <c r="K273" i="2"/>
  <c r="L273" i="2" s="1"/>
  <c r="L272" i="2"/>
  <c r="K272" i="2"/>
  <c r="L271" i="2"/>
  <c r="K271" i="2"/>
  <c r="L270" i="2"/>
  <c r="K270" i="2"/>
  <c r="L269" i="2"/>
  <c r="K269" i="2"/>
  <c r="K268" i="2"/>
  <c r="L268" i="2" s="1"/>
  <c r="K267" i="2"/>
  <c r="L267" i="2" s="1"/>
  <c r="K266" i="2"/>
  <c r="L266" i="2" s="1"/>
  <c r="L265" i="2"/>
  <c r="K265" i="2"/>
  <c r="L264" i="2"/>
  <c r="K264" i="2"/>
  <c r="L263" i="2"/>
  <c r="K263" i="2"/>
  <c r="K262" i="2"/>
  <c r="L262" i="2" s="1"/>
  <c r="K261" i="2"/>
  <c r="L261" i="2" s="1"/>
  <c r="K260" i="2"/>
  <c r="L260" i="2" s="1"/>
  <c r="K259" i="2"/>
  <c r="L259" i="2" s="1"/>
  <c r="L258" i="2"/>
  <c r="K258" i="2"/>
  <c r="L257" i="2"/>
  <c r="K257" i="2"/>
  <c r="K256" i="2"/>
  <c r="L256" i="2" s="1"/>
  <c r="K255" i="2"/>
  <c r="L255" i="2" s="1"/>
  <c r="L254" i="2"/>
  <c r="K254" i="2"/>
  <c r="K253" i="2"/>
  <c r="L253" i="2" s="1"/>
  <c r="K252" i="2"/>
  <c r="L252" i="2" s="1"/>
  <c r="L251" i="2"/>
  <c r="K251" i="2"/>
  <c r="K250" i="2"/>
  <c r="L250" i="2" s="1"/>
  <c r="K249" i="2"/>
  <c r="L249" i="2" s="1"/>
  <c r="L248" i="2"/>
  <c r="K248" i="2"/>
  <c r="L247" i="2"/>
  <c r="K247" i="2"/>
  <c r="K246" i="2"/>
  <c r="L246" i="2" s="1"/>
  <c r="L245" i="2"/>
  <c r="K245" i="2"/>
  <c r="K244" i="2"/>
  <c r="L244" i="2" s="1"/>
  <c r="K243" i="2"/>
  <c r="L243" i="2" s="1"/>
  <c r="L242" i="2"/>
  <c r="K242" i="2"/>
  <c r="L241" i="2"/>
  <c r="K241" i="2"/>
  <c r="L240" i="2"/>
  <c r="K240" i="2"/>
  <c r="L239" i="2"/>
  <c r="K239" i="2"/>
  <c r="K238" i="2"/>
  <c r="L238" i="2" s="1"/>
  <c r="K237" i="2"/>
  <c r="L237" i="2" s="1"/>
  <c r="L236" i="2"/>
  <c r="K236" i="2"/>
  <c r="L235" i="2"/>
  <c r="K235" i="2"/>
  <c r="L234" i="2"/>
  <c r="K234" i="2"/>
  <c r="L233" i="2"/>
  <c r="K233" i="2"/>
  <c r="K232" i="2"/>
  <c r="L232" i="2" s="1"/>
  <c r="K231" i="2"/>
  <c r="L231" i="2" s="1"/>
  <c r="K230" i="2"/>
  <c r="L230" i="2" s="1"/>
  <c r="L229" i="2"/>
  <c r="K229" i="2"/>
  <c r="L228" i="2"/>
  <c r="K228" i="2"/>
  <c r="L227" i="2"/>
  <c r="K227" i="2"/>
  <c r="K226" i="2"/>
  <c r="L226" i="2" s="1"/>
  <c r="K225" i="2"/>
  <c r="L225" i="2" s="1"/>
  <c r="K224" i="2"/>
  <c r="L224" i="2" s="1"/>
  <c r="K223" i="2"/>
  <c r="L223" i="2" s="1"/>
  <c r="L222" i="2"/>
  <c r="K222" i="2"/>
  <c r="L221" i="2"/>
  <c r="K221" i="2"/>
  <c r="K220" i="2"/>
  <c r="L220" i="2" s="1"/>
  <c r="K219" i="2"/>
  <c r="L219" i="2" s="1"/>
  <c r="L218" i="2"/>
  <c r="K218" i="2"/>
  <c r="K217" i="2"/>
  <c r="L217" i="2" s="1"/>
  <c r="K216" i="2"/>
  <c r="L216" i="2" s="1"/>
  <c r="L215" i="2"/>
  <c r="K215" i="2"/>
  <c r="K214" i="2"/>
  <c r="L214" i="2" s="1"/>
  <c r="K213" i="2"/>
  <c r="L213" i="2" s="1"/>
  <c r="L212" i="2"/>
  <c r="K212" i="2"/>
  <c r="L211" i="2"/>
  <c r="K211" i="2"/>
  <c r="K210" i="2"/>
  <c r="L210" i="2" s="1"/>
  <c r="L209" i="2"/>
  <c r="K209" i="2"/>
  <c r="K208" i="2"/>
  <c r="L208" i="2" s="1"/>
  <c r="K207" i="2"/>
  <c r="L207" i="2" s="1"/>
  <c r="L206" i="2"/>
  <c r="K206" i="2"/>
  <c r="L205" i="2"/>
  <c r="K205" i="2"/>
  <c r="L204" i="2"/>
  <c r="K204" i="2"/>
  <c r="L203" i="2"/>
  <c r="K203" i="2"/>
  <c r="K202" i="2"/>
  <c r="L202" i="2" s="1"/>
  <c r="K201" i="2"/>
  <c r="L201" i="2" s="1"/>
  <c r="L200" i="2"/>
  <c r="K200" i="2"/>
  <c r="L199" i="2"/>
  <c r="K199" i="2"/>
  <c r="L198" i="2"/>
  <c r="K198" i="2"/>
  <c r="L197" i="2"/>
  <c r="K197" i="2"/>
  <c r="K196" i="2"/>
  <c r="L196" i="2" s="1"/>
  <c r="K195" i="2"/>
  <c r="L195" i="2" s="1"/>
  <c r="K194" i="2"/>
  <c r="L194" i="2" s="1"/>
  <c r="L193" i="2"/>
  <c r="K193" i="2"/>
  <c r="L192" i="2"/>
  <c r="K192" i="2"/>
  <c r="L191" i="2"/>
  <c r="K191" i="2"/>
  <c r="K190" i="2"/>
  <c r="L190" i="2" s="1"/>
  <c r="K189" i="2"/>
  <c r="L189" i="2" s="1"/>
  <c r="K188" i="2"/>
  <c r="L188" i="2" s="1"/>
  <c r="K187" i="2"/>
  <c r="L187" i="2" s="1"/>
  <c r="L186" i="2"/>
  <c r="K186" i="2"/>
  <c r="L185" i="2"/>
  <c r="K185" i="2"/>
  <c r="K184" i="2"/>
  <c r="L184" i="2" s="1"/>
  <c r="K183" i="2"/>
  <c r="L183" i="2" s="1"/>
  <c r="L182" i="2"/>
  <c r="K182" i="2"/>
  <c r="K181" i="2"/>
  <c r="L181" i="2" s="1"/>
  <c r="K180" i="2"/>
  <c r="L180" i="2" s="1"/>
  <c r="L179" i="2"/>
  <c r="K179" i="2"/>
  <c r="K178" i="2"/>
  <c r="L178" i="2" s="1"/>
  <c r="K177" i="2"/>
  <c r="L177" i="2" s="1"/>
  <c r="L176" i="2"/>
  <c r="K176" i="2"/>
  <c r="L175" i="2"/>
  <c r="K175" i="2"/>
  <c r="K174" i="2"/>
  <c r="L174" i="2" s="1"/>
  <c r="L173" i="2"/>
  <c r="K173" i="2"/>
  <c r="K172" i="2"/>
  <c r="L172" i="2" s="1"/>
  <c r="K171" i="2"/>
  <c r="L171" i="2" s="1"/>
  <c r="L170" i="2"/>
  <c r="K170" i="2"/>
  <c r="L169" i="2"/>
  <c r="K169" i="2"/>
  <c r="L168" i="2"/>
  <c r="K168" i="2"/>
  <c r="L167" i="2"/>
  <c r="K167" i="2"/>
  <c r="K166" i="2"/>
  <c r="L166" i="2" s="1"/>
  <c r="K165" i="2"/>
  <c r="L165" i="2" s="1"/>
  <c r="L164" i="2"/>
  <c r="K164" i="2"/>
  <c r="L163" i="2"/>
  <c r="K163" i="2"/>
  <c r="L162" i="2"/>
  <c r="K162" i="2"/>
  <c r="L161" i="2"/>
  <c r="K161" i="2"/>
  <c r="K160" i="2"/>
  <c r="L160" i="2" s="1"/>
  <c r="K159" i="2"/>
  <c r="L159" i="2" s="1"/>
  <c r="K158" i="2"/>
  <c r="L158" i="2" s="1"/>
  <c r="L157" i="2"/>
  <c r="K157" i="2"/>
  <c r="L156" i="2"/>
  <c r="K156" i="2"/>
  <c r="L155" i="2"/>
  <c r="K155" i="2"/>
  <c r="K154" i="2"/>
  <c r="L154" i="2" s="1"/>
  <c r="K153" i="2"/>
  <c r="L153" i="2" s="1"/>
  <c r="L152" i="2"/>
  <c r="K152" i="2"/>
  <c r="K151" i="2"/>
  <c r="L151" i="2" s="1"/>
  <c r="K150" i="2"/>
  <c r="L150" i="2" s="1"/>
  <c r="L149" i="2"/>
  <c r="K149" i="2"/>
  <c r="K148" i="2"/>
  <c r="L148" i="2" s="1"/>
  <c r="L147" i="2"/>
  <c r="K147" i="2"/>
  <c r="K146" i="2"/>
  <c r="L146" i="2" s="1"/>
  <c r="K145" i="2"/>
  <c r="L145" i="2" s="1"/>
  <c r="L144" i="2"/>
  <c r="K144" i="2"/>
  <c r="L143" i="2"/>
  <c r="K143" i="2"/>
  <c r="K142" i="2"/>
  <c r="L142" i="2" s="1"/>
  <c r="K141" i="2"/>
  <c r="L141" i="2" s="1"/>
  <c r="K140" i="2"/>
  <c r="L140" i="2" s="1"/>
  <c r="L139" i="2"/>
  <c r="K139" i="2"/>
  <c r="K138" i="2"/>
  <c r="L138" i="2" s="1"/>
  <c r="L137" i="2"/>
  <c r="K137" i="2"/>
  <c r="K136" i="2"/>
  <c r="L136" i="2" s="1"/>
  <c r="L135" i="2"/>
  <c r="K135" i="2"/>
  <c r="L134" i="2"/>
  <c r="K134" i="2"/>
  <c r="K133" i="2"/>
  <c r="L133" i="2" s="1"/>
  <c r="K132" i="2"/>
  <c r="L132" i="2" s="1"/>
  <c r="L131" i="2"/>
  <c r="K131" i="2"/>
  <c r="L130" i="2"/>
  <c r="K130" i="2"/>
  <c r="L129" i="2"/>
  <c r="K129" i="2"/>
  <c r="L128" i="2"/>
  <c r="K128" i="2"/>
  <c r="K127" i="2"/>
  <c r="L127" i="2" s="1"/>
  <c r="K126" i="2"/>
  <c r="L126" i="2" s="1"/>
  <c r="L125" i="2"/>
  <c r="K125" i="2"/>
  <c r="K124" i="2"/>
  <c r="L124" i="2" s="1"/>
  <c r="K123" i="2"/>
  <c r="L123" i="2" s="1"/>
  <c r="K122" i="2"/>
  <c r="L122" i="2" s="1"/>
  <c r="K121" i="2"/>
  <c r="L121" i="2" s="1"/>
  <c r="L120" i="2"/>
  <c r="K120" i="2"/>
  <c r="L119" i="2"/>
  <c r="K119" i="2"/>
  <c r="K118" i="2"/>
  <c r="L118" i="2" s="1"/>
  <c r="L117" i="2"/>
  <c r="K117" i="2"/>
  <c r="L116" i="2"/>
  <c r="K116" i="2"/>
  <c r="L115" i="2"/>
  <c r="K115" i="2"/>
  <c r="K114" i="2"/>
  <c r="L114" i="2" s="1"/>
  <c r="L113" i="2"/>
  <c r="K113" i="2"/>
  <c r="K112" i="2"/>
  <c r="L112" i="2" s="1"/>
  <c r="K111" i="2"/>
  <c r="L111" i="2" s="1"/>
  <c r="K110" i="2"/>
  <c r="L110" i="2" s="1"/>
  <c r="K109" i="2"/>
  <c r="L109" i="2" s="1"/>
  <c r="K108" i="2"/>
  <c r="L108" i="2" s="1"/>
  <c r="L107" i="2"/>
  <c r="K107" i="2"/>
  <c r="K106" i="2"/>
  <c r="L106" i="2" s="1"/>
  <c r="L105" i="2"/>
  <c r="K105" i="2"/>
  <c r="L104" i="2"/>
  <c r="K104" i="2"/>
  <c r="L103" i="2"/>
  <c r="K103" i="2"/>
  <c r="L102" i="2"/>
  <c r="K102" i="2"/>
  <c r="L101" i="2"/>
  <c r="K101" i="2"/>
  <c r="K100" i="2"/>
  <c r="L100" i="2" s="1"/>
  <c r="K99" i="2"/>
  <c r="L99" i="2" s="1"/>
  <c r="K98" i="2"/>
  <c r="L98" i="2" s="1"/>
  <c r="K97" i="2"/>
  <c r="L97" i="2" s="1"/>
  <c r="K96" i="2"/>
  <c r="L96" i="2" s="1"/>
  <c r="L95" i="2"/>
  <c r="K95" i="2"/>
  <c r="K94" i="2"/>
  <c r="L94" i="2" s="1"/>
  <c r="K93" i="2"/>
  <c r="L93" i="2" s="1"/>
  <c r="L92" i="2"/>
  <c r="K92" i="2"/>
  <c r="L91" i="2"/>
  <c r="K91" i="2"/>
  <c r="L90" i="2"/>
  <c r="K90" i="2"/>
  <c r="L89" i="2"/>
  <c r="K89" i="2"/>
  <c r="K88" i="2"/>
  <c r="L88" i="2" s="1"/>
  <c r="L87" i="2"/>
  <c r="K87" i="2"/>
  <c r="K86" i="2"/>
  <c r="L86" i="2" s="1"/>
  <c r="K85" i="2"/>
  <c r="L85" i="2" s="1"/>
  <c r="K84" i="2"/>
  <c r="L84" i="2" s="1"/>
  <c r="L83" i="2"/>
  <c r="K83" i="2"/>
  <c r="K82" i="2"/>
  <c r="L82" i="2" s="1"/>
  <c r="K81" i="2"/>
  <c r="L81" i="2" s="1"/>
  <c r="K80" i="2"/>
  <c r="L80" i="2" s="1"/>
  <c r="L79" i="2"/>
  <c r="K79" i="2"/>
  <c r="L78" i="2"/>
  <c r="K78" i="2"/>
  <c r="L77" i="2"/>
  <c r="K77" i="2"/>
  <c r="K76" i="2"/>
  <c r="L76" i="2" s="1"/>
  <c r="K75" i="2"/>
  <c r="L75" i="2" s="1"/>
  <c r="L74" i="2"/>
  <c r="K74" i="2"/>
  <c r="K73" i="2"/>
  <c r="L73" i="2" s="1"/>
  <c r="K72" i="2"/>
  <c r="L72" i="2" s="1"/>
  <c r="L71" i="2"/>
  <c r="K71" i="2"/>
  <c r="K70" i="2"/>
  <c r="L70" i="2" s="1"/>
  <c r="L69" i="2"/>
  <c r="K69" i="2"/>
  <c r="K68" i="2"/>
  <c r="L68" i="2" s="1"/>
  <c r="K67" i="2"/>
  <c r="L67" i="2" s="1"/>
  <c r="L66" i="2"/>
  <c r="K66" i="2"/>
  <c r="L65" i="2"/>
  <c r="K65" i="2"/>
  <c r="K64" i="2"/>
  <c r="L64" i="2" s="1"/>
  <c r="K63" i="2"/>
  <c r="L63" i="2" s="1"/>
  <c r="K62" i="2"/>
  <c r="L62" i="2" s="1"/>
  <c r="L61" i="2"/>
  <c r="K61" i="2"/>
  <c r="K60" i="2"/>
  <c r="L60" i="2" s="1"/>
  <c r="L59" i="2"/>
  <c r="K59" i="2"/>
  <c r="K58" i="2"/>
  <c r="L58" i="2" s="1"/>
  <c r="L57" i="2"/>
  <c r="K57" i="2"/>
  <c r="L56" i="2"/>
  <c r="K56" i="2"/>
  <c r="K55" i="2"/>
  <c r="L55" i="2" s="1"/>
  <c r="K54" i="2"/>
  <c r="L54" i="2" s="1"/>
  <c r="L53" i="2"/>
  <c r="K53" i="2"/>
  <c r="K52" i="2"/>
  <c r="L52" i="2" s="1"/>
  <c r="K51" i="2"/>
  <c r="L51" i="2" s="1"/>
  <c r="K50" i="2"/>
  <c r="L50" i="2" s="1"/>
  <c r="K49" i="2"/>
  <c r="L49" i="2" s="1"/>
  <c r="L48" i="2"/>
  <c r="K48" i="2"/>
  <c r="L47" i="2"/>
  <c r="K47" i="2"/>
  <c r="K46" i="2"/>
  <c r="L46" i="2" s="1"/>
  <c r="L45" i="2"/>
  <c r="K45" i="2"/>
  <c r="L44" i="2"/>
  <c r="K44" i="2"/>
  <c r="L43" i="2"/>
  <c r="K43" i="2"/>
  <c r="K42" i="2"/>
  <c r="L42" i="2" s="1"/>
  <c r="L41" i="2"/>
  <c r="K41" i="2"/>
  <c r="K40" i="2"/>
  <c r="L40" i="2" s="1"/>
  <c r="K39" i="2"/>
  <c r="L39" i="2" s="1"/>
  <c r="K38" i="2"/>
  <c r="L38" i="2" s="1"/>
  <c r="K37" i="2"/>
  <c r="L37" i="2" s="1"/>
  <c r="K36" i="2"/>
  <c r="L36" i="2" s="1"/>
  <c r="L35" i="2"/>
  <c r="K35" i="2"/>
  <c r="K34" i="2"/>
  <c r="L34" i="2" s="1"/>
  <c r="L33" i="2"/>
  <c r="K33" i="2"/>
  <c r="L32" i="2"/>
  <c r="K32" i="2"/>
  <c r="L31" i="2"/>
  <c r="K31" i="2"/>
  <c r="L30" i="2"/>
  <c r="K30" i="2"/>
  <c r="L29" i="2"/>
  <c r="K29" i="2"/>
  <c r="K28" i="2"/>
  <c r="L28" i="2" s="1"/>
  <c r="K27" i="2"/>
  <c r="L27" i="2" s="1"/>
  <c r="K26" i="2"/>
  <c r="L26" i="2" s="1"/>
  <c r="K25" i="2"/>
  <c r="L25" i="2" s="1"/>
  <c r="K24" i="2"/>
  <c r="L24" i="2" s="1"/>
  <c r="L23" i="2"/>
  <c r="K23" i="2"/>
  <c r="K22" i="2"/>
  <c r="L22" i="2" s="1"/>
  <c r="K21" i="2"/>
  <c r="L21" i="2" s="1"/>
  <c r="L20" i="2"/>
  <c r="K20" i="2"/>
  <c r="L19" i="2"/>
  <c r="K19" i="2"/>
  <c r="L18" i="2"/>
  <c r="K18" i="2"/>
  <c r="L17" i="2"/>
  <c r="K17" i="2"/>
  <c r="K16" i="2"/>
  <c r="L16" i="2" s="1"/>
  <c r="L15" i="2"/>
  <c r="K15" i="2"/>
  <c r="K14" i="2"/>
  <c r="L14" i="2" s="1"/>
  <c r="K13" i="2"/>
  <c r="L13" i="2" s="1"/>
  <c r="K12" i="2"/>
  <c r="L12" i="2" s="1"/>
  <c r="L11" i="2"/>
  <c r="K11" i="2"/>
  <c r="K10" i="2"/>
  <c r="L10" i="2" s="1"/>
  <c r="K9" i="2"/>
  <c r="L9" i="2" s="1"/>
  <c r="K8" i="2"/>
  <c r="L8" i="2" s="1"/>
  <c r="L7" i="2"/>
  <c r="K7" i="2"/>
  <c r="L6" i="2"/>
  <c r="K6" i="2"/>
  <c r="S3" i="3"/>
  <c r="Y3" i="3"/>
  <c r="V3" i="3"/>
  <c r="P3" i="3"/>
</calcChain>
</file>

<file path=xl/sharedStrings.xml><?xml version="1.0" encoding="utf-8"?>
<sst xmlns="http://schemas.openxmlformats.org/spreadsheetml/2006/main" count="19576" uniqueCount="149">
  <si>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</si>
  <si>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</si>
  <si>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</si>
  <si>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</si>
  <si>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</si>
  <si>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</si>
  <si>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</si>
  <si>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</si>
  <si>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</si>
  <si>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</si>
  <si>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</si>
  <si>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</si>
  <si>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</si>
  <si>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</si>
  <si>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</si>
  <si>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</si>
  <si>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</si>
  <si>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</si>
  <si>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</si>
  <si>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</si>
  <si>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</si>
  <si>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</si>
  <si>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</si>
  <si>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</si>
  <si>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</si>
  <si>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</si>
  <si>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</si>
  <si>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</si>
  <si>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</si>
  <si>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</si>
  <si>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</si>
  <si>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</si>
  <si>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</si>
  <si>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</si>
  <si>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</si>
  <si>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</si>
  <si>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</si>
  <si>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</si>
  <si>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</si>
  <si>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</si>
  <si>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</si>
  <si>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</si>
  <si>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</si>
  <si>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</si>
  <si>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</si>
  <si>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</si>
  <si>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</si>
  <si>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</si>
  <si>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</si>
  <si>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</si>
  <si>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</si>
  <si>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</si>
  <si>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</si>
  <si>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</si>
  <si>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</si>
  <si>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</si>
  <si>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</si>
  <si>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</si>
  <si>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</si>
  <si>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</si>
  <si>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</si>
  <si>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</si>
  <si>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</si>
  <si>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</si>
  <si>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</si>
  <si>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</si>
  <si>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</si>
  <si>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</si>
  <si>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</si>
  <si>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</si>
  <si>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</si>
  <si>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</si>
  <si>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</si>
  <si>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</si>
  <si>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</si>
  <si>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</si>
  <si>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</si>
  <si>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</si>
  <si>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</si>
  <si>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</si>
  <si>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</si>
  <si>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</si>
  <si>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</si>
  <si>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</si>
  <si>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</si>
  <si>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</si>
  <si>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</si>
  <si>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</si>
  <si>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</si>
  <si>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</si>
  <si>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</si>
  <si>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</si>
  <si>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</si>
  <si>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</si>
  <si>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</si>
  <si>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</si>
  <si>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</si>
  <si>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</si>
  <si>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</si>
  <si>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</si>
  <si>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</si>
  <si>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</si>
  <si>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</si>
  <si>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</si>
  <si>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</si>
  <si>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</si>
  <si>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</si>
  <si>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</si>
  <si>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</si>
  <si>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</si>
  <si>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</si>
  <si>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</si>
  <si>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</si>
  <si>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</si>
  <si>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</si>
  <si>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</si>
  <si>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</si>
  <si>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</si>
  <si>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</si>
  <si>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</si>
  <si>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</si>
  <si>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</si>
  <si>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</si>
  <si>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</si>
  <si>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</si>
  <si>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</si>
  <si>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</si>
  <si>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</si>
  <si>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</si>
  <si>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</si>
  <si>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</si>
  <si>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</si>
  <si>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Total Sales</t>
  </si>
  <si>
    <t>Sum of Operating Profit</t>
  </si>
  <si>
    <t>Sum of Units Sold</t>
  </si>
  <si>
    <t>Average of Operating Margin</t>
  </si>
  <si>
    <t>Tortal Units Sold</t>
  </si>
  <si>
    <t>Total Operating Profit</t>
  </si>
  <si>
    <t>Average Operating Profit</t>
  </si>
  <si>
    <t>Row Labels</t>
  </si>
  <si>
    <t>Grand Total</t>
  </si>
  <si>
    <t>Feb</t>
  </si>
  <si>
    <t>Mar</t>
  </si>
  <si>
    <t>Apr</t>
  </si>
  <si>
    <t>May</t>
  </si>
  <si>
    <t>Jun</t>
  </si>
  <si>
    <t>Jul</t>
  </si>
  <si>
    <t>Aug</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</si>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</sst>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3" formatCode="_ * #,##0.00_ ;_ * \-#,##0.00_ ;_ * &quot;-&quot;??_ ;_ @_ "/>
    <numFmt numFmtId="164" formatCode="&quot;$&quot;#,##0.00_);[Red]\(&quot;$&quot;#,##0.00\)"/>
    <numFmt numFmtId="165" formatCode="&quot;$&quot;#,##0_);[Red]\(&quot;$&quot;#,##0\)"/>
    <numFmt numFmtId="166" formatCode="&quot;$&quot;#,##0.0_);[Red]\(&quot;$&quot;#,##0.0\)"/>
    <numFmt numFmtId="167" formatCode="&quot;$&quot;#,##0"/>
    <numFmt numFmtId="168" formatCode="_-* #,##0_-;\-* #,##0_-;_-* &quot;-&quot;??_-;_-@"/>
    <numFmt numFmtId="169" formatCode="0.0%"/>
    <numFmt numFmtId="170" formatCode="[$$-2809]#,##0"/>
  </numFmts>
  <fonts count="17">
    <font>
      <sz val="11"/>
      <color theme="1"/>
      <name val="Calibri"/>
      <scheme val="minor"/>
    </font>
    <font>
      <sz val="11"/>
      <color theme="1"/>
      <name val="Calibri"/>
      <family val="2"/>
      <scheme val="minor"/>
    </font>
    <font>
      <sz val="11"/>
      <color theme="1"/>
      <name val="Calibri"/>
    </font>
    <font>
      <sz val="11"/>
      <color theme="1"/>
      <name val="Calibri"/>
      <scheme val="minor"/>
    </font>
    <font>
      <b/>
      <sz val="18"/>
      <color rgb="FF2A3E68"/>
      <name val="Calibri"/>
    </font>
    <font>
      <b/>
      <sz val="12"/>
      <color rgb="FF2A3E68"/>
      <name val="Calibri"/>
    </font>
    <font>
      <sz val="11"/>
      <color theme="0"/>
      <name val="Calibri"/>
    </font>
    <font>
      <b/>
      <sz val="39"/>
      <color theme="0"/>
      <name val="Calibri"/>
    </font>
    <font>
      <sz val="11"/>
      <name val="Calibri"/>
    </font>
    <font>
      <b/>
      <sz val="36"/>
      <color theme="0"/>
      <name val="Calibri"/>
    </font>
    <font>
      <b/>
      <sz val="14"/>
      <color theme="0"/>
      <name val="Calibri"/>
    </font>
    <font>
      <sz val="14"/>
      <color theme="0"/>
      <name val="Calibri"/>
    </font>
    <font>
      <sz val="18"/>
      <color theme="0"/>
      <name val="Calibri"/>
    </font>
    <font>
      <b/>
      <sz val="20"/>
      <color theme="0"/>
      <name val="Calibri"/>
    </font>
    <font>
      <b/>
      <sz val="18"/>
      <color theme="0"/>
      <name val="Calibri"/>
    </font>
    <font>
      <b/>
      <sz val="11"/>
      <color theme="1"/>
      <name val="Calibri"/>
      <family val="2"/>
      <scheme val="minor"/>
    </font>
    <font>
      <sz val="11"/>
      <color theme="1"/>
      <name val="Calibri"/>
      <family val="2"/>
    </font>
  </fonts>
  <fills count="5">
    <fill>
      <patternFill patternType="none"/>
    </fill>
    <fill>
      <patternFill patternType="gray125"/>
    </fill>
    <fill>
      <patternFill patternType="solid">
        <fgColor rgb="FF2A3E68"/>
        <bgColor rgb="FF2A3E68"/>
      </patternFill>
    </fill>
    <fill>
      <patternFill patternType="solid">
        <fgColor theme="0"/>
        <bgColor theme="0"/>
      </patternFill>
    </fill>
    <fill>
      <patternFill patternType="solid">
        <fgColor theme="4" tint="0.79998168889431442"/>
        <bgColor theme="4" tint="0.79998168889431442"/>
      </patternFill>
    </fill>
  </fills>
  <borders count="12">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style="thin">
        <color theme="4" tint="0.39997558519241921"/>
      </top>
      <bottom/>
      <diagonal/>
    </border>
  </borders>
  <cellStyleXfs count="3">
    <xf numFmtId="0" fontId="0" fillId="0" borderId="0"/>
    <xf numFmtId="9" fontId="3" fillId="0" borderId="0" applyFont="0" applyFill="0" applyBorder="0" applyAlignment="0" applyProtection="0"/>
    <xf numFmtId="43" fontId="3" fillId="0" borderId="0" applyFont="0" applyFill="0" applyBorder="0" applyAlignment="0" applyProtection="0"/>
  </cellStyleXfs>
  <cellXfs count="46">
    <xf numFmtId="0" fontId="0" fillId="0" borderId="0" xfId="0"/>
    <xf numFmtId="0" fontId="2" fillId="0" borderId="0" xfId="0" applyFont="1"/>
    <xf numFmtId="0" fontId="4" fillId="0" borderId="2" xfId="0" applyFont="1" applyBorder="1"/>
    <xf numFmtId="0" fontId="2" fillId="0" borderId="2" xfId="0" applyFont="1" applyBorder="1"/>
    <xf numFmtId="0" fontId="5" fillId="0" borderId="0" xfId="0" applyFont="1"/>
    <xf numFmtId="0" fontId="6" fillId="2" borderId="1" xfId="0" applyFont="1" applyFill="1" applyBorder="1"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164" fontId="2" fillId="0" borderId="0" xfId="0" applyNumberFormat="1" applyFont="1" applyAlignment="1">
      <alignment horizontal="center"/>
    </xf>
    <xf numFmtId="3" fontId="2" fillId="0" borderId="0" xfId="0" applyNumberFormat="1" applyFont="1" applyAlignment="1">
      <alignment horizontal="center"/>
    </xf>
    <xf numFmtId="165" fontId="2" fillId="0" borderId="0" xfId="0" applyNumberFormat="1" applyFont="1" applyAlignment="1">
      <alignment horizontal="center"/>
    </xf>
    <xf numFmtId="9" fontId="2" fillId="0" borderId="0" xfId="0" applyNumberFormat="1" applyFont="1" applyAlignment="1">
      <alignment horizontal="center"/>
    </xf>
    <xf numFmtId="3" fontId="2" fillId="0" borderId="0" xfId="0" applyNumberFormat="1" applyFont="1"/>
    <xf numFmtId="9" fontId="2" fillId="0" borderId="0" xfId="0" applyNumberFormat="1" applyFont="1"/>
    <xf numFmtId="164" fontId="2" fillId="0" borderId="0" xfId="0" applyNumberFormat="1" applyFont="1"/>
    <xf numFmtId="10" fontId="2" fillId="0" borderId="0" xfId="0" applyNumberFormat="1" applyFont="1"/>
    <xf numFmtId="14" fontId="2" fillId="0" borderId="0" xfId="0" applyNumberFormat="1" applyFont="1"/>
    <xf numFmtId="166" fontId="2" fillId="0" borderId="0" xfId="0" applyNumberFormat="1" applyFont="1"/>
    <xf numFmtId="0" fontId="6" fillId="2" borderId="1" xfId="0" applyFont="1" applyFill="1" applyBorder="1"/>
    <xf numFmtId="0" fontId="9" fillId="2" borderId="1" xfId="0" applyFont="1" applyFill="1" applyBorder="1" applyAlignment="1">
      <alignment vertical="center"/>
    </xf>
    <xf numFmtId="0" fontId="10" fillId="2" borderId="1" xfId="0" applyFont="1" applyFill="1" applyBorder="1"/>
    <xf numFmtId="0" fontId="11" fillId="2" borderId="1" xfId="0" applyFont="1" applyFill="1" applyBorder="1"/>
    <xf numFmtId="0" fontId="12" fillId="2" borderId="1" xfId="0" applyFont="1" applyFill="1" applyBorder="1" applyAlignment="1">
      <alignment vertical="top"/>
    </xf>
    <xf numFmtId="167" fontId="14" fillId="2" borderId="1" xfId="0" applyNumberFormat="1" applyFont="1" applyFill="1" applyBorder="1" applyAlignment="1">
      <alignment vertical="top"/>
    </xf>
    <xf numFmtId="0" fontId="2" fillId="2" borderId="1" xfId="0" applyFont="1" applyFill="1" applyBorder="1"/>
    <xf numFmtId="0" fontId="2" fillId="3" borderId="1" xfId="0" applyFont="1" applyFill="1" applyBorder="1"/>
    <xf numFmtId="9" fontId="0" fillId="0" borderId="0" xfId="0" applyNumberFormat="1"/>
    <xf numFmtId="9" fontId="12" fillId="2" borderId="1" xfId="1" applyFont="1" applyFill="1" applyBorder="1" applyAlignment="1">
      <alignment vertical="top"/>
    </xf>
    <xf numFmtId="0" fontId="0" fillId="0" borderId="0" xfId="0" pivotButton="1"/>
    <xf numFmtId="0" fontId="0" fillId="0" borderId="0" xfId="0" applyAlignment="1">
      <alignment horizontal="left"/>
    </xf>
    <xf numFmtId="0" fontId="16" fillId="3" borderId="1" xfId="0" applyFont="1" applyFill="1" applyBorder="1"/>
    <xf numFmtId="0" fontId="15" fillId="4" borderId="11" xfId="0" applyFont="1" applyFill="1" applyBorder="1"/>
    <xf numFmtId="43" fontId="0" fillId="0" borderId="0" xfId="2" applyFont="1"/>
    <xf numFmtId="0" fontId="10" fillId="2" borderId="6" xfId="0" applyFont="1" applyFill="1" applyBorder="1" applyAlignment="1">
      <alignment horizontal="center"/>
    </xf>
    <xf numFmtId="0" fontId="8" fillId="0" borderId="7" xfId="0" applyFont="1" applyBorder="1"/>
    <xf numFmtId="169" fontId="13" fillId="2" borderId="6" xfId="0" applyNumberFormat="1" applyFont="1" applyFill="1" applyBorder="1" applyAlignment="1">
      <alignment horizontal="center" vertical="top"/>
    </xf>
    <xf numFmtId="0" fontId="7" fillId="2" borderId="3" xfId="0" applyFont="1" applyFill="1" applyBorder="1" applyAlignment="1">
      <alignment horizontal="center" vertical="center"/>
    </xf>
    <xf numFmtId="0" fontId="8" fillId="0" borderId="4" xfId="0" applyFont="1" applyBorder="1"/>
    <xf numFmtId="0" fontId="8" fillId="0" borderId="5" xfId="0" applyFont="1" applyBorder="1"/>
    <xf numFmtId="0" fontId="8" fillId="0" borderId="8" xfId="0" applyFont="1" applyBorder="1"/>
    <xf numFmtId="0" fontId="8" fillId="0" borderId="9" xfId="0" applyFont="1" applyBorder="1"/>
    <xf numFmtId="0" fontId="8" fillId="0" borderId="10" xfId="0" applyFont="1" applyBorder="1"/>
    <xf numFmtId="167" fontId="13" fillId="2" borderId="6" xfId="0" applyNumberFormat="1" applyFont="1" applyFill="1" applyBorder="1" applyAlignment="1">
      <alignment horizontal="center" vertical="top"/>
    </xf>
    <xf numFmtId="168" fontId="13" fillId="2" borderId="6" xfId="0" applyNumberFormat="1" applyFont="1" applyFill="1" applyBorder="1" applyAlignment="1">
      <alignment horizontal="center" vertical="top"/>
    </xf>
    <xf numFmtId="0" fontId="0" fillId="0" borderId="0" xfId="0" applyNumberFormat="1"/>
    <xf numFmtId="170" fontId="1" fillId="0" borderId="0" xfId="0" applyNumberFormat="1" applyFont="1"/>
  </cellXfs>
  <cellStyles count="3">
    <cellStyle name="Comma" xfId="2" builtinId="3"/>
    <cellStyle name="Normal" xfId="0" builtinId="0"/>
    <cellStyle name="Percent" xfId="1" builtinId="5"/>
  </cellStyles>
  <dxfs count="221">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numFmt numFmtId="13" formatCode="0%"/>
    </dxf>
    <dxf>
      <font>
        <i val="0"/>
      </font>
    </dxf>
    <dxf>
      <numFmt numFmtId="170" formatCode="[$$-2809]#,##0"/>
    </dxf>
    <dxf>
      <font>
        <i val="0"/>
      </font>
    </dxf>
    <dxf>
      <numFmt numFmtId="170" formatCode="[$$-2809]#,##0"/>
    </dxf>
    <dxf>
      <numFmt numFmtId="13" formatCode="0%"/>
    </dxf>
    <dxf>
      <font>
        <i val="0"/>
      </font>
    </dxf>
    <dxf>
      <numFmt numFmtId="170" formatCode="[$$-2809]#,##0"/>
    </dxf>
    <dxf>
      <font>
        <i val="0"/>
      </font>
    </dxf>
    <dxf>
      <numFmt numFmtId="170" formatCode="[$$-2809]#,##0"/>
    </dxf>
    <dxf>
      <font>
        <i val="0"/>
      </font>
    </dxf>
    <dxf>
      <numFmt numFmtId="170" formatCode="[$$-2809]#,##0"/>
    </dxf>
    <dxf>
      <font>
        <i val="0"/>
      </font>
    </dxf>
    <dxf>
      <numFmt numFmtId="170" formatCode="[$$-2809]#,##0"/>
    </dxf>
    <dxf>
      <font>
        <i val="0"/>
      </font>
    </dxf>
    <dxf>
      <numFmt numFmtId="170" formatCode="[$$-2809]#,##0"/>
    </dxf>
    <dxf>
      <numFmt numFmtId="170" formatCode="[$$-2809]#,##0"/>
    </dxf>
    <dxf>
      <font>
        <i val="0"/>
      </font>
    </dxf>
    <dxf>
      <numFmt numFmtId="13" formatCode="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diagonalUp="0" diagonalDown="0">
        <left/>
        <right/>
        <top/>
        <bottom/>
        <vertical/>
        <horizontal/>
      </border>
    </dxf>
    <dxf>
      <font>
        <b/>
        <sz val="11"/>
        <color theme="1"/>
      </font>
      <border diagonalUp="0" diagonalDown="0">
        <left/>
        <right/>
        <top/>
        <bottom/>
        <vertical/>
        <horizontal/>
      </border>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border diagonalUp="0" diagonalDown="0">
        <left/>
        <right/>
        <top/>
        <bottom/>
        <vertical/>
        <horizontal/>
      </border>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border diagonalUp="0" diagonalDown="0">
        <left/>
        <right/>
        <top/>
        <bottom/>
        <vertical/>
        <horizontal/>
      </border>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border diagonalUp="0" diagonalDown="0">
        <left/>
        <right/>
        <top/>
        <bottom/>
        <vertical/>
        <horizontal/>
      </border>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diagonalUp="0" diagonalDown="0">
        <left/>
        <right/>
        <top/>
        <bottom/>
        <vertical/>
        <horizontal/>
      </border>
    </dxf>
  </dxfs>
  <tableStyles count="10" defaultTableStyle="TableStyleMedium2" defaultPivotStyle="PivotStyleLight16">
    <tableStyle name="Slicer Style 1" pivot="0" table="0" count="1" xr9:uid="{ABA35832-1450-4919-8668-C539B669954C}"/>
    <tableStyle name="Slicer Style 2" pivot="0" table="0" count="1" xr9:uid="{04BE3B74-6F66-48F5-9337-BFAFD9558B52}"/>
    <tableStyle name="Timeline Style 1" pivot="0" table="0" count="8" xr9:uid="{0A6B2A9D-2E9B-447D-A89F-99DF24604A65}">
      <tableStyleElement type="wholeTable" dxfId="220"/>
      <tableStyleElement type="headerRow" dxfId="219"/>
    </tableStyle>
    <tableStyle name="Timeline Style 2" pivot="0" table="0" count="8" xr9:uid="{A3D5497B-84F8-4DAC-B92F-47F94CD93C0A}">
      <tableStyleElement type="wholeTable" dxfId="218"/>
      <tableStyleElement type="headerRow" dxfId="217"/>
    </tableStyle>
    <tableStyle name="Timeline Style 3" pivot="0" table="0" count="8" xr9:uid="{AEF6866D-AA4F-4245-AD20-176BD824A95A}">
      <tableStyleElement type="wholeTable" dxfId="216"/>
      <tableStyleElement type="headerRow" dxfId="215"/>
    </tableStyle>
    <tableStyle name="Timeline Style 4" pivot="0" table="0" count="8" xr9:uid="{FB62D8E5-3BEB-46AF-A0E6-C612C3CFE070}">
      <tableStyleElement type="wholeTable" dxfId="214"/>
      <tableStyleElement type="headerRow" dxfId="213"/>
    </tableStyle>
    <tableStyle name="Timeline Style 5" pivot="0" table="0" count="8" xr9:uid="{BC429F63-E5FB-4948-B701-C6365AEC8516}">
      <tableStyleElement type="wholeTable" dxfId="212"/>
      <tableStyleElement type="headerRow" dxfId="211"/>
    </tableStyle>
    <tableStyle name="Timeline Style 6" pivot="0" table="0" count="8" xr9:uid="{6E115FD7-3D4E-4052-BF56-CC9EA45C5747}">
      <tableStyleElement type="wholeTable" dxfId="210"/>
      <tableStyleElement type="headerRow" dxfId="209"/>
    </tableStyle>
    <tableStyle name="Timeline Style 7" pivot="0" table="0" count="8" xr9:uid="{BC74F834-4338-4CCA-B7AD-B6E749D75C21}">
      <tableStyleElement type="wholeTable" dxfId="208"/>
      <tableStyleElement type="headerRow" dxfId="207"/>
    </tableStyle>
    <tableStyle name="Timeline Style 8" pivot="0" table="0" count="8" xr9:uid="{E72F1638-B84B-4A45-8F02-3F62CC6503FE}">
      <tableStyleElement type="wholeTable" dxfId="206"/>
      <tableStyleElement type="headerRow" dxfId="205"/>
    </tableStyle>
  </tableStyles>
  <colors>
    <mruColors>
      <color rgb="FF3399FF"/>
      <color rgb="FFCC00FF"/>
    </mruColors>
  </colors>
  <extLst>
    <ext xmlns:x14="http://schemas.microsoft.com/office/spreadsheetml/2009/9/main" uri="{46F421CA-312F-682f-3DD2-61675219B42D}">
      <x14:dxfs count="2">
        <dxf>
          <font>
            <u val="none"/>
            <color theme="2"/>
          </font>
        </dxf>
        <dxf>
          <font>
            <color theme="0"/>
          </font>
          <fill>
            <patternFill>
              <bgColor rgb="FF3399FF"/>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s>
        </x14:slicerStyle>
        <x14:slicerStyle name="Slicer Style 2">
          <x14:slicerStyleElements>
            <x14:slicerStyleElement type="selectedItemWithData" dxfId="0"/>
          </x14:slicerStyleElements>
        </x14:slicerStyle>
      </x14:slicerStyles>
    </ext>
    <ext xmlns:x15="http://schemas.microsoft.com/office/spreadsheetml/2010/11/main" uri="{A0A4C193-F2C1-4fcb-8827-314CF55A85BB}">
      <x15:dxfs count="48">
        <dxf>
          <fill>
            <patternFill patternType="solid">
              <fgColor theme="0" tint="-0.14999847407452621"/>
              <bgColor theme="0" tint="-0.14999847407452621"/>
            </patternFill>
          </fill>
        </dxf>
        <dxf>
          <fill>
            <patternFill patternType="solid">
              <fgColor theme="0"/>
              <bgColor theme="0"/>
            </patternFill>
          </fill>
          <border diagonalUp="0" diagonalDown="0">
            <left/>
            <right/>
            <top/>
            <bottom/>
            <vertical/>
            <horizontal/>
          </border>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CC00FF"/>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47"/>
            <x15:timelineStyleElement type="timeLevel" dxfId="46"/>
            <x15:timelineStyleElement type="periodLabel1" dxfId="45"/>
            <x15:timelineStyleElement type="periodLabel2" dxfId="44"/>
            <x15:timelineStyleElement type="selectedTimeBlock" dxfId="43"/>
            <x15:timelineStyleElement type="unselectedTimeBlock" dxfId="42"/>
          </x15:timelineStyleElements>
        </x15:timelineStyle>
        <x15:timelineStyle name="Timeline Style 2">
          <x15:timelineStyleElements>
            <x15:timelineStyleElement type="selectionLabel" dxfId="41"/>
            <x15:timelineStyleElement type="timeLevel" dxfId="40"/>
            <x15:timelineStyleElement type="periodLabel1" dxfId="39"/>
            <x15:timelineStyleElement type="periodLabel2" dxfId="38"/>
            <x15:timelineStyleElement type="selectedTimeBlock" dxfId="37"/>
            <x15:timelineStyleElement type="unselectedTimeBlock" dxfId="36"/>
          </x15:timelineStyleElements>
        </x15:timelineStyle>
        <x15:timelineStyle name="Timeline Style 3">
          <x15:timelineStyleElements>
            <x15:timelineStyleElement type="selectionLabel" dxfId="35"/>
            <x15:timelineStyleElement type="timeLevel" dxfId="34"/>
            <x15:timelineStyleElement type="periodLabel1" dxfId="33"/>
            <x15:timelineStyleElement type="periodLabel2" dxfId="32"/>
            <x15:timelineStyleElement type="selectedTimeBlock" dxfId="31"/>
            <x15:timelineStyleElement type="unselectedTimeBlock" dxfId="30"/>
          </x15:timelineStyleElements>
        </x15:timelineStyle>
        <x15:timelineStyle name="Timeline Style 4">
          <x15:timelineStyleElements>
            <x15:timelineStyleElement type="selectionLabel" dxfId="29"/>
            <x15:timelineStyleElement type="timeLevel" dxfId="28"/>
            <x15:timelineStyleElement type="periodLabel1" dxfId="27"/>
            <x15:timelineStyleElement type="periodLabel2" dxfId="26"/>
            <x15:timelineStyleElement type="selectedTimeBlock" dxfId="25"/>
            <x15:timelineStyleElement type="unselectedTimeBlock" dxfId="24"/>
          </x15:timelineStyleElements>
        </x15:timelineStyle>
        <x15:timelineStyle name="Timeline Style 5">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6">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7">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8">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[Key American Retailers Dashboard.xlsx]Summary Statistics Calculation!PivotTable3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 Statistics Calculation'!$B$10</c:f>
              <c:strCache>
                <c:ptCount val="1"/>
                <c:pt idx="0">
                  <c:v>Total</c:v>
                </c:pt>
              </c:strCache>
            </c:strRef>
          </c:tx>
          <c:spPr>
            <a:solidFill>
              <a:schemeClr val="accent1"/>
            </a:solidFill>
            <a:ln>
              <a:noFill/>
            </a:ln>
            <a:effectLst/>
          </c:spPr>
          <c:invertIfNegative val="0"/>
          <c:cat>
            <c:strRef>
              <c:f>'Summary Statistics Calculation'!$A$11:$A$18</c:f>
              <c:strCache>
                <c:ptCount val="7"/>
                <c:pt idx="0">
                  <c:v>Feb</c:v>
                </c:pt>
                <c:pt idx="1">
                  <c:v>Mar</c:v>
                </c:pt>
                <c:pt idx="2">
                  <c:v>Apr</c:v>
                </c:pt>
                <c:pt idx="3">
                  <c:v>May</c:v>
                </c:pt>
                <c:pt idx="4">
                  <c:v>Jun</c:v>
                </c:pt>
                <c:pt idx="5">
                  <c:v>Jul</c:v>
                </c:pt>
                <c:pt idx="6">
                  <c:v>Aug</c:v>
                </c:pt>
              </c:strCache>
            </c:strRef>
          </c:cat>
          <c:val>
            <c:numRef>
              <c:f>'Summary Statistics Calculation'!$B$11:$B$18</c:f>
              <c:numCache>
                <c:formatCode>[$$-2809]#,##0</c:formatCode>
                <c:ptCount val="7"/>
                <c:pt idx="0">
                  <c:v>484975</c:v>
                </c:pt>
                <c:pt idx="1">
                  <c:v>483530</c:v>
                </c:pt>
                <c:pt idx="2">
                  <c:v>494887.5</c:v>
                </c:pt>
                <c:pt idx="3">
                  <c:v>673572.5</c:v>
                </c:pt>
                <c:pt idx="4">
                  <c:v>903837.5</c:v>
                </c:pt>
                <c:pt idx="5">
                  <c:v>1041437.5</c:v>
                </c:pt>
                <c:pt idx="6">
                  <c:v>945275</c:v>
                </c:pt>
              </c:numCache>
            </c:numRef>
          </c:val>
          <c:extLst>
            <c:ext xmlns:c16="http://schemas.microsoft.com/office/drawing/2014/chart" uri="{C3380CC4-5D6E-409C-BE32-E72D297353CC}">
              <c16:uniqueId val="{00000000-1C50-42F2-BD60-01E5AAB15524}"/>
            </c:ext>
          </c:extLst>
        </c:ser>
        <c:dLbls>
          <c:showLegendKey val="0"/>
          <c:showVal val="0"/>
          <c:showCatName val="0"/>
          <c:showSerName val="0"/>
          <c:showPercent val="0"/>
          <c:showBubbleSize val="0"/>
        </c:dLbls>
        <c:gapWidth val="219"/>
        <c:overlap val="-27"/>
        <c:axId val="924466128"/>
        <c:axId val="1045990288"/>
      </c:barChart>
      <c:catAx>
        <c:axId val="92446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990288"/>
        <c:crosses val="autoZero"/>
        <c:auto val="1"/>
        <c:lblAlgn val="ctr"/>
        <c:lblOffset val="100"/>
        <c:noMultiLvlLbl val="0"/>
      </c:catAx>
      <c:valAx>
        <c:axId val="1045990288"/>
        <c:scaling>
          <c:orientation val="minMax"/>
        </c:scaling>
        <c:delete val="0"/>
        <c:axPos val="l"/>
        <c:majorGridlines>
          <c:spPr>
            <a:ln w="9525" cap="flat" cmpd="sng" algn="ctr">
              <a:solidFill>
                <a:schemeClr val="tx1">
                  <a:lumMod val="15000"/>
                  <a:lumOff val="85000"/>
                </a:schemeClr>
              </a:solidFill>
              <a:round/>
            </a:ln>
            <a:effectLst/>
          </c:spPr>
        </c:majorGridlines>
        <c:numFmt formatCode="[$$-28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46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[Key American Retailers Dashboard.xlsx]Summary Statistics Calculation!PivotTable3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Monthly</a:t>
            </a:r>
            <a:r>
              <a:rPr lang="en-IN" b="1" baseline="0"/>
              <a:t> Sales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 Statistics Calculation'!$B$10</c:f>
              <c:strCache>
                <c:ptCount val="1"/>
                <c:pt idx="0">
                  <c:v>Total</c:v>
                </c:pt>
              </c:strCache>
            </c:strRef>
          </c:tx>
          <c:spPr>
            <a:solidFill>
              <a:schemeClr val="accent5"/>
            </a:solidFill>
            <a:ln>
              <a:noFill/>
            </a:ln>
            <a:effectLst/>
          </c:spPr>
          <c:invertIfNegative val="0"/>
          <c:cat>
            <c:strRef>
              <c:f>'Summary Statistics Calculation'!$A$11:$A$18</c:f>
              <c:strCache>
                <c:ptCount val="7"/>
                <c:pt idx="0">
                  <c:v>Feb</c:v>
                </c:pt>
                <c:pt idx="1">
                  <c:v>Mar</c:v>
                </c:pt>
                <c:pt idx="2">
                  <c:v>Apr</c:v>
                </c:pt>
                <c:pt idx="3">
                  <c:v>May</c:v>
                </c:pt>
                <c:pt idx="4">
                  <c:v>Jun</c:v>
                </c:pt>
                <c:pt idx="5">
                  <c:v>Jul</c:v>
                </c:pt>
                <c:pt idx="6">
                  <c:v>Aug</c:v>
                </c:pt>
              </c:strCache>
            </c:strRef>
          </c:cat>
          <c:val>
            <c:numRef>
              <c:f>'Summary Statistics Calculation'!$B$11:$B$18</c:f>
              <c:numCache>
                <c:formatCode>[$$-2809]#,##0</c:formatCode>
                <c:ptCount val="7"/>
                <c:pt idx="0">
                  <c:v>484975</c:v>
                </c:pt>
                <c:pt idx="1">
                  <c:v>483530</c:v>
                </c:pt>
                <c:pt idx="2">
                  <c:v>494887.5</c:v>
                </c:pt>
                <c:pt idx="3">
                  <c:v>673572.5</c:v>
                </c:pt>
                <c:pt idx="4">
                  <c:v>903837.5</c:v>
                </c:pt>
                <c:pt idx="5">
                  <c:v>1041437.5</c:v>
                </c:pt>
                <c:pt idx="6">
                  <c:v>945275</c:v>
                </c:pt>
              </c:numCache>
            </c:numRef>
          </c:val>
          <c:extLst>
            <c:ext xmlns:c16="http://schemas.microsoft.com/office/drawing/2014/chart" uri="{C3380CC4-5D6E-409C-BE32-E72D297353CC}">
              <c16:uniqueId val="{00000000-FE21-4C7F-8C42-986D9099DB59}"/>
            </c:ext>
          </c:extLst>
        </c:ser>
        <c:dLbls>
          <c:showLegendKey val="0"/>
          <c:showVal val="0"/>
          <c:showCatName val="0"/>
          <c:showSerName val="0"/>
          <c:showPercent val="0"/>
          <c:showBubbleSize val="0"/>
        </c:dLbls>
        <c:gapWidth val="40"/>
        <c:overlap val="-27"/>
        <c:axId val="924466128"/>
        <c:axId val="1045990288"/>
      </c:barChart>
      <c:catAx>
        <c:axId val="92446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990288"/>
        <c:crosses val="autoZero"/>
        <c:auto val="1"/>
        <c:lblAlgn val="ctr"/>
        <c:lblOffset val="100"/>
        <c:noMultiLvlLbl val="0"/>
      </c:catAx>
      <c:valAx>
        <c:axId val="1045990288"/>
        <c:scaling>
          <c:orientation val="minMax"/>
        </c:scaling>
        <c:delete val="0"/>
        <c:axPos val="l"/>
        <c:numFmt formatCode="[$$-28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466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Map of units Sold</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Calibri"/>
              <a:ea typeface="Calibri"/>
              <a:cs typeface="Calibri"/>
            </a:rPr>
            <a:t>Map of units Sold</a:t>
          </a:r>
        </a:p>
      </cx:txPr>
    </cx:title>
    <cx:plotArea>
      <cx:plotAreaRegion>
        <cx:series layoutId="regionMap" uniqueId="{C657833C-E063-4061-9161-A5069C894DDB}">
          <cx:dataId val="0"/>
          <cx:layoutPr>
            <cx:geography cultureLanguage="en-US" cultureRegion="IN" attribution="Powered by Bing">
              <cx:geoCache provider="{E9337A44-BEBE-4D9F-B70C-5C5E7DAFC167}">
                <cx:binary>1H1pc9y20u5fcfnzpUKsBE6dvFUhOZtm0Wo79hfWRJa5EyQBrr/+9mixJUaO9VZ069YwKdkSCU0D
D7v76QXwf2/6/9xkt/v6XZ9nhf7PTf/7+8iY8j+//aZvott8r0/y+KZWWn0zJzcq/019+xbf3P72
td53cRH+hm1Ef7uJ9rW57d//z3/ht4W3aqNu9iZWxUVzWw+Xt7rJjP6Hey/eerf/mseFH2tTxzcG
/f7+j2z/1z7fv393W5jYDNdDefv7+2cPvX/32/RX/e1j32UgmWm+wliCTxzOKea2tO8u8v5dporw
4bYl+ImgNiHYxvL+evzs3T6H8a8Q6E6c/dev9a3WMKG7P58MfCY9/Hzz/t2NagpzWLQQ1u/39x+K
2Nx+fXdl9uZWv38Xa+XdP+CpwxQ+XN3N+bfny/4//538AFZh8pMnyEyX7Fe3/gaMf5vtu319+7g6
b4CMPLFt4XBM2PeVf4qMw04oF5wSJO7vs8fPvkfmNRK9DM2PkRNs/NlRYrNS3RtqDMUntkM5cyh9
UWMkOWFwgyP74T5/jsuvpHkZk/tREzxWfxwlHmAzdPqGiHB6gihlCPTkHhH83IYhhk+wIwWxJVi3
e8v53Xr9QpKX0XicwQSPP9ZHiYeniuL2xsQ3jXlcnn9vvig6YQ5gQshBG+BCz0FxwPEQgQXCE7v1
SmleBubZ4Ak63vVRovNHHY+qeEN1IfQES4Jh6em943CeI4MQOgFKwCRn/BG5Z0rza4FeBuf7TCbA
/PHlKIHxVKbq/Vf1djpDxImUgjGb4ruFn+oMstkJo44gfGLHXiPKy5j8GDkBxTs7SlB2t927z6pO
3w4U8PeSSAw0a6InQMA44EQFQ9/16KmevEaUl0H5MXICyu7zUYLyR53uC70H7n6/Pv/eu4ANA9Yr
bHJw+odLPLdhEp9QIhFjTNxr0sTJvEail7H5MXKCzR+XR4mNt8/ib6ou4rf0MM4JZpRziR4I2cT3
IyRPOHKAk9kPLujxzbinZa+T6WV8no6dIOT9cZQI7VRtonfevlZZ/KY8AJwJkcRhwIvvrql9kydI
MIoc9KBDQKuf2bdXy/UyUtN5TdDaeUeJ1hxIQfz1DZUJixMmGUOYyOc2ToCNEw6hGAKbu2tCCl4h
ycvAfB84QWR+nKmZxa2qwzc1b/iEUwhdhPOQE5sojiAnlFLiUPtBcSbAvEKgl4H5PnACzOI4DdsS
MmZx/GhU/j0puPMqh5TZ47pP3Q4Di4cdKjmhj59673B+LcnLgDyOm+CxXB2F6frnNOtTqvbsyf9t
hllCPowwx2aQCHuawJSQ4ESCYKBo9/5noiaTtO/P5XkZm8nwZ1M4jpzy6us+esPoktITIqTtYPoQ
r0w4M0L0hDMgBBB+PlePXwryMgIPwybKsfKPQjmeSQ2Vl/VbRzACvDcFD+I4L8b6UgBaoB+gOt/Z
2VP29Wt5Xgblcdyz+cH0ro4SlVUGnFjF+vF9/fdOhNonCDSEQhbmft0nWiKAFVPBCRM/yjJPcXmN
RC8j82PkBJvVcfKuT3sdQXXUqOIN0XFOKELgTYTzXSue+hSE7RPGgJ3ZFN2pFVCAp+i8TqaX8Xk6
doLQp+MkYKvia7x/05BSnkDMLyGuv0dHTkMWfgJpZ2Fz+VAUmPCwVwj0MjbfB06AWe2O0qx9ivWN
KnT8lpoDzp1IyQhU+u+v52wM7JpDMASa8uVo8lUivQzOk6ETeD4dB1F+JjVwgcsIGg/erXS2L74+
2pc38DxQdsECIHio509zmg5U1JAA5YHSzN014cuvleplkJ6PfjZjmPBx4rSNtVZNHb8dRlChIdyB
iOXBvdiTUvMh7+w4UJ95BHFS/H+NRC/j82PkBJvtcRZq1uCWm5t0eENsnEN0TzB0xUxMGwOvAzSb
Un6vOBOv8xpRXgblx8gJKOvPR+l3NqqJ9RtTAvtECuBigoG5ekrVJIISDhJQh35wSBNUXiXLy7A8
GTrBZXOcRG27j4vbt9MUyk4IlGcoexJbPoWGyxOMOKLQ5/SiwvxSnJdheRg2gWR7nE1l2309vK3/
P1T/DwaMyeeK4vATx0bQsiEf0Jj4/ddI8jNAHucwxcQ/SvO13Wu9v4kafWvMW6YE8AkUKwnElVBF
fqonwMi4DZEM9Djd6wk4nqfR5qvl+Rk8z6YzxehITVl8E8Xh/m0jG+FQRzri5bymYBDZ2BCUHkLT
w/U3TvZriX4C0Pe5TLFZHaX+fDD76PEN/vfxDJEnBBMHamA/MphPteeuz8wBAoD5BJFfyfEyGvej
Jkh8uD5KJLYxtGRqZfZvBwfl4PQlgraYh6okem7MJHTRHnpkoTPw8UPvi2OvkuVlSJ4MneCyPc7E
zCEKO/xflvHjIr2BokArLIa65feM8oQAQGoGWjExlGUe2gIn6vJKoX4G0ZMZTUG6Ok7lUYV507Qm
dU4OPh5JKOk/dlo8s2Q2IAQN6PhvheXtr0X5CSyPA6eQHKc9293+Vb9t0/+hvxw7iDhQ7r+7ppkY
eQJh56FD48HcTToAXyPRy9D8GDnBZneckczutt2/ZcPSwe9DCQZ8zUMmeeJoEOJgz6D1DJqa7pCD
+09Z86/l+Rku9/OYovLxKI3Yp0HB1r/wcWn+vZc59DED98X8Jy2zoCxQOjtspLEfEjKPn31PA14h
0Mu4fB84AebT56ME5tCcvdznJRQ333K7HyUnXDCO5ON+mUm67JD9B1uHobT23d4915pXivUySJNZ
TaDaLY8WqtPbWt8Oj6/yG6gR9AcQAIGRe+M1rQA4UGcDJgdbgu9iTSknac3DQv9app+D9Dh2itDp
0SK0ve3jmzfsc4K9ARQDMUD0gRlMNAnZ/ATZAkAUf/M83btfS/NzbB7HTrHZHic2d/3d/j592zAU
OjgoJ7D2UI2+u56HoaBVsK/5sD/tUYEedffeDd13jf9aqp+g9GxOU5yOM+v58bbOIVp4XKY3MHEU
djgzDP9NNAf2bHIgEJKD8txdE079CklehuX7wAkiH48z2jmL4je0Z9CRRmEnEyRvHjoFJ6jAPgAH
djYz8RON+ZU0L0NyP2qCx9lx8oCzNINO2jc9NgM6yQUBQ/bQxzTdqSmBS4OLsW3noU8NUjpP2dpr
JPoJLt/nMsXmODefn9W34Zt2CBLYringYAzyUOyfJNPuOwQFNBFOnP+vBfkJIA8TmMJxeZRO//y2
KPSQtfs33RAIJkxI2A/4kIr5+2EAzokgQhx6oe8dy6SQ9lqpXkbo+egJTud/HCVOV6r5f7MpENTH
hkozRg/hzdTZHJCEjU1QvLlHapKLfr1cL2M1HT9B68o7YrR+TVr/d2c3wYYOSqBNA/IC91hM9qEd
qDQmsMUW8UkQer/Kv5bnnzB6HD1F6DhJ9DXYPTif6vb20U//expNGBydBfln6Ef7btSeVg3gaC1C
YfsT/UlG51UivYzQk6ETeK6Ps+52fdu/6fEBCGJMIiiYsftkGnCBp9DA1jQCZ56BP3rY4TnxR78U
52ew3M1iCsmfR2nTPsawq/ZNWQIB0gx9TvbBwdxdE9/jiBMuIQUKzuk7ak9J9WskehmYHyMn2Hw8
Tnbw6Vabdz8mdb9Ib2DRAACKYfMNoHR3TRyOsOFYB+JAZu0HeXgK0KvFehmlyfAJVJ/+P9V5fn6o
4PdzF/292c/uDmx8cq7gP9+9WwE4RXIy9N0/QHl/a/X19/dA3g5NTt8Pgjz8koeRjy0dz1uengy6
3Wvz+3vrcLgAoAxJVDgGSmA4aOX9uw7eKrglIR8BBFAyKuGAKDjnAyKs4pBX+/09FXBkhISjIiGB
x2HnIgIp9IGpwi3olYNdP9APBCdKQAbJYd9PyjxX2QAx4PcFefj+XdHk5youjP79PTp8SHn/3EFY
BoceIALu07nb6wUnVMInlTf7SyiZHR7/P1Vv9abKNFpbAboydaW2wdiyU0XYXHXyrx719andqMh3
MmPPFI7Hs7oaorUc0e7uuwYpcZpn8mLIanqRR/mflRq79d13rM+Qa6Eon6MyvKG5fVtgfaEsi26i
oibeiMrMT4sgPsUdnzVDlK/DlDNXV6pyrbwh7sBytCRVUV32ffu5zFK+dnh7qWsdnuG6IB+CZCSu
1dv6FDuih+P/8jNY63NtrP6ycHg85zxQ2pV2Hbl1kwdrk/RLFmF9RrHhu8Be5DgMLxBrWn8YisaN
mTZuNnbRnptqmfdtNydRa/tDj4qrKk0idwgEnsV9QVcmCgJXwtkSF6PdxJ4T8PM2wNZVnrA9Ydq+
6Ftar2NmgdDVDVdhd+XktFuMSdb4Sa5cVeHhS2jbpSebOHWdhLUuzXk9p7hfGxxZbpZpPhsSu73K
w3IZVkJuRNNHbhal+SporXEJ8GWuIcTZiaE1Pgo08yhKoo2g7VlJmVcXZlghY7U71fTzkobF7YAa
Z9N0Wl6JkXsNxmrRtqnj6jSxzxQOuN/VUe7FbZrOwli3G274FbejYIFpnnglR8VZoTIvdXK+6c2w
VDoWm073p0VEmNewVswVPL5LHL+1wvo8xt+KEVmxJxPKfGwR7cHsVrYI+TkfAZaIhReis9Nt7rSX
Y2A7l6wzi4Fjs6NV2M8skgnf6hi7kBlatCxJtpGxvmTDmMyMkdU6GETqZtXHMDdqjdpx9CK7vOwq
2XnMUcYd2lSs+9RhHu4dvGpFqJeQCpyJBKceHWx0rmXfeV2biIVTBKk7kLMGlR0UjL4biJc0Dpzv
c4WjsIECtic5tsCM4anCCd10WVCP9brjjjVrA8X9PGg3xPTKRU281XYTrRiJr0wUolUR6880SLQf
0aRzUZgH0DzxT/Jg6K75m0TURsiBrbqwIReIAQQ5T02AFWektBoVrmUYdasszZM5Y6XlZWV32aQ5
XdltmoNO6tQTDf+SI9u6CEq2rlvkVpLUn1RScS+o0MxkuTivMjl6cR6EXzrabXgRuDnNu88O4OZq
koTX8qaUbPCpJYd12yS5h5igLkUpXxSJCGaJZm5jWstrDYxQKtryjPuVksPcNDAw5GXrh1LWboh1
tyIla1zqWMg1rBnPnCHZtk2+LIfBWVVtK/yiPEMZ5euoJfHMRibzkjrsd9ReGRLkf1ntyHw7sJwF
t6JtTcfkOmzMZkCRs3YCR3jCbs0sTRFZUcS3qYXCLZxamnq4DDKvKSOzzeviCg/Wl06Gw6WoyYzV
9scUJ3SjiD7l2KLnYx0sogBFHks6MZey9U1S4mvbi1RaeDTp7RUKu8u+xMkyMjJywySjKxr1K2Q5
+bLtvuUBMYsqaT6gmoNyx0h7FbFaX8toNxQ2qLFjq3UYJhueJHJG8s95bsJZ3BVsRjNpfJOjvRRa
u6oY+SJtmk8O72t/MGm6SrrKL3OZrSzThq5TmtCLTORbuR5nw5ivqS4sT4SqXtYpaS8Kp5lpXKxA
JLWMBlXPRDrMkkTHLqu6ftOPDZ4FThG7ZVM1y8RBLkbtV0d2yosTZXkmGj2EQjrDuTN4tuVsIpao
dVtnS+FovY5S4euWpSvE4AVpTP0Z2JS9sLiduVnI+YJGTeUbM1oes9LOLxv4pclBR2pmLUe7huHB
8KmN4s5th2RuWmrFrhmkWldU5n6vceANOnEzWcqZ0bxyaUTpGo/DNczpbHSCK8pbOUto3G414rts
rISfNT3aZTQGkVTmwlmp9tJEJvYSSeM5Dup4gfDHthqYZ0A7PHsInLlT2x6vTeJhJc06su2lgrrQ
hgXORcSTdJ50JHVFljtuFUixCVl8ViNpuUZ8qBi8A5kcEleQYM/kEC9CGXp1iaIF6mLupsGV1ViB
l0VOtaVl4ja5TC9Z4UXcKL+QSi5k35Z+QWrkNY1oFz2tZqrU19qg/lI4ietY4AECbQ3bIUxmBe2L
lUV54/YluyI9omdjMy/RSFaa4BurwqXXjzDPNA6uCXU+KlbkrkWKRW3ReFYlSm2G2i9R7yFd9ecZ
Fdob0mJXJrXlB9iWs6CIP2JUEK/lJahDhFM/SYZ+5kRj6uqhJW5Zl3NlkJxFOm9cq42LBcXABURZ
eEYE6Twv0sjT4KWqvmZXYZ3Vy8rSFhzSeAGcRM8KOFTYl3EVzoahlzOh1YewHf6iZVMvKQnPk1ra
rqnseBHD8dk9hGeLimZfpEVbeNfA8lRj/SWyhZq1kYU9xuqPbSE/6IZZLirHfNEXFvW7wzqomq3t
xOr9VBXLJBvxggXXTvNnLdvEY+jc2JYECtQ7btiExu2JEb7kZpZwvGw6O96oiGVulFls0ZX0powz
uiM3+YgVcIbcb6puDh2T37o4h3dRBx7T0VfYe8Zn8qCMRRCcR7xeoiKJXdJ28aKJI+/OxpUpBWWg
QDK0QzZl35r1YOJl1leWlyNWndKu/qK6LllaucdLHS9q23wpc1X5taDKHatCuEmLF+mQWJ4cGFkl
B83FdDgdMB9nZZeEbtAVc5ZfsoA488bWjjv2bGe6wpnfaWROYi8aIrVznPq01ECoau3Uy7ZudmpU
5UVbB15Ix3pTDuXgVmaoZuA4eA1/vc2x0Lu8aebIaaxlgMtdUCNxLu1Qngsx1F4ZdtqlHVJuS5rN
0PgVyOYGY05OecW/xEOrXBGQ9JIP1pqWg15nIVBYFUcrI8vBc/I8ciurxR7Q5usgI3xZlPmcZKOz
qZRfVTH2ncRK/CIs8DYYEurqMbL8LrKidSqSVS5Ge12kHZsPjfOt60D/IpOOPhWxvW4LcsvBGi/T
XlQzinrqcRk6c9bBE8BKAi8JWHGahYJ5pAm/pjItLqo0Rm6g1Gc7oMlpTZoL5aRmXYAx2dUZw+u4
GS3XKg3aQPSwymjPVsZmLtJGzuAMiXJudXynil1qx8lK24VL8uxUZziYdXRQawMHbs05yfbW2Axz
yO1UbjM64bkTyu0Q20DIMq43beJ2Q+oacEZnRdQPfqSx8Ae7AjVpKHNHUoxekQ9qplC56+yo2goh
qKfDbt8Yiv3KgBK2xuAZC+mwjoXZcLBpc9F2ictgxTy7Hbq5Doz2cxGBg6C97VbEgblZoIzUqtjK
qevMs5KKuEXQtxsr6S4sFTv+3XddammPOmW8AFdT+AZc7FWGoyUbR3tZsTZeFEXmtnnYu/COpb7d
gi1HYb9KGhxchNqDguQCSinBp7xsiDe0VT43vX0GCZPOHRMsZyMT+8wps1k7hM2sHiAsabWBeYf0
w1B/KQNpZupgYOODqW3CpJzxkdmeBFVaoWb4k+RjtMEiaOe0RPNOYww+Xac+rxpw8XU0eFF0aYy4
TTPw2ym20LVu0WkjgTVlQGmBt9RfUVJ6cIAa2pUEXYM4ybJI49s+tM15y9mKpBEg2PN8EYbVB10i
voipaT3aB2bRVXr02wPscYfj3dj1H9OuKX0wRXbczcKcyZ2prJUaqjNK0m+xTcplFA0LG95Vatn1
RR9Fu1an4AxGdBPybM1SUS1IhGcWKBkooQ+C9rPhsLhDkswzp7AuwXVRPqBdUdvnNpjdJR115ue9
Nbp1lDkrJvPPTlbV6yrmF2NUFZdlnYIH7Bs6U3lTAe8sIQqT/WVsYz1DCRgLkjXSTS2OXRHWcyxD
8kE7eCbrzo+lMud5X9duy5N4HqmqWN99aQr7q0oSeNyKIACrw2EdGT9M23ydNJKB93ewh8d21Ziq
9qyeBmCHYSbLvurZwuii9QxnanMfQNaxM14W2TyOGfbSBvxyGY+5W41j48fABn27CLQ71ITOgijv
l9EYxG4icLhsA3OW1VExLztjfKdMSxeXfeLlAzfLMc9ug4BLz2rbDh5NW5eHEV3FjhndHhtXxk35
+e6tzMNwOG+7aJPa7EyWVXkeVWHu6Z6Vc8z6vyKIkLzE1GquahvPOwnMu6RDOS+d6hOG6M7r4kS7
wK7LUxEr5LUFp3uQDMQzZeeHwOn9hqf5ImkH7PXZEM1H0p06B9NvhC5mYVNWboHTlZIdhzC09KO+
C8BvEbVWBRl9pyjNIojU4U0fl9LK/wpsqXcJvKMOBwsmVoOdVjOSAjXXLb8kVpzMhJWtQ0ve9A22
T2kd39JY/QUhLl33unKWCEPc0AoxS8oqdfs6yfwu7fhcRiT90o2Jlw1MeCG2HXByoMrwc76ozaB8
HjTILYiVuRVr5CzEK9K2aNM2+C80AMsJqfTIgPGsKUfbjYtudItYEt+Jg8pvIypcywZuxUQU+4rz
zlUtzmZVJC4C6oTgeWS+0LoNNuyLAMu26wp0SSARYSFRuVlQhHNbiVXGlPrIVNx7QWHX7lg75Kzv
v2CTzciFMlwsh7wZF6rHO1kD1citJbJo7Q4or+ZxDfQDfAU5vXFQb++yNox8KivuFxxsO27GVWwD
uQ54+LnKRX2VGnxlxLBomirbhEPnbAgs1gwCfOzjJEwBmKJ2nTBBC03pN0AlPq3KFPm5IpEf1is6
om4O/2wIcTEcCrFiUX7RVMnHIFbcw61hXsIPWiD5CEkGMAAyr/4KUk02rBlqV1NnjdJk2JllWxRi
m3VZ7qpIkqVdW3oD/8LAVjVBugbB9kE/OhcswPmiGQ0EiZjZWxs49zytgFuH9NyoVLqxrqMZq0C9
SR7Tj8Byr7LBbR1cr/rC7IADpBvBOgIPng2IRPOIpcO5DYkc5FTZaRlDmikqEuTBuwnxf7ZleV2u
OyZTP5f9mlWUbVHK9D2bK3DgeFESbrPAseeMQ+Rg1ZA8MMDdZ7lN4oUzaLmxU8vrEoHWd1/GeFZT
mp4FEbJndYLHWWOUJxxlL3kBQW2Cu68pBk3qWiCMGLhVzyLrsisate5q3S70Ie0Wl4fE1ygz4AqQ
vJG140FAgVaWGtp1rajwApEqsFM8Wsd9Eq/v/lah3A/aODuV1HC/VKXlRkJVG2BoYkkQOotjO7mE
/GRxxpocIjQwBF6YqMGFTSGF7/TNngRJeg66kp73dlT7pIHgscTp3AlxeValXbAJsEHYbVEPXNSK
sjVQ/XRdCHB2tUi0h+wxOK0zJL0OGy2Aoic3I09o6VpFfgkJULREQ4Nm2FihpzovrnJnTovgc9CY
fGOig2YVXPq0ScRpwyCMaJ2q92iNresuLT4B020WcToEuZtXKwWvpJdJFcyqMh7OUD7WszALYq8d
q3ydQu4hJH16aSk1eBlJiWfLuncLidYiwvlZd0h6WT3Ztb3s3abg4SJuwvg67At2WhiQxYrt6Bqs
9LgZVPh109HYubIrx7mKqhpMAir4KhpY7dWOwQtw48mFGlIvxqRd2yqDSKUG2zgkPqR1qy9qJBE4
M9ZCzqxVCyvO8XkjgqsWIvY5bIdOllnUWN7QK2uVpmJ1N+mEpHMVysIbarwlokbbu3fFILSCaPii
Ay58XpbZ6N4lIUvM0/UIqQyfBvhrwNvYBZ6cLaugPRuD2WAX3TlEX244pvoUJX3txp0YgC87iQ/J
QKDB2t5G1YfRqcdNDdmAbW3xy8ABllYx5FJl2XNUSbqptsbcJmOkNnEHZgk2eRlI7mFwvHWeLGqg
Xj6LY2etWFB7g1w1TIbbltguZAnTjYOT3ktFGnh905d+KAwGBg9TQnHfu1IBUlro6wIIxbLuU7PU
9bjjjjZelAXdNh+bwKO4ineWHrWXFaTbEjspfVuLyi/GLqduHGtvbIPLvIFkZEppvczAoIO3tftF
NKLbIpflWndZ5kcxhElZi6xF0BC/SGS+znoTQNp1iNwuM8767gtV2CzGrrtiLXbWbWcToJR9s7wj
IMKqT8ewzn2te3RKkIEPH9FKYRZ6urAzv+IK7AWGTEyC/HHsbktZXPZOte4Ki3hgUfch0QrYQxnO
MHiouTSi8dJwqSHp4dKWiJXFIPdjJ70Db3cbzylh1TJIdo1O9UeZVR/q0t42qJMfinyLedS6DCXh
Li8Q2jIrntu95SzBZWDXGsCCVqkW56PJEuC74qJx5OhLZ0w3coxcJmKyruryrI6YWveV/pOUCPRb
dlseO5kX9CFdMTqeUqaugzyd3wWSSucQNzb5n0ZAQkdrCG6tXC0FNYUXpjB9PUAmVXG1j/V4qyJR
z6X+ZPWjO3LurAiJt0FoV/NBAN3Js370koSPi1FZ3BuyJlqO6jQOtZwByJZH+nZVWjbZKKu9MEUU
b1lY/BnFVgfMU+7ZIcTLMy87UOm+aBmscQ4VhWRW88APwMufFmvNOsgpJBCr0wpDvimAlzYPuQch
LyTzoFQzB0Oj5xmYcReodLimMcs8aPOtFhDH4bkoM4gAM2vWAFP+kNSJmyAeuVwR+zpkZejqstCQ
oVH27A5/oG6DH1ij9DgtP1mtKRYCjxAKZW0yR7wG3kw+DjmQsCHPdi1kQTewQx+i+xBvxgzKC8MQ
01mZabIdCjFHTUcXliwoBBWQyKxTBjkTpMuNRW0vBV95Fg2zLsWpC+tIVsAE+3NdgKJbdbkIam78
nA/fOsyrrQbLpBuh5ggynYs2tEI/sjt2mvfFjIo8WUIuKfGjDgxh3ThgKolwm7qofYsVAnIELffa
ABKVZUyueQfhTF86hZ9YUeSFjVN5ocCBi6MFhAmdW9U5ZOrSpF7GAwg3KLexZXuqgwJWIYQsJjCd
+HQGm0XCVdeSP0Vqj7ua8ssiT2vI54UfWcQYQCsbl1iQ3TPKhEuqg69p0voQD4PPsvN62cdV4ElW
9W5QQJrLhWS75aWJA36XQ3pJQGb4m1OgamNloXXVQHGHq0HeJ1OaoPoTyh6XZZ+2s7HN2mU+jm6S
19gbeJGc5h95BNnwEFbJJTVQK8rVV1LHp8OA23lDILooLMs5ZZXJfRSVSznaEA04hb2MwiABioXO
h0pGPs8F0P+YLrJej67DIW3DKeR3IP/ezPIq0n5TdsXM4l/STpNTrcDudNgpLtqumoclOwXmRedZ
kLQzu8077y4VlCBazLoqDly1j0zbfZGGXSuwHGMBhagk2JKhLS7sMfQbQTKXpJWEMBOVnwXuKKQy
i25WZCj22zYEMoX/L2Vn1iM3jmXhXyRAFClKfNUWa+7pLV8Eu1ymqJWkqPXXz4ksYKbLbtgYNBBI
Z3dnKBQSee8537l6dZqIk2ROXdZpNBB6dn7Gdfp5hZyloIK+K/cU13XEjLmnTj2PHI222GFGOrS5
YgiqtFKl+DiL+N42O3qHUmMBtYt3mYZxT98ViYliDY9qVFtxvS9J0C72uMD/kvJTrUZ+jPy6TWK2
QvHe9Z74kVDHmdHyLGYUfli+oHHx6qWXJE6ooRJtjNQJp1P1Mm5sSJdFDHlItL5Et5dQRXetL93h
vWipgvUpGkavEG0kLwEuHUfifYZq5LpCkrHGccfmUmuV3zSBIYHL25xC/NMTQXcVt5eeex/5MESJ
s5VMiVj8+8GIYqqwVDtHnhrSVNlIf8Seo8c+mt+otDHUDIbuyUR7vrhgS9pRRhfIpI/lwvrz2mhz
HQOe+JuW573mb74nzWEYdA31YC2fxkV9wv7/bTBOvDRYueCXmChjqCiPzc7GFKpN+8p3k3quntO9
7m/ykQgOGr5poikO1EYz/VTt7q9mRPONqoicg5rLjNluPazNtORi7ZMunuKkc2TEPs67nNnNZPU6
dK+7351NEHcn5ykDpWiC/1vCYm30EH5ACXSco1HnyzyX+d765V09WegzgTrjL9N0EvH+OsYo+msB
20BE83EBLvHo6u7N6qWoYj94Nez7iCl+WSQj/3GvzVUsqi1MoLqiGeiQsgUqGN3dBx72ZUGththB
FnohwfDBj3E5C7rD0ZzKOJHr/rk1fMxp+JkODceWumjYtV2Yk2UN0IqjQBFzd+hgBp79Uac1dE08
zDHjg4MdCZf2ugv2KDlOddv666fFlD/KZkc7CNXtGs9r4WMp/dzr4FnW0G6aXlf5vmBjwVfkHZRW
4+PMZpQo4RV3B7mrlTdlZemaoupR1e4qnpJ2ClLZV/HzKgVPxezLYm9iXdTrtiV1XX323CYP0Wxk
Rtq2SfVIvfPcRhZiHFZJ4VBh8l7FxVoa/UVPbXwR5b5k7/8t9kz4on4KGbO/cm9osgHmY6p39BNs
SpaYbg9ThyatnoaDCbfHcqrmk/Sq4G5uK2wn2/KI+1AdcKunsMX8FE/0mT6U1VfjbS4NSMlOZQzR
BD2RzWBh6TsWbtCpBWr5qa/GJCrH+lM4fN8qWcNrGyCCl2zBGmGqi5wqg72/Wy/rgo7RM/ET2jeI
sLAAd7tNOe92dtdzV7RLWW/JVHu4GyM/ylbbXbeNNLBsNixce42CxNjxYek6evXJj0C0/9jaTY0K
XzTTa+mUfYmXTz4PHvmkYG1iGck2Ff81tw7qt9rjpLLUvazciAvEnEdv278vU++eJc0h4IssZGZJ
3B5AYiT1jxULVWYN/doH/iuXXCQYitwU2cpkl2zCM+kmN5m6lT6wURWurfyDquVDHU4vLJhPNZqP
fJ5Kmwhc5px730s5sqzySANLGK2ECdGTe+OdQ2+LczkWxDvi0YnReR1x+1Q+uaC/UThtHgoR1hRx
342HaDnacn6KmtoBAahxJHP3nfhEwntIb1YKJ/tSkD5eM9L5b85DaQ7zPU7XesNNr2bYB17bQROf
dIKGRLX6zdMqwC2D0oU1aa1DkfDFXP2uKe+qiou795+k9K7NuIiT4+vkZ7Sl8xF8x+dFxh8WCZUg
pCUsMVNJWPt4ef/p/cXbR/88B96xX628l31XHVdXfTeUNn4ytqa61+VyGod5A6By+910+90yzu7g
GPYJuK11yjkn+TJE2k8oKvD79xc/oLKYwOP887ty30hhHRySiK31vS/j+h6l/36Ssnts1r6+/7/f
v/9E/IGjJrA8iaPCVx7klEnH9Tnkw5VhcN/dMpi/sZFjiTXRdqshm9R5vZfV8+oX+PtRKuepPVII
wpkp6QyNpfHPoF7fgk3g7iGNSX2/Pc5eU6P86ocs2I3NiUDx66ttz714ILkflMtLA2nyOiudEV88
c77LdGOqPgZYEUoHvQ9a/GOHM5t6WATHuL1XPRQyWvK3BZ1Xogf1YfD1j35RH+lSHdH5n6EnO5gS
G5pnAynHbfRgqYL8btmFrLBWOuqSeHDnaOhgTy/f+/4L5/NXAvNvkpYcF3MIiE3rNvrUkhC2WjUW
VvKr2CAWo7dD1cYnm1S9fB7hozZhNCVSmDrdoZwlBF1cJJJp4OA0PDEnVVilQ+N/7VcxJtXbRL5F
8IvQSbHzsKxR3hsfrs0su1zUzT0N+jhlM/eTfmq9JKjDDpxJQJJ1PjI2rA/MEh+i9JedtOctirtk
Jx2Qijh6ankLi1fb+3CfC7St01wm1oe2xsoOdrTwTmWpKxSrUKKrcHoqIYmnsStndKXTvXdc27X6
REMdgVtBfVCjaPQcg47n2mtU4Q+CYfjSxxJbeT9i2TU5No0U0nGYxCP+pt/eusLx2Hhbm/TDt3YO
l6QO6ZDNe+8yr+RpHeU4jjCjpFmTaHtcxbdmFV0ih+pWSA88AbhO0kU0kG0KuFaoh7uozYJpROt7
+xSWft+X8gPqvD0J5vBF6ChTu/q+koRHt/vC+lVaq0olTEd/7cqwZGib9lDFy3Orm/uhK5/gHZs0
cIGf+M1qCm7LC4ZW4S6QaM5YvKXAb7bcmPA1hk0kIgeJpyJLGlXh36L53kwRXNNR3gQ92ifQjlUW
DvzYSbpltOwPXPcu3ZZxyP3JnfG/fllmM6beZC5BvYlk7EeLvou9VIEKEsJHP9f1DAnUZ5DT7Kdg
aA5ruKgUe8ffYeQfUbYXQeN3yeKaE1Z4iPFVEfQ9voGe9Hm3m+fAhqbo9rCISxhJ1IueRLTAUZCR
hv7rEjlLnaPP/E5W+jhZqI+s7DPaVy73QwfwSv0dMYIvUk0ZzMq4iNY6m8QoM1f6DpukPQRh/zBC
4KF85XDpu7hwjf8GU/ILzqvSD3T1cIFzXFSDi1HOOxj0k5fDtcYeM0BG0SMD8LCgqvfw/ZRAIvKp
7GENNOOpcuMRPWcPly2ECaMh2jdzkOz9chy8oS2WrX4c+a0nbUKSaiNEBgUNG04wLE1CR/vCA5TN
41z0NXP5rAb4hmzM+nEasr0DmNRiO1ykhUHP60Sv2CpkZK7SqiY3e500AcQmv007w0kGpi5XwJvy
OtYp8ZqnIa5ZWobtnu6eyCMMg0q2yWNYCHt4ZT30LYw+uYcd2qOF3U2ycK2SRfjfXNskihiU9o1t
YQj7ferp71s90LTTEO13PDEt7coPgwiObQctxRIrMxjuLxMxfWKLbmB/dbKFu7J9Bdn0tcGKlkSh
kUkFoKYdLS+W0n8zGyQfKBiJWenHaSFVEr12E3HF3hdlEK/HKHJ3QwertuQQ4tjWpT0ZsvBWb7Il
dCfF5yTYUcT78dIcZv1mgbyki6tinJ7xZVuUTGgPknLo5DlU+FK5zws2Nic0dp/quvlGqmVIQizG
vd1yoZbqAKz7dVsvhpZfAqxEmYMdVcQre/Yh11cxxGUWo/NVzedhN1UudfCXHuTHCXddLYIwqZsV
hfqwv3Wi+zuaR33Qw6Wc45PU9kvHJ5ntdIbVsF8HSyGdVgHECLtmU+fCYvbmRzJ2Fdr4Ut0hcPGt
K2uXtQy+ua6HK/TS76AD3uQwLyfu4h/zLv4uMY4jN61XLDb2k9/jaTfS9SdcDnOg8R8MjRIY3Rkj
QfCfcJoZOhrXrS7PU9Nkaos/aa5dCma0TatF0kNAqx6yRMCw9pd5064LfMK7Bo1+NkVQ5lnDR8CS
vDpIVEd/ODhw2r8c3O3ZiAEH5Ishr5id9J8Hx8q9iip4Ced6jOnJ3uQvLpQroorlkOih57fiTtBJ
3RStNp3jKip2lXYcxqxHUJcte4kWpSNXN4FEDTaEIX8H9xHQxb8cII9weJiIiqXQ/wntm6uBT6OQ
5ZmhzZPJYFFN9FXR7Mo7GBx4Wo3LmqwlHEe/XcA38RSzCAeEX353GL8wxpjlHSGsiO+R4NE57Kfv
kLBp9CTQwzNoGpgUe5MOimdDF74NHEVne/sydQWYZGjbP+CNtz/9L7wZj7AQMb4ZhIjx5NHbs5P+
8xsyUkQadDA/05slPcIurJWK83ARbbrfPrHkywJCZoiRx/rdZ75N+/v5nQmmzeGxf+I2aj72//3O
JB7qoW+7EBaUMg/Avs5u8TJRjuTopDpsS4dla1xf+z3+MUS7zWL2uL1Xe90UQzFUP7q1bbJNzNDf
+pXCg58ubW3nuzAcvnYcRTxYhz/hqRSjB34+bAyVwBS9gDJcMj/jqVsHyUegMj7TyUJf8fbzciMI
BpgOWUPZ/EhJCqfAHgHosZ2atAz29goA14IAnbcCVGK9BMNVNvDcPecAXY/bsQnsk3baXSZf55MF
vxdR7wDfGBD5/r1b4umwjDUMB1gTSQfg4qqDCqxcxFNI0TXoiTo4wJq+Q+FNXn//Tf16dWJeEBqy
GCHzACbjT1/U0DPj40zz8wTdOBlxAyc+NbmZp88jRSWoLARgEtWfLG/84vfv/evqhveOMEkKPQnG
sPk/3RltGSyg30d+Jj7P+30dC0CaU66jMotusunv3+3X5SoOI8wKxwRePMEi/Hkt5Y4GBrQkP6vA
+3sZ9Acw3sm7ut+Q7seqS6T6fnsP3JaXn+6+UDDMwsTzL+PbCNN/3wON6QyUjyE8N2UZ5cqrU5TE
BzKyPhmmm9hxswjUANlfes9a2x6YF8VuO8QQAW/2qLERO1Gpn9+h0U6LOu0puqqlzLwhZEWDBWt3
MnyQozmjhhZ/WD6CXxfQmONR0RFOGDKi+BT//gS9msttaTk7V7UXpdAs+kM92kcyxfK8RmI9EuJ9
pjDCuMDhAqiaEtGt0NhuOOISgxDR/WEsJ5W0bBOwM/hd7OmPgdLyde8/lKHZD78/6f/lchYYck0w
NQ6PW/5l3RHBovxdh8EZUgME/hBuRxib/ggC8ETKgWT9LegAKVx2PkYh/O77Jv9lzcOVHGF8I9Za
xn/eDyOIt3jvLjivt/SA6fctITHIndk2F0Lh5pd23u6Ii3XCagev68bU2tVfEzB+8x+udnK7un66
+hCQQTiR4Zl5PKS3o/2PaMvsq55WgpNzyw3Wqxs9tN+Yn0dcf9Vh1x/QleOGQ33oRd7whzs7+vXW
RgA8CgHU3UYq/7qswOuK/b7yz9r3v0AT1CBH6PY5jA8dbZ93BQuahh0k0PJm4fi1BIssYZJU/C1S
wbFsPfLNkui4T0P4MNMzlPtUEaszu4NmkLyeCwXj8mFl5HGvUGLokp2lmMilmc18DsM9mYLZP7iw
54mrYLlpMLX3UsmcQmdJEBgJi85Y7H4bF7kaWpHVrHueqTtORvQXmBI34y/cAp2UWMGOTIOaJZus
Ul4FQL9GlOnCEuxlpH+rffkc7PFY1AJG4ULKo3QpRn+QTEVyvco64IdlNTqR2rsSOm9v60KPXg0q
yeuaZ+uhcENRex3nZYcvJmB2juio6snfExbP8bWP2hcnm8dprAi6s5784XL5Lxs2HqOMlhXPKMds
Hjy87N+XS6/QPW5eGZ7lwuLL3oQHkAbf6mqMn2bnX2IJDKPZwAzUBI3MGLqkr/vXaS3Dk79bmMuQ
YKUBVxxM7UGQBToBWEaYJdqeJhN+CPfeS5BQCP5w4Le59j9d53gaIVZZlMcYPIzndv77wGU7A1tB
DXh+x0RDMCa7t/2YpAy/dZ19i73t3LZhdNfse4noUwtPup8enWA1vgxsp0BoOtRfWLOUfy1blUJ9
pqAH7ZrC7KSnRg7QFeuPEm5VPsPlO7DSInKk4TWMsLWI+EzrBXg98Tp2oS2cfA5M/UxW/fheWTn0
/dfuEYkpLIxiDfI2UNCQ4S1fWEefVg9eSGv/siWg52xtFZxCLJlHAwXPLpsovLeYaoRSOkUzcFj4
fKjuKc7wQ1euXWKRBjsODpxXGCxf/rCk/RrXQZD29iQ0LKi4iYOftjDfjNU+x9jC2vgoIPbcj5Ez
OXA25ItESxPpug1CHCzBZmDDuTURSdcKUEQjtDzY5g+rO/llS8XTp27rKyJEWNvYz8dj1Ajj0m77
GV/vcopGIBVRlK+Db+8Vg5LgnhrXD2mkwT2uvi6qHaR6H8F4U9UwXidFquwPp+i2jv5rncUhxYgO
+rfJJLdJPv++/uIdWWQJ8fAcVIoCM+UJNHoYhvAbmopAngmA12H87HYHvX878dalnT8HF0oiijkV
v92Bfqn3b8cC1phg0DCK1/CnNb9DOkePpb+dQ0mQC0Q64TQ6c1CwAZNlwpdWBgHQV/iemeMeyaIJ
x+Yt+kE2bZ9spnuEr1/i/zOxzKDbRTOp6su+7m9/ONBfdyeOguLWlCDchAbh59aspZVauY6Ws2cD
kSA76Z866V9Bxwr0aU18hAC7YIkZy4eyFEdPHAyemH0QqquunnqmO0IoSxR+qKS1JzurKbE27q7t
ttxVxQrQ91mbtUux3N074fQLVojuAscSgaNF58GEZXhoRp1trLH5PogvZe/+9nfgn8NGy8LzXQfO
Svciq3oA4WHNIC7ewOrKlF0xxyHIQj4eKEh9NkbhKTR0TezWRbkLzJhohIUuYQVpG2RawaY4Okxj
e6PIov4IsYACD+Ki2IdeZVO9bw+4p3uokssZ2mgJvNGL04GF/WWlsIXfX7TbXDFvAzu8NyADDD3Q
r9Rdd6QlkQ7p+cO+AUGY826Kgg9kQzlfN/JDF+gv7YgWV6o295gjJyQ4f1gfPMhM9ziF9nInq9Cl
fJrEw/siWkM0vPjx/LKZ6Ys/7MhGePkC0uqqiPc8Bg5BnBUsRcTkndSfYPjXyBwIceZ2O7530qq0
P9YeBHstZpwN7ARpv0tyT1qFPa4rjyML1z/UHL9e/Jg7C5wOqXI8jP6XZlf1SMiA5hrPqqHo1mz6
XkPrJccQQVp4BgbCsv3/7/4Q8+45i26zbiI8a/Xfd7+TfuDmtbLnuGlc4Q3srp1mcam9vj3VM1fZ
HtODcwoqDaisDmGef3iFcOIxHtj5u7s/+KnBYSjT8SCE20MqYhL6v9xTPaIfxNiQwZr2Xk0U91fc
RNiCQwi2wH4PiG+wE6/KO49NW3bLa+wRrsRwiMTHuvGKyi6wyuLlTqn+GwoRCMeBl2qAjqvXoXYS
sPL36onC/ssGkNnpPtgibMZ8WNfgTyt9TH75OFjjKecUnwWPTUEF++9Ty1o4lQzQ9rlajcpiryLn
vQv9czfW0LXf/43IIjm//9T0bTrqTZ2WqNzPtUMSOnn/MS6BPCVt3LXFRr2P69rs5/cXhSoeiPuK
wtOG2fuvQm+AeAjpIpHG7edgbWAoOHekAOFgghiaNQ0CFA/TdrJmh5lSc3pWYe11SaXX//3RB5ni
SQjPSI7Tc13FWx7y8UcnNu+shn3F/j5Oqe3GMky7dagSWs7AllraHVnYHGtPw9euWXlugWuXscbH
XuM+cbcfN4SFYEic+9vL+09iVGgo/d7HK9LJKFap/9SHDmEZW7+4kiEtXRp5RC/aHlfODkHsA7NZ
qxczYdPCKgZizrx2rgNo7GEXqIL9EFUfqk6Gh8ggzgYvAby4x1US2Or1PZn5T/wKvCAid3JKwxV5
oGmDLaNbZh499ZU4ey5pZ+53VqEAt2otKGJaiT8O8tiVTZuuYEkCmBvPNZnJa19N2QiWJV/LBlZB
C4OVbMxeBDJBhxardLp1cXyNOppBey4LzUjxXp5ti35ktWwTLZu4aJmrjg5BsfejhAd+18N7P03K
qtSP+vDFNYHKRIOrAe0LnHkgQhlvPXf16DBda8BPaC40kPuA7al10JpcPz+WpfFfa+mLgwQ7bJko
X5D5TxuDe8j3DMW+NGovq6J32o/dyV62D6YGMDs0ILD4wvnpPa6DbctL5ALryrMzYArXI96+IS6P
tNYR16BM1r4CvEq9/lCtFv3CiHZahHIoxvEvZGePji7kdWENTRojPWRAIclvQ9hdQbncaKfwGjYg
zyRyFAcHyPWA5BZJlEP/JMwI77HkrwDGgrwGXXMYOuQhm2lA3FJ58H/kR2hED4haQYYi7Bi3FTkF
HTtKNPtg1Pcgd6U9b2pJYX00vSGf+y78yPruczxKgKVThVwpUvGnYLKFN0fhkUqCKJ8cTtxHxF9X
SPXZOfgEcBa1c9+yfLFMHccqX/Cm9WTXRxxm4jji8f8olH4D7DC2z4MBpY4g2fN7MHW7YbmrEa8B
+C6YMNAyQ5R+136dHgayT2nv1X0eL8Cr5lZ9AglrDnOMy+g9XVyCsH1kMxwmT3H1l62++nLnBzGS
9rBU4Ps2vw3Svq4GxFrRriNlgOt1D552kDGvCxjxpFFtBTgJ/2zNdIcgD8Fq63NwI1AXomkB1FLR
9VFZVP10rseiU3F9HI1/FaHXH+mM3HPdIry4IvCXM2+rkMIu6TN4Abz9bl+2oI0yP/Tz2msQ9uJx
m9TYedO4geU5nNjG9QsmM8hUWzPBPGFtSnc4rH17448Qvc0c7nxMac8BELRHJgcBaEjett5NArb1
gUDa6gqxpDqxGqvQ6OOG6OnkFZY2Y+YwDCGbYWDd8WCEmBOhflpibPgRHGoxUBB6SBZclsPW/K0b
oKJg+/TVV+pGpiBw0gKsvIr+CZ2Ku0LqbXMIkCI1UU2LeGBR2nqDPMXziCqTS/OKujYd4p49oWJC
ZEWMd3j0I7kX1KuRiXhGcKdLEIbCGjOOe5vNTkBQYetyweevzrwPUuXH62Md9tsjCKoKV8CezEtk
ipBV8aMnR/KgcTMZtLOpBIx5xmgixFICFF2z8a51jDyxhEk2+Z8HvUKT65fXJhAldspty5yWDwCI
45em+QsbAxzWkcZn16HrQSdpZIDYJmBednAIWczlDBDqUaxkfIUsTwrfbDRtqr49r628dOt5a1SE
aIn72m69PaiOylTqZsossKTLMMTPo7+GOKVfq0meBHIy50YAgtsAvxcKtnbCWyKT0M7dh675MI00
XZG2uijQ5Md51me4jPXFw5NgUyvCEhkQDa4xYigrNZaUZ6+RhfbAf5BBPAzOj4rV+vZQNvUT6yH1
OY0bf9A9yzwfmbQJhPlJdb1/klv3AVs+FiowqjjbPoQ+MU4IJIFvS1ETC0SQ1jlrYQYf5MSTVQ7L
u5taa1BELB4vGhlclUzi4BmNu9kP70VNfzSSZxut4McGcGnKcA1zBWqql/C7Ac4Ol61DuWzKjPfs
rTRbkGAaQlC4OETd3DYPoO7xNdTaz0ZMeoADvCD55R1ki6AA0mL7PSxJCG3+LjKCNHFRIbacIxXT
HcrdICshSHOx/l0w+fQebQtYNcyneVgsRZIfWCvYpIDmMTT7w+psNkRBfAVAN+VDOFQF0C3/gPN6
nF27FYNp1lNIDTLntz8NU1il5DatBehOjJtjfVmwCuURltAYa9CLCWSdUjmtgCceGR63+GKwVHbR
2D/u29Afltkt6W45Aidzg4hPOcWpKX2S40zWeRiFyFJu4y0yoq5OLaDy9rX+6ouPvLlnaoq+cMzb
GEPTIq81sKRel/kFlFr6zv4OjYLNUoVfu4iDKqzb6iQ8l5vSY3ddz7bczvYRLeX3QJljPIv9RPyM
oZRCY7R+B86B9GE3PkURGRN/IOGRTdF928j7ABr3QzBuXzamy6yV7TUYfXEMbOenOwVqKxFPTCe5
kANKtHxSOz+OCE8kEaRLaHHoOiqmUr5BZnDjXKFr5qeuMSQbDHt5t2UmR5sT9yzHcfdv1AfB4WZ+
db25sBtsvUpwO21zHWpmT0EzwU4uJYLWs2MA85b1SPEupNPLhffDQcmKXMOZX/a4/W5cLe5LYEEU
As/B7fbRrLTBxyi3dCj36axImVX7pd+EvgdfBqSYae8E5xlDXnwr8ganQ2FIA6QgTBDY6udBxNVd
iPgE2Uh8NZZn8U7DzJbL1/dkuVNgjExX5XYfryZ2cRIKTJARzqXvZojT1EumucmMISRbgbbmq4JG
NECIzuHng2n1l1NT6yqLO/KkoY7U019+WBjACMyW4qTAlCRVqRsAegjcsx7Re64RfV9uEUYkRJET
thRGXfUNaPF61I4+gmjts622GhDAVJ7R5IGTRzQ6JSa21xLxzIMKwq+qpPQu3MdbUKk+BX77uVwX
VsAPJUnVIbwQIeuj/N5dbMRfRKvThtXeueyMAbOHDrTRy0tPR/8yMZnBRN1St7EeYvF4JIj9BijN
n6HtvXZb4F/aHbzKUjanVrUh7O15zreIVvfASYplR7wZA0qiK5kcgifLrM7QH0mOUEZ7hizYoWEO
H7mnPmIZt+cF4tHDjs2YAm890bjCAuKa+2kPxQOkE64AUCo4ggAsYfuZcX6D+qef+NP7gBPZROvj
ex0KaLpoBa2uqPcplnEg3Z5xNvdw52ee3X3QhRJM4YSLc2cZY246AfIYM0nj+ckTy8lHrvnOTd4I
Ej7ElKGQN4e+ih5qn9mD17UIzewA7zCzAKDKqL5Fc7Of1mVCYlV0z5Y02NA678WXTB9qOgos9zXg
k3BBGFyVJ7Ea/dzvGJRAPH7bOeWx1HivdW4+zXR8Md36kZOlfIZaBB5KN8HDjJA15CEMmNnqETBf
E3fHsUHXgmwTonnzflGjvz8EEwYP2G7x3jbaPiCJNHEv+lFWNT6t9b+iH/YyG7irsnBHzQ4V1DXk
ZJse9Q3DtdHeQlVIgI0ayaOZj8uVIh965Cb+hukAAZJjF+Pgku3l1p2bwegczzanCG5gutM/EPCI
4QSAR2GnIlyUcLMtZ8zx+WDCIK+E7p9AYw8nVcUrrIDpKaZd9HXBDSZ2xIKmduzPEnDks+ZgbrCa
nJSMET9epxoB9fK2Z6DVWrvqXLPP3HioBzH8eEv0qEnmgKydR23Uqeq2R2n2oWBsLz/zCrTNypNl
qOdHOTPcc/VI76Mdu7IF+r2pKngsKXsQ4YoMyELb64YstVCteI0pMo7A++4mwy562exTOOrxaZ5B
RM56Z+mtf3i/bhcw4eliMcNlnED+ThFdn9fFkvt6ouIjdh+Rhxt4eAR9ik1jIMEMPjaz0WQzsWyn
3UOfhw77IxMLu3idj4ClH/QHfDOfVtuH8Oiw2pa1n2oBOrS3nXy6jZTRFnD81vwPY+e1GzcWtdlX
mRfggDkAg7monEsqSVa4IRyZc+bTz+Ipt8pS9989MEDwBFK2VUWes/f3rd3rAJq0/iGpgRZ0Ubsx
Y4zdhA3th9h+dUcDAIriPHTgV65cEb7W5bwaA17rU7qgUbE98WnDvJi5pBFTwC2Vni/DNCpnBM7Q
XKX9NpFr3pOlDqKmbXtwAO2Sau3ZPi40ABdxNK6duINuEGf6gVfNAB9CRYCUp78IZThLsirqvCqT
Zi6p/bCVFVwRbm9oqxCR3lHLtBVinmifkGza1lZ9UHu/2PUkWWyjvON2iH/DAQlzFOXr2kGq0cu1
tC6HoV5nrvyQkgPYDwSkRXhrrPzvaUsO18H5OksaNzxgsebRrJqPpOAfu3Q4lRKuLp0V3JBWIY5H
A6No5ZebrMTrqaylWK7m9cQyqkLjSxDgwSmquFq6k6sJq351zou2Wqeeg89Ksfc8SNo1/mp7pRL8
WgRN9VWtGw0kWTuSTUC5M2u96RmWDtKTjHzZM9gZmIO8iG31RLKsf40NLCjDKoljk6VtvzTdDnm7
l6fst9Lq1NV1tFNqd5fUcba3i+ibVxfSOvZ6HB06WbBMIx8mEEk1+tklsi1/VkfOPCAEdYKJs0qN
qrzXQhaSblh+G3xnYKmNLssO2lnlJng/VfIuZtDHCwAp9b71am2XBAYBs8xodiyHg4OR7HN39I59
4XcrTADOrCRVggQczIlJktXw+T9MUVHNiVtgN+u7bWOV5iZw+5OH4HLTq+ovqxyMYyLbh8HGF1Hp
eFKKIew2PrLMhSxpbzqK46XJjoJNUzvOW/7/Nlb5pbN5NKgar/Wm6y4CBMXaSOaL78wUyGwCM4HU
XDm5QzBrC788SkbzWKBanFd1mSxz23TZsAfNsvWU+EgI2e2y/tAZ/c5mD7HLQYA1KOuWKH4jqFpm
ubdC9ax0dnVhf87HczLIJsGptZOdHTn6GV/uPmviHtGt7t0Rv1+0oVMsLc+TF7WFrHKQ/OJQFnkz
j8virOTN8Nys0JTPctkrzxVCdB3XmtWO1clqjL3X+vzmwUOsXCN760omCuuh0Y3pom/Sc4RVaKF4
qC8LXBWzyK6/FI322GJDxmY0ADvR51boggmDQTTnyf8tkXw8aLFaHDt+5tbpjC9S5ryxVpkVuh2v
sdWyzCWosY7LFANNHB6LKpmJXWaZDtdAaZyb2ja1lFWlkHodDd5d8hS1dNr4VKg+C94mfnC1nwow
LuzhxcCyytjIRaY+2+5XKIrfvB7PjG517tJXY/yRCtv+XtXsJTZLZeFWtbfC2bbxcMdEo1Yt9RZ2
jO/4R5yDP/SGhZxFYGBmKoUxc2scQQimcaupj5FGSExRGvPHODfTN2nUvGPmp+x2bOXRic1Z5Zmv
Wmu0ZzWIt6VsxfuwSC5eycZL13S4L25/3w26hAJLipZ1ZNpzioba26BW91XjDcuq04yvrRIYS2kw
tmaUamf2ogc+8plZ9VvyVOpCCvAYixVcxtNVCcheBKiO+Sc5CNqAMFptiqak9tajbP3yFeJRuDIx
ejfIArqB72qFYtW32L9mHY8dp9JeKj7rM98b6q02tj3OKildOvKw5DERrIK626sDKdBWKU5XEOQk
IAP+1C9CV9YwOBCV6EM9XlgGkXd34LPZNuiM0ww7S0SwMgkfHHOyV1YIB1H7ru1Clxbo3/K5Jrk1
K2fXxDATHnGNdTPPHVPQO1iExrH/aZnA+UY5dIgI9v7kFZwe6NWPPAzKDSwRrOft+E1aw+XB8eOc
OrXpdmandvNe89uFwHdBFYCd1CPb99Q633UqwVohmiRRHO1MgpezyADoYnj9WrdKorBs6+w0r9Z6
x7LbidlO8QoyW/S8KcbyWd1GSxU66a6to69NbQZHlvLFrDQ13l2sm7Z+Vt93taNttcrilTLIImhK
JG/qk8vhoCSKt9CMtF15Xfva6WW96uo4nUeRSezTssqlY3ds9PrJolJ3CG38St6IN35TQ5LIsnZV
stsqNHxhfCaxoQK16+OkezErdRvouJ4t+YSJVjb6fJv2pMwGgENAV+bATfs7JJ7WzCrJlMrlsm9U
bevykG1ss9qPsnw/2pFy6koAIU0p4djuOr47bETtabMT1+63soOaYJcNn+YCyIZtVNlMdrpwp4P+
mo+2uY6nZKKMN49tVIecPivW5E+0bY49aDZCzNi4I8YqxS3eGMP8ojbLOgiUQ9UVJ7Xrza00YAAn
ln7n7LLzHGKLSbQoJzqF02UbRnK1qJTcXqhm9ZDHanWJy1DfJnpNKFFK7sqT2Rn6vRF5h9LOvst2
bC/zVi/WNuIEAhV2syLiqzwWvKq2KVmPrMzuYgOWWxfg5nN5IWAw3yJpHi5BDN4iGuxJvxEcw0tc
2MbebGJlwePjzjIHcAFd4c3VkEf06A/mgZVoO5yJIS+0EoZHCO30Hs0qSbrCHGaG2VV8G6PhrOFy
wzicxzN8kNq9ZPOw1dXK3rhAZuZ5g6ORvbJBKmL65BZQYbD6NmvgpwC6jNQjEV7p84xXLj7szl8m
vWqtIqXhvSaphKudwHzthh+2jztLyl22mGofn+Qy+eo66VtjEDQZ4scqUdUntR1xm6J/BOuR71Wj
/cGe319gmkrIWYz+mbfVQjfV9EC543Kl4dqeEdaGqeDpl9IwliMPzoeMh9Hg2zuDRdPK7/VveTEE
X9AbvNhKvgTzW/40iHd60ZOd2tqhaWT/qPNAVtCUHdSG9IFNuGVjpOPPLsh8rA0xmSut1b+47is7
oseEiNEl8yJtEfjRuW5imUxGMKxG38dg2gXRhgX9oUsJp0uhOzyUuczXpx4MPN5FM3PdzgB5R0zK
N73qHo/XF5Ul0FHLD5IayGslBYy7G/yoIRtUfImMploUUVm82pMVwe3y/lwUmXzfKekLfrr8bsiq
X2kDjUztwngddZL1PA7qRKgbpVM24P2IulFfqWy9NlXjhCygpOrk9XcNFKRsbcXuQrNCRMGE2OYQ
SHhWmROowKiL6FCint65wUgAcFB3IxYZ/DzIZLcoOQl0ObE889X0oQv7ZzeT+pUPQvfgKt1em0Ij
5tC2rLbZzCVZOZzQ0Q0nlUfZQup7orrN8BQ1nn7XDtx4pvNXK4qO1W5ck4RuivbBx7K5MVuZL8fU
HHK3eZCdrW7G8jnO/HVmZcqT53dLS5WT15LsyjoGU7EqM6V+sopky8J/0Zq43WdLF68yn0cINaAi
pa9KPrx2QE+++A42cNuxl22yMOI6OiQjMjInMbZWDX2KXbxt1vvMb4AP87NxgESzKSUd4ncAX9eY
y/WFPz9/3rWzdob/nT+8r5doLddwq/bGSb2zH+Nn8wfRYDWfVd2s0zD4Q3IhbbSoWUEEi2CuY9FZ
OjyFoQMMG/DG5aGzz0H3gI49h1VcLlDNrvXFcnlanl5POMtmX+2ZMndn/bJfqitjV2yDu+Cu/WK/
aL/A3rDqzU3AgoRz5nhEaYaXol42BqmPZZSs7G896aqNvI33w113pz5WryWidXwmeKIs2E9zAtdu
tcAJJtWrplsTy8e9ihIEB4l88odkmBu5/+g3+aoCiIZbikRlk9v5BhBiu3bDRseKXzrzUBukrd2l
J2x32clu/NcuS3q+qOaSvLX2LWIhMGM5K4EGjayNl2aHOGq7r1kODKDppew4ILm7azr5y+ilq6pr
42dOQpRJmccaM4ifiSTPjRIJQmT4Bd5yXX/WWpOIWchyM0z3GoaPlL/Ew3O5NGd4bIbVXd0tcGTu
7iLAVe7DnXWPr7LIO3NhVEOxE4dCz4tdAe7z2rT8kDhijusnVMNyZ0Ft27lFVe5EU5xFFR+NJkkO
Cum0HZmvg+QfEiK3q0Lts52Tmxn5cs4+NUuyI5vRaBehraW7LLEgefhewVEhX7bqY/siRkbXNOaB
URIhVpJ054bawSJBuBKDbtamu6L1st30N+g6VfqjP08tgnB4cNJOSXbi4IVuwpebw61PnIG1mR77
vLNjXMvK9DOrlPe1O7rFOBd/dSPI2VeS0517So4Np8l3buVl66GOy2ov52qzzsC7jYbx++5UdE+v
P+dTX1gAcFLKuJyTJ30a08JflZaKkanyg3rBCw0ilFSkO3Y+6a7C1hmn4bhGx6jy6FF9HEIkqtVY
/vMg+jyrjAnpZXtp+l8XB/KxxE4DJ+LYmz24GwmJhCbz1G+NAMpWWWe7aPpBHen9q3bwN0v/7qrS
ugLhv2f5UBLBrT81/+8jdv0s+T/TNe9zBDb/1jqSAcyq7Ff9r7PWP7MJi199nvThzvz033+7iab/
obH8jPb/H+D9l5/8l9b/w+AHsv93QGV1OVx+ekGW/lWRRkD6dXR179KSv3H9n9Kg/vnjfz3UX+uf
1d+u+432N83/7Viyhi8Je8nkLfmL7K9Y6v/WHWS/pmUgr2Id/w72p/qwhpwc4ZdqKypX/Kb6KzbV
1lSENOhOLaxOKFv++vd9+CVSyeB3+0+qv/ZJJUgqlLvLSJs1FUmMZqufZOsx0MRU6SLjJyGio5HK
2lNfsFPK/dFZK62pPnXQbxags5y1GJVttHBiVED1xSiEgd+j/3TtbfI/Xas4XwP8qQuvzQs21hzs
OJ7Ev+9tpx+KvTUdPvWF3ohR8NoJjcBM4UEJROztEOdOebg1Az2R9lm0cYCRP3t5nBw0SKtzaWoW
cLZYAQG4Uc1Cf1at+keU1t0ZIsRM8f1lZpUkV8dueDPyYp7WivPcev0KMNcU+JQtAtUxjxgCXIW7
F2dm7rj7VEBqb+3IVbRdi0yOfY231C13QPEB63xhd6MCdU4hCYukEwbZ1PbN5iwRO/uWR/i2BZBB
YLVEGNh3Ybbw6GC7MpEabgOiKQ5mUGaHKAeBinuDU0gzaHgPYizuewlTXx8uwUW2K4Rz9imsSjZV
uWuf/Ols7AFukRTNwDSvs0oDJSUX0h2xrWgdST54urzNTu10cKWIAxoYPIopxIO6gwGJyAYNQ463
ChZEfVK8ejyh6tYflAzsq9q63qqcuMy+l3eo46qnIknchezLRnuJorAiuDi3TKO6NHJcX/h3tJs0
QBAs+sRh+q5Avgy9rWiiO/Au/3aRuFFstButzLJt12tZMTOCZth3mJL/OIi+XLX6z32tnj/9/p3b
2mkI8Y0rXXxGPeY/uC6pokrHYo06x38AuYA4pqvY6qsdQPaoBjmiqM0OLWe7sRUIZQS0cfPYY3ZR
e1ubAOX+cwQblZC10+5zzOuLjC3HPMTW9EWcxe9nFULqa9/tzKLKL2xp3yTGi4wHBaWxdkiC+nPR
7kBdrb3E8TYtnD2M4zBhparzH6w+Sjdj2RYbr5ftS161sNqkJPwBtnNZF37yVrsDxl1dgqRVq+7B
0yJ9AUPAhU4A5zfJXU+ZaTKAYT70GXIjNWOVBc5ZtsrsNEyHwuqMWe9A7BYDpT34Ct8bRiS/xuRe
5N+tpj8Wbvymhgl5ldwppN3UTNOWnCbWNwmvWfbG15N/0HuzTPXyviLXqkGfH40aUrEe6co+TEmt
Is2AHqIB4L52XsfDSvlm5jAjrMQIlhleQ+z8EuUcDOm7VCf9MbJc7ZT0ztwOrXj80kKnnAE19pCW
2V4dzxQIYjOEEcOdM4XuxQEBAFcEf/Z4PaqmohzXrs5UCADzHh3YGoRQcJ+5wE+JDSXfg87b9GHT
P7MPPVlpsY6m54g48NRz98b0HBHNK/H61uYXeCbgExCLUMJD3SrJ0S91VFqWMb54rnwgnGH+8IPx
QR+N4JmdQocfnUh7NpbJMXCc31PbdDzg6Mie/3gV/sPbBeE7usOb4Btfj+yoU9EaaEeTUeKzdNlS
koBNqQ+52CSsd126qE6Q/7mg+bzAEe3PU/9o/+30j8WROK0GfKNS3etLXRvlp6bwLlBq+nMSBOET
VEk3qRKifIO7jKdfszgo5qjzDAPuk8b1tT9RM1+biVF7uqKXSncp5t0ue7/i1m+oI/IRccV//wyi
P8ci7dKHwS7x9rRZdx+oJcli0w8XhlnnX6EQ78geeF8SRwq2uk04HCpU/rXd14EXfa2SDGNSkNkk
lCD9SVKyTUIyXiNMGm9M7ySzNi6J3xy9wWpeBsMAlGeaOqGEunlJYVnPkrLCHWFU3qb0cCQopUJY
uRz8t9atBoQEcn9oU3t4QE5wR07Af6vs3l/Kyehui8BIn8dGZr9HP7tzazXU2C+B/vlvSn3uht56
cYdU2rQwEZaim/zetg7z4Mlz7BrK+Bgt3M4L3jQ1/C+9sf3RbsCnz5oM4aqu2TghFD6KH1WxY6jZ
FTb64EeoRFoUzHl1hXI0vukyhQwIw7NmyJGRNaPNqzwb3uQYmJLk1dVhrAbt4nvS88AXlpRjFi6G
2CWioMnssaFQX89En2QDgiGltfnUL+b2jdmTX5iuvQ2HZnGHo57/8X+4neiTq3Cd+809rrGMAGPT
HeQ6MQ4RFNVlko3eS22GZ2v6chuucVdgGngWU1UfJLiY2o7qH1MzK7Z+ZJJ2F+aJ8my6ANkVSkMs
QDp7iF4lXRrz9M5uEEWoeGgpj0GQlzMZcalHPQL/99nH0c/zpD7AT5Bxxcd5mT0xw8pGn9upIx9g
JP15cHJlG2pmScTyQ/9tLgkw+SCaE2W77tHEo50Ymtltyu1a0Wdk6Vnt4n4jLhWDov/zZYkjo+9S
u0WfRSt3jIdHXp7hXLGV8sWkCAJiULv75uX1cYw80tRhVAPmkjBpJkE+qw2nvKCQQhpppE8AU8Oz
6svq03trnPDjmLqJDibhWZla05hoqbypbjP/v64bp5/wfpfbz/P4CaL1Pnb7edPYrfX+NzNS+OpR
ziY5VAL/aOeePu8NNbsaFUSfsCzcDtHkYEA8THECpf89T4x+muz3rrv59/eI8N7/8Rph76RN26TJ
c61iXLM+fZHJxxEskzT7h+TBDMIbpxTqUuw/MmUNC016FI0oAg6XS495YGYPwfC1Taw9JDGK8Jgl
64n3Zu7KrCfCzr2OOoFV3lOPBzC7RFmAQj1oegxbNZfVgzGdaVOfOBN9t9Esd6X1bZ4464LuoqAd
OXSWw+oVw8lKpKIjxDZncRADWeP0bCf+6hNTiC2wrpkGciPujZmgkylTp7iNmC0mOhGcm3//P7Y+
WggAoFF/c6rqpJk4Q6aN5ceHZQ8cVfVLTfoRhPIDIi77npov4RENSzsXT02WXd8ntOc9y8vgWLz3
k4/6Xr33tyOCZ1GsbJrfW4Hzx3zRr3nW99j9GpTOxanjkbItaLAO7vuT4Xo29cljVSzDwESwQgKH
idMDQgyLg/hGizMxkRWIDs5R546i83pzW3FTItZIlaSMjUcRA9VPW0yrxbTxgGUur31o3QvRlFM7
vq8VMGrTYDYdtAkSGfTAkQLjDSLu3HYHA0FFXZ3Jk+XzOoiS7wW/otA1e0gqE6b+fYZp/MAlWrW2
ubWgkM1qxeSDd2vn2n+suMy//xatycZsI/kANsKe/uNv0cN2Jcm9r/0wUgozVVNGiFDY74NZBfwv
inZd66wOwQnD6Kt2t64i5esVB622HANDP0lBpCOgQk6t+dVRHxod+BkH0R+Qtlw6aN/nnwbEKJk/
drZqsKwbRJJbxH4WqZOsDReBSuW/PgBRTeblXAENPWvT2dSf6SYl4sTcKISUTk553+qt+kSZG+fO
soJ9Sf72iboA9t00Vsj2H2PV1NL17jHL4oEShFKxrfDu7MVZ2A2/z+L3s9vo7czrrJAiG1W5/vdv
mP3R5803zMBaC1IB56PJo+yzy5xMpxxC7nS/R0O6wCFlgradSOSjzMbFVOxkL5qF4SqolcNxkY3E
/mZi+NNECFWWNUlmk30hJvXTPcTM23RxS9EUt7Rz3AqqlqyCsB7IfGk5umAXNlm+Fz1jpw2nSHRT
PcQlt4rbPuYrqM5u48SxmpllxdF6VIKBUlfT8O+7KOyrsRaCysy8ZV7aTc0eEjaIEmZFAv+bU3Go
pNjdJ95SNGTSt4c/Jt+mDdOID+RoL8VLkFDcTnRdTwEl8GC1yOC7VZyhP0gHVNoj2QaiEUfRJw4G
ey0Qv9McGxBvLg8lvi5c7te+20SfLNf1DqLPAVn4nwX9/vYJwHONAc6EtSBqvn9ywIEAQrgxyOUP
7BdjpS+t3FnBhZeOsV3cQZ9pt6J17bIUF41div0M2aMzj6/tabYYD6Ng2HVWuQX2LB21xDfaNUXL
/riNGBBzA1PV4SB3NVzdErBNNkqvhppeSFKgjCdCNtSUqSg97a5X0wLVSe7N8dvID7I/9ss0k6bk
goxYNUiLrW36GrXtIvRRXVg+aEkKJbzyvbfpjn5kydMdddeLLojzSir04Cgmv5t8pwbxuui74SXA
1bhEUNftlNh078SMuDS7UxyG4UyksSkOJB96vZEPlnhodQXqMkPz4tVt5DYxw0i/0NDxz9NOq+4d
CiTGk2tLx2fxoHaNSu0XgAOi730GuKxoofTupZgCCMZI3RXVdYNFNTVFXxBbyapwWPxbIuTgvbeF
SktMFH2SE4aLUQkrzGTIt273SkTkIoU5pVRSTcrBXxY1Sq/G6wmITGeWmmSn3EiNvUIRsk/9YoYY
nK4UU28XGdOV5XTl+23FDNEvpqkBvojptqLr0+Ufb1s52X8s2hT90+af592ESRD7fz6gf/N7es4Y
Gk5eS9/wQCxrYhfYrEsQ/ArFRZHi8Ga5vUtQy/cnG8IlL5dAGDDEO2VItGIBjeD3fNEnrhyDsT+1
3/kgTXe93evj/a8/NAitXxaPPHBn1b1Q4LfWxUdOe3dd+U3LP7bgtx7PTiIKIRx0wDNIs0uM8rHx
4Eitt6h0TMWe6xioGc1wbxZqMROjlL81HqYLphqc1wuIuHIBtWLiqkrXYoUqQZWdcj4Z2n5MDh45
9QVVa7KNPDV9969REXm/jYrIuxiVp8mfrlUiOX0CPpdsx7z/5Q5qcufLfno9SF77Y6Rsy1Z0icEG
ovw2VMtfiVKld7GsIn6cUBfFLMnSZhWCxm6nVU3Yoq8b1ME4F2hw9hblgJbgFrw3JFjz0vW1FzAR
C7Kn2drtG3/Bs8V/aAvNf4A/iTC7ls6iqw/6jEUWYvvOCHnENR31mOomXZG/apGJYKspIKOehcEm
NzxvRjQl3t4GekR8x0IieTdNu/WLmzSYDv8YIFY4zjRZYrERuPoI0rIguhGxJg/z7E6WzO/1YPUv
eAjTlaUYw9rM8+HFbbKz2djdJfL9//geWB+hG7o18XV0HMaGgnuJ5TX5pD/hMk3n2qWMzeRbXxLp
hzza4xw1qcd2ZJ12jx3RBTBd67+01nf2Yyi3D4Rt4Xxa8NpFUxza/NFMx+IiGvhLmoVuWe5KNH0l
NY5eaGC542qUFu1DG7i/Itx2e7WV8hOxVf0a5xoGaUkpP2kvYljXWFVsOzhlWqCwt3maiGI5gPIK
x1hI8U4swhKH/U6Ux/JCrLuyj00HUyt6ynxF2ss4anH2IIL74pBHCdLuEv/HtKh2+RUsY80ygRJO
2YCwNG/zMwX/FyXhdMxivbYQZ4nZ24/4aw/dFKcR/foQ6TsHo+8jkKDP/Von8zZE5TbvqBPg/sdK
jqqy/M5YMqJKm3KC0+/UhFqERxGchaYT3/z4O6W8Q1UPlZl9qwbclNRWLLd10pzAb0fDZEvtj9Rc
7I/ijKqt1dYsqxN7jYrKMdPkqQktEjy1o11iObaOThZQidZx/F0tdcnRCkcTyxVKA9ZR6HeDIPlq
wbyOmhwuexnbWH8i9Yc1UPEzxRamEhM8EsRPiXDhodbZui2KUbbtSfuS3qW4bUFXk9x3STy3KpXh
VDKbi5RC2vNxWmjdDiYK34M9HW59cDhnsoIGBFuisnR4u9eXrDW3qVtuErXXnjX8n4sh16E7QGx4
xoRHLSAnvzRQJi5h7e55BEZfcutsiTIi00GciYM9luh2whalShUjIp5GqYpJhkj15PV1S0fi6TEG
2LG+bQLFvvHWFJs+sSd8nyu6xAxTyjHKtTXGCaq73Q5jmw9UAkk2VMBVNxoAsYK6HH9NubZhND4o
pjtSUqfD22J2iwYQ+1GbWqKr5q2zl+v+KFo8Y373t5kcrIZQpojhe5+YQg7nTWmGat0R4y2/hej5
l12NaE+DZjGL88F7TTQUbMQuh302JOmzgmNP9Geum20HPwT9TETqVaOc9iwxFeesJ6l5r+j1kzn1
G2zeV5HTu2ssiilJJJDV3cwteoVKyn1nPqQacOcaz+4UsNIrRTRE/AgHqD+NiEY8TfPaP6Z5waoI
Hf8/8GmaTEr701eKZ6OlmmAZWDmY5vSV+4PB1WtdCt941L4lPt8XS0d5Lg6I+sJVMcQ1Hp2/+nS/
HuCpTuURRGcKaf/AN894nyG6PzXFfAO88ixO+CdZRf3gS+OwC1uHwOh0GOA36DorkVuXiW0H2osK
ikTN9Os06sZFK5NyQqhJ6NM6qqIZhVOs8C1AQuqrZCv81oUpyUtTy8noTvZr7CjAxWobVeDUDIeU
fGCW1zPRbGxDObeyfhStyB8zqsRcLxQ9idlS0Ce07jwn+A7VId0nAL03DQUcZyIFNkzrz0998tQX
fZx365MMMtfXXNun6xrNHvYGKtXZKHmvlPaOvlRtKy0V1eeVMnju0RxlnKtGJL+CG8MqMim7P0yN
LN4+2Kfdo1G0VG3p+25tl75F5qX1T/Z0KGTCuTL2Yx+D+Mk0ikSG7MmAaHd2f2IXoG+lEoHMTPQ5
reHjConqueYP6fKP6wpJRT9nowMofD8+U+3hbbQc+UtoskzTsWPAoqSJzFNfW7iLl6JZYaZYajal
Ca+TY9efq3Fb7kXTk4oXy/Cbs+mVyhcfa7mtGT8bFzy5sJ4OSCePuam8iLeY6CI3t2d7E5ytzLFA
W+oXNKHkOcV6nApk8ixXiAjeFuq3VbkYVQuif5+W65IrZ9teCeydg4KqW9SA/ndFoG/9HrhHqOJ+
nOoZadPBS/KKhCFnYxZlPO2cxa1LnIlpYoZoioNcW9XedZVqTdadYpReY6+pb6ctKYEbvFCzZKBc
wjAeIzzxX5zh7OPHfZFdw92PbooTaWqqTqIvYDclW9GEf0hhW8W9UPjo1a3Mr5EyWDBU3X7n+Fny
VE/V4WLgbqI/mPpVXf7HfotH1C6QNHxmUzq0N+GXi6bIiYpsqBi4pU1vfRQM3FCzcStVsnZ0ZSAF
vPzgOE3N28F5b7oy1nmj0IO1GIVnhkBDnJaFGh7HYOuiND6GOOiWXk8dHW3U7GPPLgxURVe8sm+k
pL1vuvuW+PJT3rh82YPiVY8knfJ+cb2qRjl/LVT9GPBmf7B137lePk7TPl2eNNJC9LNU0pdGEB6C
wsYgOkkixEGDtTwLE0vbiSYrAeVcjcCqphlDatVzg/rkK7vxorPVPAU95Thwo7FM8Ek2LvpAwiYX
ksASfdCZyWBYT4iJP0xLcXt07Hwgt0jOvT5cRoJ7yN4c+JqRqgUrYyqiIzuFOw0Wk/bBbc3zv4fP
oJx+ekOoBKyQSJnggUHckFX++IawEikt2hR2NvzClkoslbmXgQRR7zFQOF7PTdcw9q2Vy3PVN/W5
IYauE8TQ9YCTbB1iCIQI5wO7AK5xTSfkU9Pms7kUWy43M/M15TTipdiQ4a78PRq2SXbv8FUV+gWh
ZxBnTdU8YRkMtrf+mxSi+2tQzBeaiNs0R+6ewhEHEwrVkcq9T1FIofM2GV9UJeY7BQyFCEc5vDjd
SBE8YryniDI3Ypo0Wu2RsrkqhUPJr7G6kHEmUebjFiG/rYQ+Rdtvkz8tpz41b3fmPQVefvpBt5uq
lF2utdA+O319EnnJJOjuQbt3z7j2KGodxvXBkSLnIHmDv5SkMAGZC4iuIk0DS4sAMdVxvIvLu3Sm
5DVlhg3Wvh11XnlrDy8aRIsNPiyyPlNTTKO0XnfIlRZCrDtQN5Yg/d3tszzBF9q8p3CG+DBrZo6F
PWGPK6aIQz198H0ze2q6jGIiU0scbnPFPa9fGsnIrvejImaAMdOHCTDG0YVINA7zyqCqmGOEF3FQ
k+BtTChnLVpuRy1yN3oRDXGNb7nqVqsdaF/TNf90nz6N5P9YYhmTavDDEktFTOgQlUFkpE1B6E+7
lqiPqoSau/lbTX3LHVFo/xjrDj7BCl59xOYD9bCRVkDc6fynYTFQ58Zrhfd0LzaatXNuTK+9iEZU
ltUCCoy/Fk2pb5Sj7PaX6yY3iuSfRWZ5h7a0jc2gGJAd+97oFqEDa14r8mzRUT17U4TNc8DWZ0n9
dQQ84+icDYq3U1hu1J6hnoQ70WdOgYMQdNtBdjGfT61xoD4RWju0TV2b8wTMMooipK6j31N1cCqH
0D4kKpEHOTIpujTtlt2s8e9JZEN48Lrr3rnUY9JwaZxtxQWFBVGkmwI9oqlosU59xKBbx/qYHnK9
X9Sslk4mbrPTWNRE1RXqvlECWUKha2PxXYihSpLfHLyLm8HxoBh7nr/JBgi7Xt8rF9+q2sVIcOfi
RQPGq+ksnPoy11aPkli2W5Hi8I4MSKXH/p1BEYUz9bVJoExGV9HPpu9OtMZAXpLHdva2GVl3o9S+
ikcHPKlx1eZSslao1bBv6pACpal7X1Nd7igka7WaRlvfKd0ZfGL/QRwkanpEkVUdRes2Q0jexFXv
9xAzAq8fIDwgUr49F8XDTlUq/1i7Pz51i6bVqv6RUJVo3B6Z4vkoxtzmx+1hKc4K/dhWdkkRe15W
VNiJDhoZV6q94f8xQ+P/UXYey40jWxp+IkTAmy09KZKSKFu1QZTKwHuPp58vk+pmTd2OvjMbBNIC
okgg85zfDCdVKwDLuOn42DsYM4+qFb92IdZaWVsV36qsffBS0/9ltx99Lrh9CEKuCxCEP5pW+4rN
bP4lQG1nmRPvPpQ6G2pdMZzTpMfOSRKiI2hb+1xLHl3IhjOKVpCkZUPuPkEpjFjNK2IDPiJZkvd6
gLzUX6G5EWfkwutPfAse3SA0v/99kgbxtQaZ31tTqzn3Stgnd7aauiclbLp5MdSEFjtLqdmKUOlp
IDhXVeuXgOSd6DGKLRTl1RGqTtfivIGKYIBCTeJt5OKAp0/9GE/3qeJuK/Brx9vzz+HT2LDey5bX
R1/fXNrQRQEGx9A9FKH0mf7vuHh1H10EpabXiPVbptccHLU01lVNCgF+9UL2KDrkS9q6Tk5Zh9qJ
7ZvoWVSOvseliJeu61l3JTvXu1ocZPF2qCt1C9s/3N+qOjsZtgbw9flVq5tuS3pnTfAtPOtkIx9G
sqwPrhLbbKlmuCiI+GCH4iKAHFZIwshmDJDMh2gMY3YeAYnMKt66KAnAODK8bZzW8wFuQg6Jo9U2
nVbz5UG4edlYvvNWOdb3cbZyNJwQCPKA8S3mYNopVT1+oP7ZLfSu8dHDMsF/CbEaKM0LT9ftx7Rx
q6ci7iIsaxKYf6LRiFrn3le8jWyUVYGGIkNLQBKpJ3ooSHXdYdjCBn+AwEacJn1JYyM9zTD2V6UF
HndTNWq2jjKSf2FKMlA1bTKG8lRWykMimq9nqm4VKAWQarz1kUUet/YW0zYFAfZQh0GDQM4hjOL3
sRi9e7/KvPtenGGqByc2KSeEZCkOSTHu/DpQFuxenGXiRzxW3HF615EA9UbnDb6JfxeM8A5zQjxV
hszG65yr+HFZenyRh0B5wU/Tf1AIOl/QoB7vtKmGXPdXu1GbLoqaIw5Cok5Xm29uMcYsFJxhGhG8
i8gLBuW31sKHxrNxFIgG1TlD1xqWfFOy7//QowxUbTOU5rvB9uwSEP80RBxElmIr+K0k2qSJr2wr
NGV9K4m2ybaTnxlB3Lu06GI0p+Gdyt9bhVbGdiQSel2uS+Bx3vR3vglgzy+z89Rqyqvlwv+u5/7Z
V5r+omr5Pk0LBZU4azxWBn72g+gVlzCr4ios17I1RWoaPnAJurgECCKn1mEEP2gopctftzz06Opu
az/+vIM4MDJIpEmMyQ/cwXHWL13m4DGVT6id9jaZPsmhlwfSZecRh0Y07Jp7S4IqamS22IWjjOGJ
xd+1Mp2sYtvrZNIgqPEKsyFnRzr2lKXR50BhleE+Dvey5lZ96xpqVvYgG9JMG0VXCOveti/hRuyi
Ag0GYuTNAnRp+hM/vFEr/J9O5kIlt9v2xUo9IPtaNx/HUkM6T4F4t2SRCD260qevRhodcJ/vX9TA
qQ994P5Wb45GfMIo7CMLMuPCy2eppob3LCMthYsoRTSUF1mKfedd633/GpfRCYIu+64qDrIR9QVv
RdoZgr4I6USG3W7jCLMrOZs91dPB0VHEslycgnutiAlpwrqe/do6qiaZldrRED7x2/CD395jryFC
axq8wEo9MzZqVFSnSWS4hJtAAxPwh4Py5YJHcPeEwIOy7cJp2oGQ6S/pDOdbdokToi2gQL6mA265
M/ZUp1mH0/bv2zHzHxaTjopUlWsgpmoZ0o7nt3idAa4z0Lwy/RohwGX3VfegQc28JC2+mGWTVAsw
NO1F1pVOo/HQT7utLMqG2XD+HDUq2m4qvFZ5snBLyueli3lZsjC72wmp9ewRyjzqLL1CRtgx2uZO
HvwMh67CUr/NitLc5YEzlhjX67C5xEF2kUUzx/ju2nIb/NsYOc841f9NHdwUuf3it5SB7vAegv0D
Dhpk6n98Xk2tNuGQGcMXvc+zTRZo8cIQ6wlNHORZiVEcIi9qe6kjB+60aIjEomKoEIPHCc3DqlEx
4oWs7JLIPWU4qx2T3mELBJsQExTt/o+zXk/1a93499n/v9+g15vWCuatzFNaAIIXoUlgTW6LZTEw
4+ROJiZlMcEs8beibL11vo1thczbH51vxaBBFjRMFX+pjppzdIuiuHenZCclWeWBeD1WX55hbAnA
hk/p7OX3NmLhpq5WH3UCax+McvsIT0PflQmbyBBhS/YFhoG2W2//SPxFw3/7h51AxsdWPD6UGo9k
pL7KhTum+Xsw8chXwlHbymI+Os9KgcFyjukiSWTjbHhG9h6lRbMLlQ6qgSzGSNHYsJFPQ9xPr0b+
M87m/H1Ic9icpiu+2UwN0yBaFa7aHGQr4hboAeY1gFF1ZDvBHcjJ1CwKNvIOrkXTey7cPn/svLy6
NL11zpCkXltWHO074JG4ZDgWKY3Sf4higZFFSuWDH8eXyC2MJ0ONjb2NtPumseL6q+t8KK0Tfvwx
0O+0t39/XGiG+adhENhN10FwGncpA5Ca+2eEX1WrvHAQKgSxSequGzPsdAd0abASD97RGQR7TiLb
dWpgX9jHLmR9EHfYaPaRtoHsGL57Kr664Aps5LHt6QV++1J2y9FvvwtCb7wWeRCgkRsP6t52o3jZ
jvD/sUD6KLIu/pWVZ88y4QvnAF4cXH+/ZBlGvjrJ+IvpE6LL1Ko6olblHLSmGrZtbc4PRYXmhD5p
+puYp2/96Nc8f86jK6wo7QU6xiUcp9DmvYyU1dk35pOLcQ2bNmwXF5VrdsA9AhRQlZd66Lqz7CWr
ZXHqqnln9uo3WS+rZKM8TD16jlpr2cvrFWRlI6ZsNOjoXZ4HW1n328Vcp90SK27ufqvLePocW7Va
WQMGBNebkpey8g5fsbTOfq+TfRQL0ntvpT0Of/951zWqcTgmovebN0G1D9TmwUhHJ9/Epga11k3J
PiWsOxEM1vu7KtH8clF1So9XNuXCLbC7DbRo7RrTOiVQXIDWxLt28Nxo59ht9uR0oXOaTf/eRung
SVZ1KRC5plWtfeRZ2ZM6BkhymdmvW4/BUn9VOYaY0JN4PYmRqNoL2apaW8g5PDF3SsyoszvrJHuY
aZXsKhaVLKJolHXwnNZNroQP1yshTL3J0LAiwkoPL6r2fjwDxUeXtElGgrLUIkCRrzVPc9bXGQq/
ekQC4npZWeVoM7/8CPE5Oas5l/45SoMD5jBWgaJVGy+90p92JNrljG3gm8exzd5kd1k1znyOGEGK
yC/X9HmuHRR8NK5XkXVVAMkxtfWjHBW4gbKrS/4n8hZkHXT4Q47X1Fn2j8yo3gI+DFlFM+U0+l9F
evHoQkC4ryuRBDTJZ4iDMY9EpjXDW7e2FeZwY1iNR072KLs0s2PwphKRcF0v1jqWkVuv30xWk36D
SZVuxtmEy6Lo5WuK0YgGO+EbqovNym4LzB6GHtHVvv/QYJB/C/IBLBp0y7OLqPq97s9s7kRDbo+/
+spRHiO/SCBstOlKXqBH/Qo00fuE9+/ZSZVu7/DuWMuLpP5zUXrGl7Ed021aDt62AXz2DgpuCSrP
3+gpDmLEwcyL0t4N6O8h5zqiLsHTJd5rQNuelImPrBxy8jhjpCLSxUPM14L8UbZqNpaqdqQEW1kM
Fc88NkX69TpVzXe4AkJ2dr1OfdJV9IFQ1C3WsggTSL3HCHB37duOYbqoNCTy/Mb4LmdzSuRGPBMB
Dl7C2pOujOYlI4MobutaQ5Z/mVVhcr1VV2nzA5F5zI1FFyOdeUzg5ngwWI2NUfPXPZdmhxbRHG7l
fXSFaoJ/zz/vebBdoRKSX+9ZfB1g71mwR8SUKZ5UaD06O1mSV5H3baJ4c72vf7tnOWhslP+45yCp
8cZBK/a+zcfNoOCv09XevkwAk68VBL8OCg7lOapMnE4p1CIk86AsR0hoA9KixVWKgi9Nqi2vZYx2
cdy1XAB2c8BwMXBQW7w7I/ctMcLyczI1b1o8M0TztZbtq7ogC+rnSrIihqRPRvIUNxWhgboaV7Ua
p08AI9OnKntz+T49yg4dlnkYfRb1WhZLNdEvDJYd5ZAsndzVEOIcL+saIJXEr5cwQqZ9gSjM5zDm
bcI2WdldlSEd2qcIVlrt/aTZ21uPrJo6/syu2Mm5SHh5xPIIOC2rEiEaccNyKALOzgJseLOXdfmo
DmgAxl/mau72rlGlK011Y0QWRuugJnl2CkY0KINx5efEI5KifplVPJzTsJx+hvMmzZ3m15TO3wc1
01/dYnBWce3nZ+hg7h5sq7PV9DZ4xDByEsGv7CtL47tcDCIMsuWJoH/DvBgsajtnF3nlEWn2QxyD
goCOvUUFrt4mWKbetXH40xj0CldlRd31tmudWMoEG7MMNDQ4fGs1JZW3VH3XfUEQFPkMhNSiQfvm
BiqGxGWLULyKzPXIhxxjSBxGevFD6YLvldrb7/aoJmh9T/4TOiBoxM+Jeu8a8+e1g1wvD39cN+oC
99G3Zg/H4nB47SICG3ja/3G9oYqccFE05cabSm1js3ETiknDyk99/Jt7zVlZU699U4SAR683XzxE
KrCVmMadmhTFq2fahyoTs9ZY2MIQ7k7G2Gv3eZRYi+tIgVsLq+nJ97Ty4JhJv5YDsnwL98v9auph
utHaAUl/IGjPs2c/yHZwizlyiNVwDgkPnh2FQN91oBc8zprpPPOza/ejGmLpoNc+Iq6b60DUV9d6
hySjpnYzwsz1+/VGMEZeKCQs7pNp6E+6g5ozlgvat2hQDkXU5a+zG0473SWsmLVd94Xw0UJ2UIza
hZehZYLeWl08F9qZvFRjNS1CLbr1EARDd0RFJ13JBsVqNh5PzbeOfenWLetpGyaj8laY/OfFNcuq
qHDecNNjEMzxo62g4yvvkiU/gSKWfRcMY7o7X6uN65R1jPcNAOYv7WwH23Eu6509uNMrckl7OTLJ
DMwnhiwD9KBg+5LE2MPxSnqxsvwF/VSMH1Ew26Gq1F7ZDJLSYLUtikehne1uNActcJ4UxMf34m1a
K7F1KcXBTVnboaRFbEm8XCNQDpfS/R5CHby+UMssmrekeo2lHCR79Wn4NLGcPMmSPXbeYcRbeOEU
hb5lmasdnLRfOGkZvqSmojwmQXmn+X3wNjoFH06S2YtIj4K3utbGbaeSbpGtNm7IK8WceoI2tPaD
+SstXfUsS2JGfXCDl1zM2M9IMohOVsV156y2yJGA5EjwBendI5ko99hZPavTvhr13eB097poqH1X
qVa/NStjueOhb4NfjcH1aEkGeszS/zqdQmK37Tz+CLSvgxnE+ND32dIqPAOLAifEPI535LYChQnt
N0i3eg8zv7GK7DJjVw40Xr3/7Jwj8mSNHVpJcrCeY0SkY1uyB63BZE3+FNhq/JgiZHwZLCsQtkQ/
OzulTe/cbK23DV8zeSHS4d+7stUIBwLyiboIzGJhx294btnrTPGIioliNfgoIYZJiRAhxdHQdxH8
nYtZ+AJCTMJhypO3ICQ+bpRqLxbSyRtGUC4+Qv5nKyoyCdw0f9rL1l51vplFWN/LoejLzYY6vtaI
ZjwAHHmR10FxszrIm8rE/FB5/vmmZCt6rtebUhR8440kqchUCKaV4GDJWJ8s5pjeLXx2Mtf4n6xz
Q8HLciWNS/YMFB9mhejkXJlYf0907STnjEQnK8tEuiJYT7i8dJkXPwVWNr8AA1sT7O4usqSi8dWY
kfUoS66GJuCsJtcScLijgWL+g2zzSUSmU+HeyxK4wSfgosW15BvGWzc62PKIK+RBhpm2FSEwPM8v
qg/euElN9CdEo6si1shvwz/KVi0L6kXuTe3xehE8UPAbT9072ZrznifwjfXKtdVGkT3CiuIA3kJ9
sckQwJ8+tXad7OGEFc+zjcdIoqgI5opikKrtya39dwecH99i5OmCyVcvslFtuVRhNN4hb5TiGbt2
tGHjsRHssuJ58I3sCEcZ5r8c266cxE2fZVeyF4h8eQELd9E17IZ+jVhiupGtXkPsElxsWg/NOTXM
EGmuTFtBJW7OVlWgWNGJU5S5e5SsI39zrawQomW32GgPcQaDWw/yCb0TMYeKDURGCASG5Z6ky7zN
Ez9/0rwhO1dReFYVTSmWdTqzYcP2eS9brahp7/yJOC6q5sWTrCOA/dUiOYtVAFWRN/g7uREiwcsE
k9bsGr1oePoy+6iV9sYPEYGWRTkCs4cw6dWLrNFC1nqTlULqFbOFUzI8dP107S57DCMOHl2Jh5As
umHbn+Kiv8zO+DX3+/Yoq1tCOgu+oP1BFoOmMhHNQjNEFuUBHbZno01ThGq5kjenzY7EYLu89VCx
TBqyFV+U9GEwR3VtqF2/5klTbfK2cFZyYE9q4TL8vP61DRm51QTiaSNngciu3ydpvNUBvT3J7ij8
5UtdnfXP23cDkz2Q9Qa/ICBTNNsbWOLosv2VFEsAvwHAcA+3KnmWjHD2dRQvZOlaNfTKwivHEf+2
7jOn1iSRAXJp6pdjQIK4HJ01UrqoYgoo0S1z6DfuBS9V/xN0kTUQHcYx/+xneN2w6RwHB5YQYb8h
CbSThmrdyUrCbJWMafjd30um0K1dNft/bZfjeTVnbP7SYpP1gMyqqDBJbpvIEIukzq0o6di3ogS4
FqJza+MdqgtC9q1Vjm06t1jVoG327lh6942h/apCY3q33TDcKHVtb62SZRirthMqr96lZRUqe/mx
8zINGqiwbPA2QBkZo2svfRe1yHB61WNqpK9hmkzvZRy4G6eECdbx6nwP+bCIHC5CZK0BjJFJQV0Z
loZSZ8dQ7EuSiDTQrUskMigJQtyrMezH9TQU4GAdL3/wUbDcW+T1Tte6SriVoRoGQMOrw25f4mKy
1kHIbHtbdfnQYggos6lu3bx3MX/ojRfZimq/tyxdHXOIIdiMqMcscUMp0HrXC/UUJsiJ1+30YIjD
lEUIu2flx6TXyUGWZL3b6Z9DZZ08qLYyghiPHNJLCRYiI5zcCcjDs5Wgv4nmTLMZRNFUUBu34yBC
2ZViYeJkW9Um1DdKsqoEXurhn/goS34Zos44QdiNm+D32cj4RUFtP8r0g5KcOj0HoiRyFgPyVnvP
b9Fa/jtnYeNps4TLTEDo7zovObV1p5Mqz863gfY0YnYr5pGH20DET8m7M2gQV4r8+fNKckCc5f6u
0F03PecsDFCu0whhBc5OUXId1ajB/o8zVvhQK/zXGZV3MlyJRpTCVC82hIqh6q2jLCE5aN2FmvFN
luTBMbVpGau5sTWyQbv0vRtceuKpYrCcxo9aRfy6oxWMnzlbihnb0LJQ4VPCix1uLCXNj2SQX3X5
J8WTbq/wKnPXqviz5SGu67vUMJSTLMGKyI7joL3KUo3e0bEu3BnxakM9SvMQeQCprl2LVuR12zap
vsgeqYZFlOwhixNS1JZZxifhELmQGlwzgPqFlyrOeahS714VDZkQ5ypM31y4KgngsBhIWo/a54g4
9n7Npb7rsWna9ziIXAxtNh/NBFMb5G8zVEgvDo92eP+EUWQHWYcVMQwzs/wc1MAif3S8Te6cbORu
bTzSEBvNzbM8DN4IOXqOg01fT9y0aAjdBB2ZSbSYvbYeDUJqsp9sVYbmuc99/ttWMp5yD4FHy3bv
BhspJE9DYQhPQhpkWbQqfvDdtYL+McRAbJV7g/50OwuENVYp6pSAVjPxfm+99RsL60ii7SMUkFWC
s+Ni4N9/9rRIv1Sl9yjrawjzhM2acgeIpPoSsk3KxtJ+7TsWPOTp2HKL+tvwvOwD6NlO8tDq5G1m
uHlvbCQQ+hRntaiTZ7JOtsp+Q1+Hf7YiVPQ5tqj9eukNob6VmuFgMwGthTWuUGAQZNWtXp4Vdhuc
Otdstp6VzM9YI56Ushp/iBMM3QZ5ElafNYg4420RB73y5POf6OIuxGZVe0h99hCR/M/J08abK0BG
00CAhP+pLQ6ywZh1MEd/jXD5S892loFnRG6v3rkOmBy9GNvt4FbaM/9KZTukAW4Bopg2Vnu0CNss
ZLEZE7ZprBSCOtK7paHoGwxM4kfZ6ClFvaj45d2h863hlMXEdVwRWBXF0GZiLyfW7hPhfdZn6PEW
dL0y1MezZDlK8qMKBKg3F0paot1lGm9qHM93TZJhUeOl5puCtc9aB2W7a/3KeKvL5stkGekDoqbW
8z8MUjSsEfJCt095t1IAdSaslSAE9pzgJRzJk2FGari0d/hXWptMwTJjyvyM+HhgvMii0ZjsrMTL
Vxbb1quWcxZWj9OUmmDdPGUpQZ8qFpGk3rHvI+TSv2naKTfN6V32CkuSZ3Xpje+eOxFBF72MXpG9
5OB/6mUoGCTlGvLfGML0bybEajFDiaPv9bKy+Mdl6dWkQ4FTEKLek66D4/j7EBvbgpgKELG/qjON
9/gCzhsgD6s8ygZoEvm56bBQVMseEaaM3zLvmZeoTe1dNlXWJjFV670HSpk2dfQRO8IAqmzdY+w4
+v3Ym84Cnb7oQ4zEySt5QY3ic6RG+lqOlB2gjH+OrPTMuI4sNDf8qFJSokWL4UNcfRMwFcsPfwHl
I/pS9vaL1eDsgNVHdKoxRLqrlVHfAMcunoi0kNtyeoRAUNmQo5Ji+tKFc/TWEoxf5dYAe8P0y4Nm
Eb/zHZBh+BIjsJ6l1UcEV47YffQr8UEGKGXzPkdetYotFKiKzun3bl18YdGfob9hEosCrrkM2sn9
yoJzF01d9EuztCNuVfqXPMPB0S+sCMyLr+9cnP52haGRJIqIBVoooH8x7eLkebxbNcX/0vFC6DQL
n6pKK557J/KX5ZSkCGcXxbNKqmrH22JelmZYPg/ToN6jUo9/B31lD0w7d8E8pQ+yyq4xFIldN9zL
/nOAql6VaelKthLER+pwdB7lpWSVG44rZPOw0xEztqEhPBHV4CDnjqJa2dhFbK1k0Q4Q4uyD8qvs
OxZZfcbeQ11gOmmArYqyZ0JX5z7Ni69GBNzMhMR7qF23etVm9IUbrfg6+Wib8S3mS1Hm6nupfsju
iuZG29FlYS+LrrZxinb4UhhdtUNQEoCKmHTq01VrxtkbFjb6vtDDai0n7RXrUPBjhIaKIVtsIA9d
F8klKbAnxFWVBYTT98kSTz5ehRXvaqLJl7It0vtw6jHTyYcEs/e627n9oJAgFeX/4+DrVOJq/ziB
FvTtAhvbPQEPQqIYwMV6773EWt6cOq20FrI+BxK4KoPBuHar8/G3bq2LOdatm81iaY8UUX2aIoP1
xoIk4o8oaT3cJ7Tu2LWz+QYCn8hAE72qqhfe23YVLmbxEGV90G+9OEfhQBTtyrIWCYGCoyz6xksf
2O1rCKrtPGYBom9iMmEe5UD+Tsq4X9jZ1H1vmnql6jnBCZb/dzF6sF9NlM6FTqF6KW0Hwc6kVe58
D5ZVTUxuY0SlAqBTq8GfJfFXq+/Ouhw/J+6iG6L6R5kD/huddngZjTpal2jYn51y6vZKFIEiwt3j
PpuUblUmof9KguhnFvfhr0DdWbrBfVSa/uKm7vjuiN+eUhbGQxxX2tYw7e7QhjMmIH2OEyFips+q
eFCQxhw/FLvB3IuYmBl4/S4xVH83KfDiW3wzhLiuuysrghCyiCWWvUNZAmFx0arovrHTMXm5FoeA
X2mWK+lKxaTuJVVHsuVGnvN+pdha8UjRLq6dHdLVu8qOq2urXQftDnFSPlPROSwc1nlp2F5bS5vs
CWKd3XWs4Y/ZzjcBT8mZMwsd985VwXmLu/K8MtoFmjJdW1PBgQ56jP5k65zG/pYUOwgwcaHaIRES
YSp6bYUfbm1R2bKuxTBSja3a2njtiZl5t2nbucN4Vo7Nx2He6pbvXVu1Xh/R7qzMRTo1+8Yt2x0Q
rBetHdForfqsOckD/97Ps9hAIW4ej3/2kN3CEHEzEnnpVhbxzFKXeWilq2L0PXzJdADFc7tM+9K/
h3EBWCskubmpgnC+Vsp+8oA34YcTWXhgiqFyhK34hH6zYROL8beucUosCvQi2xfR93ZodfVZz9Ph
IIfLeryvlDs3RD4JHj8AJzHAjzGZr2ofRVUxsZbx8AHgU5wzK2jubhfDwiW6q5TiIWFD/ttlhoSX
Kqj9eC373i7m6MkeKGZ5vNV3gZIdbF95lVe+zR3lurskMKZd53CefEcriWkn3fWgRGZ3DL0Qld0S
lYS/qtM0tNqFLOuleju1SKUVvHgR0FCylQrA4ng9lV1b/PIWYdt415Z/ma5NIyh7AakFcclJzGPj
1PZ5SXPCzTTIcT/UYpe1WTLDI9K8PbbIPdF+iraVOOybwuIEgSR4rSE7ynoNXdp9VassY4dpftca
rDPsxu1OYdmZLxnRAFmfZN6Iiy98/evkaFeTI8H/jBgIC1oY9kd5KNvYO9biIIttC2pP9ZHtkXVD
VZGkJscP2xwxUSJTf2Htk7RZdZ4x3/ESNomNiQbbd/o1gS/eKxKAL7H3skWD2i573zD5t6k8X/sc
Jgdcx9aBdUDaY0xZGzXbadKVI5CG1DUztHk4TGaUnwZxkGeyDqNoexU4KiID/7sh5JX827BYQYtA
RXH+j3o5iRxKmtzf1CyXr1f8p4vJsVrtgRNVRWSO0G8KwGyjCvK+1EW6KSdd5ZRS2/X2dqCuaynF
dOszGIG6VD1l2OqNEy8siDhPeEwHe6fMhKdzkL5GfvJoQKH6Pjd+zNei/b2HF7b/pYePnSPGzFiH
+p6eHb2uJXjVBvlRVx1EWWNzf6ty0tgG4ft3l9uIGhtS/OSrkysmkfXXzs6kOqs+q9Sl1XXtw1QK
2xdTJdZI7AR7s6l2dgUyUItqstqHa2WZw7bXoXDKukI0NLiirdljqys5zbVBwykA0ky1vulojcqk
YrPud1gpgaSXqltXAS5Z/lOl609lr9/aZf+mQTH1j+n+nEiW/13TS96GlPjiV8eLXQ5x82pc9huk
oQDxkHEZF2gZIAwxaRmZnaJS76oYsXIjpChbOr/Ru1WAND5Gp220kZV2bRuERSYjXiV1tCiNoblU
4FIXyLk5e9dLCJcMdfKou++yTdZUnh8j3eDly1udbUUmbnqpAM9Y9SUEK3ApLrK7PAC5Ztmuus71
GrLOxG14mThhs9MLd9hpOC0SxM9gPWDXe2qIfexC/Nkqv9AGvrsuR9ki+8Ayb5eN1hsYF9NbNjhQ
UDZFb2BGm6X6obCSvnn2szjD+UaFMeAGT6hAj180fBaXtZW15KGrGtcK6IX4Dk6HqcK8hIVjgMNr
VCNkZmqvCVvnxQDH74cRI9/iWUOwSJFPdUbDA7NkYuaRRt2z4pPE6zExOg+Omu7VNIn3ilh3qUVV
rI1xGp9x5VQXkQ0IU3OT/XUmNCQJrvjtjx5bRNQK8rM/Z6vCaMs7w9LJ4zpTWpId+qssz+QBc6Fi
ZzbG2ayC4GT/fSC0FpzgUChHvNX1reo2X2Tjrf6PvjPmgQLb9o9z3IaGWIEd2kxfy7lv9fLsVjeX
2BJG7tOt5tb1VidvJplPuuJCrBM3K3tB+Yu2lZ3jKx9YzckNvWKhOIGxGVFZXiOUV2Aj9+g5rfWk
FK37XOb6Q+lMyb1KIvW56bR5MTttetcPmfc8+1gSEXdx+AxoNZvB3hgs/6EiUfSmydvDl0uXcqa4
r7WTF4bfZKMFi+zi83NhzX2sE6vcZ1MA3SaRRz/KYNUkPVgGWZanGV+iA4jW9s4aR+8l852v/CgH
dN8p6Z32lOXqcH8thSaBLVzZryXb2WUzTkmy5CVESOzUvOSG86bqxbzOhna+lwfowUjI+wamuaIu
r8zPhhpEJZLHrrtuVQt38VS2aHW4CNAe3N1mqHCvv4+DcJsj/Hi81XcDZqm5AfrSGyqMDTFfXLdo
4jy0gG4ezMLBkcB0dGSrS6Al4mAQFTllGYkqn90Iq1LqOiPYGvWMsLsoyb5xZGJ+ZWM2ZXdYvnbd
yo6V8ahG07DKiGx9xCv2zvZH3bXdSk0yBFmV0jlPPWk12VBZPJmMRv3SD5ZBArn96WXw2KYGA5TM
7zFy+O00toDgktZt5mUc6MUBEc5yzQbF3wvJiBYuxYNt1eUzCkiYesMn3xPcK58zFjjburHblWzN
nNE61UP2SjA6bZcd3Du3ixqk8snODlE4LyxnQK0o8DK8Y1DcXeRdrh4aRPyuhyQffi9+KLOdLXNN
Ce6ICgV38gzT4vC3omz4oy4VI0o3j4uFHKLN7Zpni7WryUONYUjGY8IYG82EGm/QKH7UrLpfhFVT
fTS9/eyNqvGcdKOJvpTpb9Ky999QPScsUNYf1Yz1a95P7Rl9EeM0ku1cwm3L78coVJstnFWMiEB5
PdjD4O814WxvNrr/oIsDu6bqPBjmqooJ96/BwLJIb4azbJTdeEX/JHwdH+Qc8oCSLCBw4YMkcGmh
Ob/Wc7UJTAP2TlnidE4ifT86XbyNehDhvpD/iI04OuN5FywRI7OJRFC8NYSimJkt0CdjAnrx9wgF
fZGTAnDTqXKEPPLGeTcCf2DXUzt3cO7Kt6H7sEU1iq/2vhPBQbIEFb65ebDT1Ew5uu2gHEskeo4N
yOv1EKBXIhtknWy1NLa5MOzoAxy2WgqPMQVq3L3XghB3HTP6UKf00lQVMsVAu3bNjMB4WuXKO8qr
S9kBtZlk1VWJeZQj/RyoTtDxglDU/JJpKvndK9bGay14nWib38e2pd8TkRw2Qab8D2Vnttyqsm3b
LyKCMoFXUC1bsuRi2vOFmCV1ldR8/W3gta/X3XHPw3khlAmSZUlkMUYfref/6lvPyiSq/SWcsZvc
CffFlJ1RP40OP0yeux4smekXt3xZG0bJAOHliP6OY2n/tuXUpVvW3dnWbJ0c38D/PKteHoVGhTXt
FNj79cT6VgK0Dx4Z6NhbcVBAVFBrNtEbxsrpta+ATpLQJ+As52lv1429XS9zAlIEeAkw7y5n/9fP
An5bv3Zd4ymG3j+Z+Fk8UY3QP4HgObpkkh6++rsYR+16nh22g1y2nkgzFdwkpanrk9Z+/t/pMLXD
EuKyjSvZbiLsONx+Uy31PcdG+W/i7kGS2X+UsMEFVnOqN7tRxKZ30dcZYdQem8LpDyizjKtVNf88
m0/0HfXwXyPs/vBy4SMku2TwnOUhzm/RY2RJx4+DLMUWhr6vE20/XvG1UBdqIGLgxnlcsT8r04ca
l32oUhW0ttb+pWu9yp2jYP+Z+NWLEsHfAumoJj24KfkdkXD0vB4on8G7HDjvbm0iFyUiENTTvk6o
UaSa/aHR2ulqzXn/0pF1x9Kym4/ryRiLnsVGsNiuZ3FwHc85dtYkLXiqzLvoPqHjWk+uXVRaILU1
p+vasgJiDAH2e2xvCgyHhvy00gZ6BKUbuPzEIv5fKgG0Pj6ylVIwLtc0NfX2c2BimWo741FCunp2
HMiRuqJj5GlEMwW1YLscd3ydltbaper6W1GX2eN6fcNPdg+kh1lnucJBRnTrI5MAPi/mUkwh9Q1K
MR1rUT2+CFA5Qz4y+lTZbVIFq0czfiQvpW54Q8NttnD4AH7KuHkbZV8hrtQBKuYTuESlf0du/R6C
kH/CRZXB5mYb1nM2TWRbs9zewweE24Jz1M4sM0QClYJIXyi4flfkiLPiqNgyvrkBgzv2BMN3h0C3
2eI7q+GHsCnZyl7WR4qF3KiudG2nC77WBLicLw3qhzPS+sSfmKUJxRI5Y0oeVAzThiYwN06pE8VN
FyX5wR5veCayInKBwIX8fa9AqnsydDn7r3ocnJ0kyU7c/1SHyvTXAii7V6oRHsFofrh9+CNKQncf
xJoLjV8htsV2mFky5lc0v1rxlO3FInhwMOlNZMX/6oqNE1+Qt1velFfRU1Ub7i7qnnTKiynk1l46
Q/uO24jjqSjCNmYXEO2kyFJiDuOrE8IfvIf8fuDuIUpQRJu5bRL8Ozv1yXVVjFzIE3r6DM4fdU27
RfRsK6cKbNeGTAcWUB3zspol5xHZoocZ7WNHOB5Pg/h3ahUagkGj3YalVu9gm+begNu6BTPK16sY
oVP8oYlu/tHW3T6w4mMzW1ejkipWwWhbmZz6rRvLwgOe/DfofkgMAH32vn+SUeOzaD4K7F8St/jW
54hJ9KrbGdQn66jVvEFWpacr38IixS2wZlqp20dZRuYPSslEle4MPpnCleRl7OaPyjJhY5lvVAPU
JyTH7E5krHom5Wg7VVEGX5+LDIGV9V2P9RnBN2tKF8dQnws+LMPaVgUT7JT3zbGu0kssUFbPIXk7
K212ciwp5Qz6H8pQFC9d8BdzagKJsnlViI6yTpgvFawRn8I1GHZjxuQx2xtV0y/oMflP5jo5wPKd
kEgOf7IklBdtMoZNn73g6qm9GvapR0HpK0H0olEXsilBa4EoFUvE0zxi/n4x5/FUQjS9z2mO6XoA
oIcSme2c8mWQ6O33eKPIU4yRNq6Rtl6Zx6DEPFOYww0egWTx2db7WGBO2ffdE9KPjSmnARWyedJK
R8FUOc5R2nXP9lySsJzKeQP8Q56iZDhKbCJ/qVgNACv2E6VTD/imJn5pFghf0XUFpUu2P7Zfw5Ky
9wQX7FPeWx3Dubg49lzfbXMbdbXYtx31yUWsApIZ/ahwxGGeqWMw4bLATii0E9tyTHMpTEQfvDAj
WW7V7YSKQz0lEPFPrCJifVtPNQT3VIwSTisPa+reMu9f52ZdpaMoRb9HrXksKwJdqCO5dH0VbT39
+QJhIQHZ614+zsOeYg+sBKUpcfOCcjKCrD5FboxdZ6deVb2qTwjJZ+6w2JHXjP3xpgFpt+/06Q+T
mKBMZnZvDQZjvsLKwGP2C09C36VKEeJHbG+dKHN+34ux+0gcNnCTXcdeof8EEYh3KjAFcnrH0ACa
YCf9r6rh64nc+akyRXxSKyD/ZOChtPjIZt2rzPB3aZ0d6tfopYjnept1CJFl9ye3U0IYADRghlXV
Fu9a59rL4JjPzpLz9yJs6M+a0b0WFtDDpKo+2iIDdhE0fHm5huYh6B9VEfWk8ElUa0353MT991Ca
LabXsdingoRKNXS7oJfYMXZxes7zce/GfCB5lbuenlv9Y13yYWlZ9JIP5PX1mq1LEO3TJN/NBJQP
Impw2izlDhu11wF6VbTYW84OybUsdCsymumuLYMHWcnnCTu3rar1T1Wgvce6TaimkWeV/YbfzX2/
pXLROik68IlIS81jFqnDRrb130grS88EnafKvzpGPUAektGvm2zjBuGtLQztkOQnGXbWRtZeaTfP
aha91aYaQykd2fo6+SW2BZ5txgDQOkSbKt38SEl8tkmd9L2VLkCS1Jl8u3mocMlyxCS8yC10z84r
Z1eS7rl0SBZl2LSXgprm85xXu2BkDUXdjeq5CoQsYvoJiFLr3ShDKrIIOV0j1T0Mmd8SoT+VyvQH
s0UdE7YPa8jvqWUMR7gKiPAj0sVMzqM/Wcj5SpxEfMLQeMAU/PztpSI9y+tzMrSMwc5o7kQgdK9T
xmEDaOENQ/UR7Sro8slxN0nVZ96QUpwaDYsRN4c+spIz2dFzlkvqjignRMbbPztpc+yILEHhVLyu
lX8Tw3qzhumX1FtyYLH5gBj7XFGFCKwVvKSAgG0E8lsDahjCa/bixJ11gYMUYJeQyUMVNvlTPqHD
gyhyiyj8Nrs82+Ys6jY6hVkbkFHYdmkDWtoc3zKtybe1viBqSic9yNwJH5KILFszGPF5XqyAA1Zq
sDxS7ZQMBhWacTGfyyQdDsWYTPiaCGOPweH02Md5yGKWslbkMfWuHwYdSXWjbasEilDehvE2xK6q
o6zHjATJ1Kmz7m7FkriojeIQQ4WAvpC5fpuq5M1NJPFWFFkvwnAHf8Br7rVpDr0iYr8oEue1JWnv
S9vq3mQSKx5UxeibMfWWl6Co/zbX7Jy0ui/flZqcqJu247GyTGtDySse8gyX76NFpU9MXcs7ZcUt
4mS0D+hU4Wl2sKmZwDqvpVTrfRRdBzMhUt/L2OpgMSDgDK0cfXM5D+/E09mwpXX/rrkBbCBUUu+u
hdGxNTvyPSwZIsYgq98pIRs9rTflU6gYp3hihaRavUtAwg42azOJZv1SKFQRjfH73KYL6AZLEhzb
211tjkyypnmKBXviIDT7S9vGw6Xhfz2PjtwhOGOvzAS0wb6ZUsvMth5ZaxNRcp+UWSovbcpHNph+
L3iXVZCkfpeOg1cpWgo23liioB0izUgi+w0bfiGjqfkCyfhOVZVmh6vVD6fPSDE3gHVrFTizOk+7
PglbgOSV8GtCpKB8jOxaW4PtTVFqbFNCwJ6BsYBepu4NZs6wm6tLn9bToWuS4DLzv0DbeUCz+JrF
QfREIBUAF5sIlhuKetXCTnLbz0/CnJiwsdH2CSSgrouWRXXATlbtk86nmKHdGY7lhx1eAqZqpFcx
dOXRnTXnpMWzsRmq+XuJlXAry3lfNwMrisp9Qxy86eSQUPjC/R/MKH6n2on4VwTaEGegaAS1NpTp
II1DL8gItOJqOTHkU4yVJJQMRQElK/g3PsEtuejL0B1mBK5E3skF8rtRKoljMTVs/DwVXD+7wPI7
N7c9NS9JRDI9tPi+3IfKJahu5bumMypvKAlqlG7obNIyFF5DZnnbxJXYYPLWn2AbisckAv9QpTO6
hYZwmWYyoBYsocGGJg+FUSPSNR4mpbW2vYVrCbUdNT5DtsU7uyr9WB+0Kb1EShOcW25Vzw6rX6Y9
d75FlvHQq8ZDHCeEkCdb2+JOWu7LMMp8M3lthFY/hdOoe0TUvjN6k2EeoukEvrKfeoxumlC5gh7o
LqMYFa8gXf8ItgIoKq6bnau6p7ilnq8kzJO28oloN+KGDuFPKV3zUFhVsLc1DQ4DYAyvovxd1dIL
5Y07fhLjpW3INqaoEk9h4BR+njuPmcoqMFQyr3dUmH9NsDXENHlaq5xat3yNImE/FK3yR458UaOl
GY9mVRfbZkp/Nwb6HYnrwibtnspOJg9ZP4zY1k/gi9zh2jLv25SeA0sU+SlXzWA74cO4iXoqpbsg
wM+5yqF2KX/M0RzOcPuN/YgbdNyNOEZH/E66Ckwe2C1KQA0Co9NYHp2px2HcKesHiHQXVbKlMpCK
GCCidCWB5Ud14TbKxVmO7njCg1B6muybPUW223iEAerU0XzIraxBWlm9tE15UwBn+k5H2tFumg8t
ynTfkJrJHZZx87kQp7uRKjkou05YX8QSE+1AJW2HRb9E6fwEbKb3KzeOTtQoqWSv5u9NY6CVY1mw
4abAnmNiVJ7HMdqIzv3IgsL0Wrsn1oFl+5jJ89gImK7teBkRGRYMsLvMCd9sMMnb0dUrPwGIOY+h
YDPc8wHhxrkT2EtuIzt7ww193NSEzLaZRFGexagJSyW8zLlePRRjPG+bgCkqF1Cx7MDNdkrS236b
J9DxgnhPDC47pXNxFKouzqzxMae12oMJys7QNGVfcSN5wfSUIeAY8iS6NexnQ4tEM4YTzPnUlbR1
w45VBQ5p6+zsKiMc93kltE2CwMaLHN+2kitGtxbLmwZwKArJjWWnt9iNzli1yG3rtqDRzFzdYQJq
HWZbdan4rbFMwXLW03sM50FPbedOlLuYzLMXKnxywaRuG9uRHuXK2Q5LCEaSIAq3bdJ+aAtfsO6a
4VnLCQvBF6WUUo881XUDvzUEsacgGTeZLp/5qpwF8/eD8GeGJUK1CSdjY2doZEKCcqj1bbkdMpls
Rh3zRwN02VtMfIY6V19BG4iovZV+z5JiV1sQTWtIEKjDy/ZeZ5RwGSQCXXL+ckRBn43m5KmspM1O
y5bx5yeYheEcJdlNWczRe1ULHqPG+BAmefi5r05Jl0ZHKPGmZyrIuUqyGZV9ttllUnp67g11o82E
w+taUxn3AkrnAnRKaXNq4ZhCDMs8pPu1FwhL3atw6059bcnPgzWjgjDLvN/AELgFbjrvqNEcfYx4
cxayCjv1MU8QArj1UUuG7jQOUX9aH30dQmF2Jxwvidh03JmjTbgdfft+KjJnz5dbnYwMc3VBvGvX
zjjRjul8imomhiRn0+ZSl+Svr+a0JAO6bNzXJBhNxz0TvXA8Qv2XSHPlKa2LN+nkBFAKc8DsPsbl
iIn6u+5k0wnYyHQajK7Y9rjVeKXQciDCVuHxIZjHXsl6wgv7cZqLE7NIwSZoDLZWV76JxYe+XTzv
U/7HtLHgN5ulr8QlNjSTE5zWA8tX1qFxerEIu+8CRZWnucNYJxusvWQ4PEmofrAWWJZ6tSxfMCn8
1bRF9/lZrY/WjymeLY2VSjA7HoHHaB8AumNHyz5jfeQszZEdB9/3RlbFyJvmIMZgOInwlaKmioFu
q3Wlwe6CrKxrJ6BtwkLzG7VOj207k3CfN7iJ3zTFTbbFyD9G8s3SqoUEwQq+aYLAZ5Ba3kANUK65
pArDRZRwPp0CyFZqAIo7qw9DUy8028DxwNoMLXWJCos1ZLCjcVrfATAP8sL2/ErarjoxMSxUneUh
KPuK7W9g4N2IiBJUCOXfL2XhsrUaTOI1jaOdEDrop4gac7+yqWOrfzpz9pO4i8MnG4z8cnXLYXdM
u9B7D2+8CGgO31Wlj+VJLoe1uR5MYB78zP+n00El/n015n/NbsJy2UEJrVWDX/fig81JB6Ax08VW
KCaAkSI94M3qktThgrBqTzMUQw8XW0+6En1mZNdI7jj0KP520+8ogBcF4FBT2gcsveJjpuSxJ65d
BZW+i/tbEVQPKePAqciNzM+q/MeUY+egwBrzADMqp1m/NrmLq8isOFs7lRD9REQ6IUzmO/i/grF7
znFCDW82WbEgf47t/lWqjrHvlzCBaln5aQxdb5RSP0/avKGE3x3s505yD7u9g14yL1/ctQzSJoQY
UkjZD0elFCm3DvzUaIqB0thKw6qJOKMLvKHusxPMbvWAlQzLKoqxznw0R1gwiuXNZJ09ZUSk5Ri6
l7qh+TxaXlFV6ckt59982bY/IVo9mgO0KkdP2k1MikwfWvcyRLOxJ6hcUTXmJ2whNpZsyquaU9TY
s43yowyudpeF5dVKyDiXJX6BXbGn0H6GoYkIrS/jwDPGSPPVhtTxnL6j+pfnoIAkG8DW2DTKXD+k
gDMMDZ5fxTC7s0fpHLOW2g1XYac8W3P7a0yjvT23+x6xzLNtR+WeW6A4BMTR38oC+/giUX50CzTT
dLQexWiUXRSVfU/j9tsqi6MfIV66RJL80h7Njx6eqAhi+08eEU9jXtALRVyzgOVLESa1J9XpUJuN
+Elk3iEWwBhlq213IFhyJzVIjUtXU2hFtGRThk161BVymnZuzocucOf9TOpgg0rT2MxK22xZPm7K
akj2ar3EOwCANgWR1jbqxAWhP2DMqL/j6nAzkjL+CDBnphKcZIL+nFZquRSvAMQ0xHxvBvWjbbT3
Ymjrc9BTMEm2nzxMmVPynLhwgIZiE6ZU/kZJmlPcmk4MUtt2yrNznVdQMpfo3YTUdzBkfXB7qbyq
U7KNXIOQKhV7m6DLtnBYw1eUgj+j1pkfTYltqKFidzj14HqdLkfZaJXxLpOj8yGJX0vXQVvfBNOZ
wGcIFRmcUk8G+WBMRKgLNlSNOxi+ndralR2AcZRV3Owbas+eY7Ol6p1M+B+pHkzLTX7LiR8MIRbj
5pZZBTElNw8ulj83A4dzv1Wi4ldW/QErEJMjjStvlsJ9Rm2MD19sUzBczwUL6nS+EmL4PentcZ6i
9nloWufWAbaIC/TMU8+0kMWS4WjNf2e82dOa807JpWXeV/vz9Hrl2rm218N6+dezv/r+vy+xnhZz
sI7zgZ4rR9wpbKo/YmaVz4floLGIXtrro3W+6WOVi9b2vx5+nf+6fO1bD//Vt77O2jdpbbEx1Gr0
2NtlmYckuGJSXR6qNksYwqn/6TV6kwXBcj5TkOxu9eX82v586ucxmkgDKpayC9OoPq2HaplmBxNb
SW9tm830n7YSuawiezzVJz28W5rK7eDkho+IKLyvfVUuGN0Tc9ivfetBpTZdjYfg4bMrF+lTyDD2
9aR2cN2jqSPz+XpS0cyS/A4b/n/1JQqkXa1Xj1997Dix1RLGtTQzbRs7Vbi3qhCmtVJbF7Uy1UuA
USlT39j+kI72liNEftZVZTzNQZRvRRGJWznNbJ/CyQNyWH7EKC72iVGlBxIjVC1TnTiAmtN0t9/0
MiOWEhSPouybB7jPe4c59izFyBJpTrMjlWP7lC3/uZB2swfu8lrIzF68PdStwraLYSUUj0M7Jqzw
1cd0bE/AUPKzO7D2rNncHFBRzZD1QGVOSg4/rpx/RLYR+nzQ7jMB/ceileoHvLViEw2i2KqzBok1
6thidpUvynTECrUu9qYsyfSoAJk0nUI5lt6btO/V19oeEIy26VJNQSQpyy308GZovCfVb6PpGnbK
CBq70HqbB7Pa5NTO3bMYSEE1lj+J5WMhtHTJUO8uLrT+tbUeKBQOdw2l35v1+rWv7fRX1+rlw9rq
43ImwzQ+tu3kolNro02Zp8O9iIKCMth42Co4S9zXvrhksYs46rK23K6uz3Gd/wFD888F82jZ4DB6
NCjLa6yHXP8bD1Z0W1/Greb4qGJQ631d0HfVsryX2XHtq7lvH1oluLj4vpYTLhFU7z5pc45VNkTF
ne2ES3iCYXvtg098ywsyqGuXVfYzbOHy1zqur13xME++Wmn6fm0mU1Peodb+8wpFulN0hEqr5nUV
uSIHfUqqxD4kDeMryJb/iG4/L2kwvTG14NtX/39fR4gfDwXV0Hfr631d2Gvx80g2jp0N3moQnMpH
kIHm0RgXfk6NT+jatx76Ui0f2+UQJgpGrfo07/7rxNfFWjrbIFvVp6+u9RG+7+XjV5+T5H9UV7L6
kbHrObIBQauTMo7G+J9HX31CaRERSPe0XqGQYfq8rAjr7KDoiGFaPQCdX5nBQm9pX0MCQduANcNu
bWoR8HP2JNRd21aDtWCwiHyWWOFycTxE+SGJwAivzSHqquMYozMB1cTeKxKvhpuhb8OO97NpklQ/
6A3K/XboxOtYyOGAfV+9WS+GH58eWllNm9CkVr5vhX0KJIsSkRKdUxUtApKWiRe7L9iCudHb2rJy
LX1e8gRrK3YC8YLXGpSkNr+tXWUXsprIq/lhbaKYMv10tD5qOA8bfQS4a8WYEildrGwt13VeNJZG
B7VgUbc2S1Av8NdY5KwXGwwXT1QwnNeTAYqOl286P+veHyaD+6qqntTlRdOW5W7rusXDemEN0NUP
ps7lxhKZt/YNzDzbCJ7+zmV/78ZVTxENU9y4Tmzr3OTodkC4c9letT3lIr4h9PlgZ80Of5wM7WcY
7wtoIS/hcKsqme9cpU532bBwLwfxTJDAIvmrddsSVdarkvZEpzL1G04uzO5Tkb9a2jixzmeUc22R
sRY37PMcU+5sL81ewYmjc4M3sLvZKxJh/Eo6c7+26mqQL7ZxZHSMt2Ku9zaqIEDFukv5VqodxiKI
XpuRSFZWk5KijEY/aCB1/YicwBLls/0epcs2zsxuRxhriY05LOdhBnZGAXs1Dw+uvhFLFapQe3lb
D3p2MEzlahTyW6crMWT+errypsFwlCPx6oy9i2JQFpmQPPZDUVFqqMMQhJpV/miL/ikIavUlCSFN
orjxpOkGzzlxrbRmra4qNZ/PpKEuWg7ro2hZY4jSfAyLMPvs0sYgPilGf0+a7FclHOPQGAal4hZ8
uIkl7jmv83fW3s0vx4wu/ZhrfyT8htRtLDZL12aaPRbkBTnstkUuYeGqp0OfChf9NehWL3Q069VM
mmOMkPeXlgOGU54y17LuuijPUlOLXakRpy2UpNg6Q1KR9I6/sejDhAYwrR+1buQFVHY9mRDgCQSI
+JeMfqjhLPZuoy3q/MKBME+MsMBxD8Nah6CtijIW3wLsH4fiZeiSpbowi05rEw/IR1Iv2gOV9+Ip
6CbyUN1QU6thjE+xNJf6sqTZoQpODk0NI8RSioPRp4WfZEIeCPrJrbmUlbMzN+4s/fnzMzlIEhQb
RFDbRCHRT1ILi3C9jQneCM/Ub4PS3sOZEchgqN2FgV5Cwi1QfeGx8KrbbXOF93+z2K299rOj3dpG
363nQJ+65w47XW8UvzsG51czst1nXK08IXTrtbeM6XmG6r+eGwHBEWtW/bWlwlu81z2R++V5uGnO
90IvtmsLDnx1b9x0FwWVhbtdrdyI7+/Xc51rqTcbJ8PPVmXWt3aYj6aaqmAt9ENaZ/MlXw6tOuDQ
2eqEa2hVXdPvekcRsIx0cRl1zWbPO+UeER2YAWsnljPikljMMdOUn3Mduwp10DgbTO28NWMMUD/b
66n1QALTbMr+sjY+XyqvGyDuTUkYNR+iw9CDxWYwLvEZsGREwRDksLVZLn+AJIDg2YvsmawFciKa
Y6tz9eyo8xFm+Mtncz2jyao/xVZ6ybP+3SyT8pgT8br0ff3PAQKmva1SUfv/dWJQ3fFR5618Xdsa
tmZ4zajVHgJy0CLLq8QtwaBRTwAGYBx5NVJn3EU9xZRapoZX7iSKBEQ/Tw8x8qq1b73Omarwujad
2nyi4o4ow/L8r/65bsAXSaHAZQwlS7lA20RTEFFxyqFI2gKBMSWWQ1aRRF76YpPRExBQiJxDtC+5
VbxWQR1d1pbrTsEirSzY7HJyaBNlrwwiYSNddC+qKPRHUdnfUIy0iF64AusIRJ4mrjE0IkmOKZfp
/LA2tRYpB8V4GVY4nK2mIjkGg4tyeGmC8cyv8xB//uG1S1iTH8ssxEmHC6x8IMQ6wERZm/GAG5Qw
l0D0+reEVZ2oxRBY0nBxptvWk6QEd22t768N9UMmcvm0vvd80XmNVqLgaMP19SIsmnTsTtZmFakz
P81iMbhZ3pvIwSAlgKCW1vpqcdA/ZRUhXhLLpNYsrVB9pW7kSZAsIJA81YzVJghsVZAZCoWWvdoj
Y3QShvYPBMRnyaOICpMnjJzmv8Qt3iYioR8VDGufpHz0XMB187BULb2e/coFBUd2qEoRnFpjjrCm
U+IDecjiUALxvOp58paBZ/uNlS/+etH4ZjvV7yIvhVea6XjSqlhcnQT1DbGf+PeRRHxDBJ+NgRY6
ySUbiwQlThieSZHuk3F+EXNheOA4kW9UmXhs566cvbzW+Hlzp/ZZfl0PCjYEV6KhBoKqHzaER79P
qUB3hpp8Wlj3CK6QnlNDp8LY7KhicdvxjFh+Psqm/lk1mYKpcT69WF3Nz2580gKpv4k5+lXMDh6I
6WM/VcEuEtGfusvTa4yTwFbLbGVHmb76VlmJxqK13WmOLl4jsSclln0z5nnYGUqcbB0lO4eK+4vl
unrCvuOPGZc/uzEySe/U9kFDMUqWzdkmFaCxUSYZBCaKH9zISL8PJImwcnCQItUkK21u7LQe3Y0e
kV6qEQLcy3JPRD4h5YfnRVskz1kLnZgsgfatnkP3YLlkPhG+Z9s6Ao9p2oiVBrTwTdMHD9Z3h6rv
y1BodwPcOYXoNTZNBcT6koiYBe6SwMtIvFdlbS5t4zqO3/WWRdKtbIVzmPIO/OGIQFn6xBmVg6aQ
V6Omqd5RO6+DBwmM0y+kHuolIwK2ga8kNoUoPANa5ZHpEcSmCD/q3JHPs86kTZd+tUncI+62IyKm
HBRzjB5GN/k1FUr8OA6wc+e5+jtTBlO1uvs97MLGt3BTuJG81cDNW9EptAqi8nHlbMJCNd5Qfv7E
4rr6a0LBJBf0J+467MHtiGB9WQGHGNrOU4HU4ZsbDne11OKnGpXK2loPtYXrDIXzBMeWK9ZDUOko
XUZ3cQ4Z7mBUNGR/yQFtxDYRAwsezVSfJ1KrW1cn1702LUCKlzxxH9dWj7rweTAoxh5F/7B2GVQf
7O1Y1JvGSbVntzdaVJ4IiJbW2oUJH8C3NktP6xOW2edoMDOzdokPpRYstM+qe54CJK1mXN3WVplr
4TZzgmK3Nkd2NuSrW7zGuNTVte45VjIUAnY/ffbpk6sde7cQKHm5ZD2wKNlxa+RP6xNCR5m2aY0d
2nqSVTUuKzrZh+XVlOUwDgT+FIoGjusVhLqHU1BCgfp6SVygTsBX08/3jDdd6cfu9DwlhDsmS9Of
m8CGLSejU5ZHzHRlm/wVrYArzdrpbkfing2/K3c2Xohp+pNhjXfmCeOlGqtfUQpoYj1HiFb1gVO6
BxSj5ovQWvRcvTts12sLQw9PNY6a/np2UMn0qE1s7QPzifm+Qgwjp/zkRqwgKEWL7+sBOEq5rdOg
3Kb/t0+f4twLaxd4t9Dj+xSOqLwCF/a3uc+i2Hh2ys54TmeFQR9Ny3FtJorbHbUZech6iTYI45kJ
bLLz+PP6oiGNPEJpPYjl6XUod8jdA4Do1LbVSmff10OaNIx2zTAe7TCx7y1s9MuYKJSZY6yGCjKk
OjqfifMszyAiGN1gybGnCdrCR/XbbPmAxi3C5n9eT3Z/y1wJtlT2I4zSJ+VOLZ2+U7Sm+2yufa0p
N1JjPltbatiU+7lGYPfZ1AOeNef7AOHGde3CC4t0XpeoPr724fPaN83BSSu4MdaWbJX+0Fqy5Ar+
6HroxXStEIc8fnZRBXkcWP97hl3ET7bDbd7CzhKTbnrkdskUG0N4Xw+uGu3V0pgva2sMsM+JpbMv
9SxO/blZosCytr31bBkzy2eWTuisSZPdV5/hpn9cVWXS66vmpsXUlv2xu501Nup9PfA7guDRk63+
6gvM4VXiGPEA0Ue992GQPEhNvH9dkLJPgbzRNPuvPmdD2H/8fNGmHwBWgBHyrVFMDxhpPbUYr1yY
A3MczfNTTxHEaW0J7KWwblpOuFl011qzPf6rb32a1ZQ/ZRuEG62qc0Q+hX1bD44kSmhTEECFOn2V
qiDSJRcjh01KjeqzTILqOUgrwmv/h7HzWpIUh9b1ExGBN7fpfVWW6+66Idrivefp94eYGWrXmTmx
bwhkgEwQQlr6jRMGe5GXBCmxyhCIuZ9m+XooXLyYg8Q9isq6Zr97GSrFmg78J5fNehvTzeK8F5TP
5Zg/1QQKr+i94sQVIXKr+5ORCHRQvB66s9XoLTeAQh/41IaFVJBSilk+y0MZPlShfRSFIgsTHIXg
feUclaHLb4Pen83Sx3Zl7LTXSu/yk9OXDaigwUuupZdv03wryV2+qSqr3CgYpwA8wgFInyxd2sm4
JWzd6JLo8tYwiy+V5mbw4duLm7dXo/VQbPdZk4KX8MNtwp3hI3gQGcx0MkYATq4Uhz7AbtlOQbCV
R7n1YE5IPphuuVU3NWOQdcXoI3Xeq1BNViMo4TVOrxBJXb7mYrUPfAzseh0Muix1JxATr0ppBXuP
DwIBbhlIOiDltlXP8ojWHBZUGosLsJNsaR/36hvzLjob0AubXJNvSRMfB8mSLkWTQ49tO/uYtBDg
NO01rLqQ6Z/NPBm0Z9L69vOYGAqq7dKJeEdNMFHLVkk61HCmVnKvNWjSEK2HTlRtnLyNVvXIN5LJ
8FVu74pfOY+TCN8AicEcCh3eo6dd9Aq/U6lDLjgL3tB0fWFFaBPUSr7LzNo+twkuYAQC2F02Q4cC
vKkVZ0TLvoCw6I+uXLe73PLdFUgN99amvziNf0JuRVuh+9ytLYyZdkMmKZeEsWpi9PJdizlzVyQj
Nm3yMzYs6jaRxm0WqXDy8KmplK48lY1bbmXd7jaVhfllbJfjRq7VL16PfwCIqWbr4dhbyGN+N4B/
3AtVf5XCoDgkqDVekEkEV8I3ZRtXVn3Js4woidrB3xrdtVcM7QUgwaEpEWSsy2idlvneSXrnmGpD
gT83gCiz1X0scuFGlG1zMIoJEeg1ylbvcDEHIPwDqabv9HLJQWeVfM3datfA4Zo16mxE8Gg3ZiUB
14vq+qywRScBuBZaEszYG42vvWbCtpF/FJE6wKvTy3MH0OAoTQEPrbqLEbUyDasZotCMGtZB8KYs
0GJFMiLoavlVTb63pnSLY3i+iKOs4/AOevnPaGvFifU3mS9hVKK5Jp+GrFCedBgeOs2e5V6z7CLw
N1ax1lI/uDRp4Z28nhFGovD+Dn62ht6ZI7fXTa03xyqPoQeaFFbwOuAPsNUiYqhmUZZ73xx+2JN9
fG/jLk4osPYJhc5ghwqCW9ma1tFrfRwhPMg0CrqcSlZOkZIvEAHSdRcGv6okPxFG1g98y9sIxAry
VuWOG/qnjLGI6QnDs/qAKUddGI8ERtRVCLps44bVM35rcMzsSuMl1rKjX9IPhpKO519brfOGmECZ
PqJpKl/aIFAu9bSx9MFgqR5qR7ryVc/d6g1IPV9RmaFIVkPfa1RbL4rsNaCsXZB5vyRWHlBiCFAU
IpTxszW6/K1G1pyP9qFJXXxPbDhNqscaiNxDT3UYHl+9CiDPeGdGUq9Z9yxy/Vb2cbKSiUHGoexz
ecuYINSbAXLxQ+8QYC/VZmBV2HtCWIXPZ12AUHJRis5Rlrr0IC+xkgabRTAWwLgMh0evCV6Psbcz
nUl9tmh/ebabIFCmAW+01RgQg54CPHT3/mihtw9hftUoUJnq3x2kwQDY77ZygPOVpkXU2Vrh8yWv
EZrOtnLWgFBuJAxYFFlCPhK9GM9zWVjI7eehGJ5636wuhBqT9dgMiKIl9QPs5ScizdXKQE/+6Ay4
+AWqaxwnK1jJbZ2TFLn2yZhwOrjVfq9s55IHdLN6JdGNxUVxGFFYqhX/vQOIui+a5h3vAw1OsOlt
pTwarh1eRReL4HE2EYi9WH2OLfsM/mFglN273MHuvWfWTnTDA74U4hynNZhVZZAokrAgUFF7Oqtu
uXEo7CJbGRHWc0DXM0BxjgHoho/BDjLzyUpZlFIzNLeQjn3OjcYmypMpmygM9/lQ6/u2LJyvsfMC
l6mRa/fnaJYbOO98S50JIiP9DLR2nRqJd1J7r1+rhVxtmKk7hxbg2d4ABwruhCUpyWXy1kC4t7AE
bFxZ3zACvDoY/D7GHRpFFinEZKJtrXsvaSKZ52VTdJk1J01G/kezhCJWjsbNcBk7Op0BjtFOAHoW
jrNzPddZ+w7qawpd35op80qVPV5FV9fOYxmybMro41ecqtsUN92TPCLfhFDUHfvS38bkEAVV54Ju
sWiMzM74EE+bSTxHT3vshPWyvndtPdzqcOq5STm5V9/LgKFuUcb73LNkfx1bPEYwYUepZv7RtDEj
DyN4i2IVnUM9ezS03tz1acD8e9q49nV0GnhotRJuq+YeW1V08pkenGLXCjZaBgEANnZwNkz9rnoa
7A2np0Vh4d6BuCK+F247qbyPqktwjRgM7R+BMyU5CAyYOa1IQxUGlqgbk9cVCMx/NlLDehHm5YfM
wS5D85HUcnOQGn3i1IRZ8GuwkD2fFgKkEYtt9yQVGG7BkWi2kQPH2mtBYw1eNzDjdDmW0MgFQekj
DTU7V/rwKPtjD7XDNTc9qjTrYUoiUzCsW52Hpcc2QDPLj+GVNEhPjgroIkfPziAyDt0AIwW40q3R
m7tU4/+Ew3O0UZsCB0CBmfMnAr8B/mxrdUMKp2C0b32sKAwFm+TBYWnuFFbF2wjc6BWvDdCG2Xcf
c/dXOcULxql/2ZlL4xZRAmsKFZSjykwnpkFZjq1cxWbgEwbAypE2rqiNBrjHoFJsJcCeLkiBoUz1
kzhNNiovQemlxyTM6bL7xtqURgg8hCUFQHDZuM5QTAusDHdiyVxjhqdfOwVKbwlQQGoAVkUV10Ny
xL2GBFgP0ei/+UjBIT66Gzw331gWRpMTcm4DQHsTKTxd9H9jCfWt8g/zmvpcd8m+7Es+k6ACIyty
9zLesoQdoQqWR8v/lqW59gUJeRQ5+yc18oxD3ElPI0GAid4q7wt9Mh4I3+VGO4RO77Nav3HC0cFs
3riFLKWtYxWV0VpOEf7TQIybZ1tXh4sShy+9zCzVLzxkFH0ow5NJU+GiaxNVXA8o0NusAOElZbMz
WfAGy5Wbs3BEPPxpOkt5BrZrI40tDUwEdPppZcLVp3FbbbLYdB5hAVgP8vAyguB71AAjmKmH320Y
fckZGCBfGQCtzFlMFckxVhPGfHkCQFOS9lFj+4yftBj4i7FJvUZbYy/eHmBHZC+NXlaHHrbIWiRV
vK3BG5fGyq+kCnPdgv9TN+ZGzb1fgykN+yyMxzPCH4/tCNhbx1T7wUPK5cGrlJKVYaQwrdaKt0Zp
FvscGrjmwc6QIiTmEn7exNSwO6SCLZ9FxsxbWWOfbJlFP2jEOejFN0ny0PiAxfC0esG0rD4mE2Ym
n3B1PgiLo249BBNutNQG+Qgwwp+QpGIzqMGbJGnuNvwnS+SL6sn02pWn3OO+OjV0ulWSxWwF0LNS
QU4rZeFt3N0gawwM/ZewAingPveVF+886LxmrcEt6vpnhMpRN8TzbtbVEBghgRtKdCYMdmih5D1p
b4iCxo0hSfY/BrvyTuCyjHHLYJVfInbFG20UcMkOYjcaiSDBwuLvdWUG2teuVRSEcmk/TJBCxrIA
h1rg1l6F14O7iiRliiOQ64HF2rKq8s2S0k2Ex+t9+KW3HSjm6cZV0xnF3oJPNJVIHrcCqigy+zEZ
koOoiaUmdwZZRLzZRVk9nUTs4eY+rEwriTfiV0ZoTbMAi/DZ5Oq39yp5LxRGLGcNyb07guH82UzP
r9cD65CiRi3WgMUmEvdf7IZMkVnSwvhOJJOk2Pu5pOI/M/2mFNynh8PGQVxS/AzHe/CDokOcpC22
Tp7/EsfFvQfHfHqM8xMWmQIvhet9yOwS0uiS1+dqs0dqBU8mQB8z9le0Bmi3rFD3Q9xvZbX8LvDA
YtMBo25K+HXEU5EcSYrOxIyosGL6eLvaikXvGefly957C3Nx61Q+T9REQnRXR9WzePZmZD90xH12
Y6nRrRu4iB8Jx00rZdkptpj+1TgLA5r8+6GBHVaBUFfeRjwu8TTEXq7YLOuKXdEKDF91WVduVk7W
pid8HR3QZ2J32kBEoG1I+0JhFoW+YDQCRADmHDOjGbcfdsXRFo4UIJFtLT3Nu2PcgoYyg4O4Xl9V
xKirTVhHX8ZePYk7N98lqKWrzIiHjbjX4q5Edcb8v1YQX5kwAOKZiCPEnsibm4NIi40W4xhSNT4Q
TUQfu+ZJPPi5aYpbs7QGUVIS+VwVYNg34laIH6m2Jfen9jJ1TQSdUa5R/Kgn2xDkLuf7q6dWOwK8
0nYJowFa3bNSpDVMW3+XjhCda3V4UqeuQ3y2k9C09qM3ggTGdW8lQ+dECbdCT8iI0uz/ufCH3yB2
sb2C7K766lxzfnqoyaQgTTR1I7oA8X1vkBs/mACy+qcYLu98c2c4xYe35gOo4vMd1FjGywJYk2OF
fXeqjNvQ9t+lJpG3yx2mEzyplg2le+lc5PYxwcRyJ35L6xYPsTnKOzQa23FdJf6l7lQJmMfUD02v
tThS7P1nntPkI8IBfrQRLaEN4x1DGKYuU0NQe6SddDjWS/OZKpjFSAVdXXdIsB1EC+4bozsMqcG0
pNimVofxkT2BK//zumYWH10frLCTasAVJkDK0vbG8GqrE4BRy8xykrehe5u6ZdGSRHLJy4j+TD2S
oY7W1rWKDsxK/Gh5En2kqC82y9v6oYnOu6J8LJzu4FT6WrSE+RBsBfbSW12xQCD6Qibs1R6F7uPy
hi9tWeSJpDe1QrltdxUgvb1vBTtRpovGLmosx39ugiItnprYm48R6Xn3U7lIfsqbm21e4PU+dz3Y
yrHAH+tHD67cKgYek8WA3FoThPP04VAdiKaeykR1UHf4ULBOz7hAPPHOVDEGtR7Ssb5bjA2YH15U
IhajnK1qqBMpoJSubM7GhFUd+/yednaz0/WRoUSlyhvZy4jdtAjMrFjg3QnewZBOdpH62JUbL8gf
rKT48ODFVUU7mF+nJS0yl2aytBVRJevi+tBiPygao9iUU3ct9tQI+pIewnkSd1+cJAPPOIBZodm1
LrT6tXhLYLWTK3Y/5Ha29jU1EFES85YB1+AtpLpvpuBS+NywJpTiI3FwqCHhhG/oI/U1aIG7I2Oy
FfdYbMRjD6fhCUK5zJGH+Ec6qCcn1JKdPPbnSM8RKHOag+hkFHrtGs5ujnruxs+8+Qug1b8g5SdH
cULx5MUePX09sWHMoPs1ds4j9nL2jFl2I/PZxfNsl4oWsXQGsiJbR45bfp9a98qmHSDeL3cxTyx6
0mj6zCR2YmxcA7qQIJXAC/gKLlljJO4gPyqqsLYG5URDF6VXjO2sYyYGW+B1i/1gW8cBYA7ruXvo
kWgUB+Y6wTFsHl3Ns6hA8TLW3FRl7oThUt9KLdJ24vzid7lm0B9r9WHU0non69pdPNXl0Yq9tGl+
htoQrPosQ+kfCvlfE7Sl45DEt1+k54Ed09McRxqmD2D8t0piprDz67S7IsiuH4CmFSfB2umCpjjR
Fv7kfpLMz1c8iaWPWR4MH+jfMfRMfXDKjQFBGlkMLL9DOeMlsOnBNygEbnNumXgyoll7MrFHA3iw
m+Eb8k9nLiosPfryJOcGPfX3y01YSsWeqPL/PxVjtR720lW8T2KkIH6MSM5j8SUt9ubMMcD2gwEt
wgxioCs15kHGY1FUEZedh1xiF4dNXrV5l3Xtv2D184dS/M4Po4z52Dy118ACLiwIYo/Bh16MX1kc
IXQtXpMxQw5m7Q36O1orxJP9Njpkle/LW1F93nWnL2gAGATv8HkcJ1qqGNEtmyVvGBOWHBSUIhVg
YtMgTPydZTOjJEX6w1h2/vX52MPEufYZum4t+xXw9J3JKtW4Rq83YxHqhy1+iF6eVFuVj+Jmi0Gd
2Fvu/ZLHQhCa1x4EkKWyuPqSXI4Ve8tjXAqW8306NkhfG4Q66MPoM0XHiYQb2CKRFm8edzxiGj+V
zz9+zJVsFUid/GEYKR7h3PLG7x5E+6NoroEqW4Cmp2fgNw2SG6Kl/PuuOHruqgDlVAc7jzefqSAe
TJFlCveJEyIIHqJ0KVjmgKJAbJZ6Itm5PzulTI/zr59a8kz2WN6ZeTwzN2aR66hpw/rJP++d2Jtr
id3PaXHQfNYPtT5f4PNRksLCRm2+KCNSs6JfWUYP4th/y1uqiNJ5nC12l414HktS7Inj/vOsH6Yz
orao+OlS/5b36ayfruRNHT5Gc2Xjw+ibXnE8nFmrKMZ5ripeeLEhlAI5ExoRk/cpzLZslrwxwRMU
+h11ilpjd64kultx8qXqhxKx6+oeCCGW4OcWLV6W5Y3/9FItL9Dyoom85TBxxH/mfTrs304/v65j
OpH7sxC0X7+xcWhjWDuNhcWHa9nMM9kl/SFW8W/VP+XN84nptPMVxHk+1Zmv0EXORZG6P3Lj+GvR
NYg5qNhbvtGiD1mSYm8ZkC2VP+V9Sop6botgQPtTKZFEiDITIh8vJ2vvDG9FE553Ra5Ij4SymVYn
RbJTnex56d4BU0EbX9LSONHIRVr0/IyFPCJKRmLYc+jI9Yx6XIvugeg/kqwVysB/0dXmTsOUiSGI
3iXLR0iYiL9txJMUm6W7FUnRFCwx6V/qLM1gyfvUhJbT9F4VE7KwYXp18qhvGkuNx7WY/0YADAgX
Rf2LV3fBbn7jxU1ZNnO3uqTF7frPpChYXl2R9Aik/NV9i/SnM4i8MYnATigRr9HS2c8D67lcPJ/l
yAqvEiZvydEgMKJNEZIPM8elmjhWbMTAYEmKvU/1RCe65H3446Lk0yGdU0jbUbuCCnwsoVLgGiBq
ECnXFJAc04crxxGvfhZdl5tESXIQdyaP2jQ5jLK1qhLLOIgnvDzR+d3/EMz8MFRYqoo98fCDrCWi
N1eag1ypheiJFgbIpKhoZXejk7Mcg5qLMtzEKzrHKUUL6Ec1rL6KF/mvqFYpe1uss1k6qVgcTNPk
GCERDEsc0prYlBWrlasl7RqehP6Zb6zySXfYGg0MyOiQl8iHoSreXlfds+BsGywABDLaNeKuiudS
JlCZ1CJ7yUN4JoJPrk4PeKwR3anneOan2y9u6odHNE9d57su5ixid37NAxYnR0cftuIui8suG/ED
lqS4sZ/y5lmdKPlM5lxqiuLlL6m+r65NrPVW2BhiFeel7luThf1eQwhwq8KYJQn1DAHS7IjPJKWG
ytqZZiHTM5U6DjBPNYrwbiq950BJ9sp0Djkqk2vulfVK1BqbpD9IY65v5DYBpNd12aoKeNXFxkls
fW06ADwVMEWXOLJ3cuAb6RbJIAyXmdlviUqCGh6sY6V61QOcLNaaEY2FeJ5YuBeF8iV2+5cJ0f7k
QUp5gn9TblCN61HlICnyEgSPkojlibJHBSI0i/gpdCyUBfXmOoRoIVjAFnYqa/t7x3DHx7iofsJ3
PLS6kr/1qY6rVuy+pzlD8hIf+JPrySDFk+qldUbju0O0npVd12PBQalRx+m6lVeV5ZdyBNPLlDx/
VeXYXKOoA7wqQLZLziZbAJ1Q8pgaBfpNsoyUUcgiU5WD48aIsbj1UwmhJMwEOhwF/EjZV5mZ38Yh
Km5iT2ySLLPQPUtThIUJwhtZ6G3yAvkhd+i+6Sye7Wt5kvJL5ELDjgQljs0UAF7ZLjO3MAtRvZYh
fGouRqIyCoabOsnABDl1x3y4yuwTSA2W1xyC7TWqX0M7BI/dtIHoEjy6cvSOrKZ0FFl5gkk3uouo
cmUIn2kGqzWW91ihhv0osxL6GEuKsh763mMGQUFoOkCrYpN7mWIpiofsaui65qZEjfMwTpsyAbZn
0rZgV1NjKfDVJF4ruYUrWsfqjD5gNtf3Krow7u8hCsbbnALNgfKvRZtbji8Cw3lAZSZYF369QvdU
21qKoW+GoUrReANMn2mKfjItoM7AWpWNaqpRvcIKHhkMHMBzx88vBVS7SzVtliTtcx9lxFA7pI1M
uGm5ekpHPdbWiq4pJ7HJBu/vzKwtpPXgwHJ3/JhgM6IGL60LYNQ2+/Zb1KVfNZbSwYVD9+fd0uEz
g0wErZAVqMS042+WO7/4aaR+G6oItAKCOC9enwC7RgfrYVRYSzaGyDgXdtqe1DasD3EcZjcegQLl
v5afql6icSWxfpW19qVENehqB9FDZxYV1FepfApbFo4sxB63IikKWAp9RX493Zb9qsW4YzVM1UMl
xpQvBMs1HccKNlmWBO2WPmPz4WAjfbfiUT+LU5WVrtwsxz9ADsOpM0EWbccHp9gsv6D2oj++P0bz
eUttrB+qpt6mMrI2axeL5dZLnjEqHAnaZxVzZVM/Q7SonuCetzdCx0eRwmi3fsK0DjJU0iPWNNUQ
eZaWfz4osl9kGz0uXAMBakP7IWIx7Uow6C7op7WXsiOsnMeonYgCCyWLIzKYEWg2boWqS/UesU1l
LZLi9iSxPH2qLDBh0/0x+x6gSzEN9MK92f+Z/04cpe7ezEo4Z9P9Q3AaRF4yOPjT02b6Tkc5ReyK
TeGNMNyXtGhtfY2E5IdMUSxKGsgdm+4B4AwIPA+da2L139EPpVNSy69l6fmH1uw8NN794j3Pd6I8
7PxyF6uoNhWjZBGwlmzcwokHHisv8C7NtOkidE9szd1/KGjbGDuZN881wy0UhvCc9wkehtNG7Ik8
nVl2BikARbVQCSr8Bv+jojhkrr0c3fSYA/5fDontDnyFrOw/n6ZuMkRu7/0tl4kGrj/9OlFbXGTI
crW6xPXEo2DZUTdqGLCIUV6DaZMiMHEVycF1USwM3A7yuhwSXJ+Kcxnl8tVSSezhoHfmw9ewjszB
oU1Uxc8LB0+MQZJO1psBFB9lKVH66VCRFBeuUR09WAiBz4eKq304IlH1bZMD0PhcMP2qIQ8hO97H
zPwaY08Kcmm043M9FPHZ7gMAJwrKm03COqPMasU2ynzlWc797mKr5Y/UV+TnzszkZ9Uvbw0d7I21
aZguiA7y9Ws19L+sslbPJtCSNzvhVCzm5NcYNYO3oJC+wEf2HkShnntXNwvNR1EGUngbQ6h7Sqea
ffkWdYr+orhB9qpER1GFb07yLFcV9MubX8bDpfWU+NpPG8T91G6lRyW7ZjWu6LNB401JUQeiKQs5
rv1bjjrcS21ilzCX4rfEKdHRVrR6LZJaW3UHDdfUTa4bKOKvTKNpnzC9QrrI6NVtAKHyrWqxRZDh
6+0nfuUbULB8YyaufuixzHzMzf4FCE3zzci/j3ZlfzEkuz4leYB0kqk236oRIIVsGekjIjpo6frt
H88y629AttTNGOIiblbuiwL4DA3bugPvyV7o19sRa1j4wn9nQYv8q/BTnmpYoGKT8ZJ3TrnFry1H
Yc7KXhLJME9V3AxobrfZiwpj+gnr95UolICxvYDA+AKTV76KLNOtWF+wu3wvkj1qEkfFGaK1SJah
rT+OrNKJlDhj08lXGa03FUb02RtGcAmZ4WvnEq0YaNGliwqbmV4JuofNBiwesp5Iy24Lt7NOoqSt
XWerK51Bu8PtZHTpeRCMCd5auWjXcHyCk0hagWwCUwjas0iaGBHhA6m6F5EcpeG7zTf/JlJDmzzS
X6ePWgi+x+29gx900j1OavkauNCIfRe7qi4tHgH6bJGdaO+5U79GYS2fASt0d1WteVVCVOWLyL6I
CiIfXcRdLpXJTWSJjY7KUWBCYCgbFcPVDPfYxPTuonoIHe0x1e9Vle3sxi4wLCy3yJjnZ3OwsnPQ
QJabxILzsySzqZrCRmZWHjahg4uWagbVg69YWIEPxgsKYfE32SicLbqZ+UEk4egAqVezt1zvkaTU
WrAEUzWlHdwVmn6gatIed2W5BihexN9AUSd76PjWTmXt45tpaOfUloxn3U+sax4ZACymavUg/x5A
Sx75tClXhnUKbkTs2dNmVGJ3TQSvAr/7d95SRewZUv27aFVl/2/HqzUAmMYMH8p+rG69VACXzmyk
70B16XyJfqey+6r3nflWWT36QKmaXRJfM1E2LmIQcd34pS3su6jaa/GlDDTna1ml8sYuQ+Ma5w4G
LGWJWgq6sK/QkX5KiF9tw2xtAxu6yDkvld2H3xsFgJih2dWDozfeSTKtaB/EvvyMqkq5Eqe3xq9y
7lQ/G9aNgBHpITqMg3YgZpujupsbd8dEc5zX3ULYUklXUVJmKOOiUXXJ6VMvZu5vWlcNTyXi5H8V
zHVEcb7kwiMB/IyM/0YePTnciHIf3ONFnC20bDLNAjphYenHOSmKVUeJ+h2vdjDX9BT1buiRsZfN
Du72cgrD0s8m8PKT5RvSNlYyFVuqzjoY4H2PeN1UF0XTrZ0ZJcPjgI/Lpq3l6pW3UQb6Y1vvjJ3v
aPNIfyrnxe4ihqR9Zuzuz2ad6T/hJCIWqdPP0/p4aZPIgqTijduyKMpbqNblQdeK7hTYtYG7r5tj
S9BY6GMBVqXjg5mp5shiua37LfT61yjQpd8SSMv5QkmqIBWXGb+GuPvuS5L1VTGrBLVjZXz2TbTB
GaJ4D1Co7X0yiYrLkhuf2zg09oQD4gcbKhAY58ogfkZHZrqj/40O+B3yofRL9fBBBp3ECJtBeOTZ
+u8EZWS1aV88rDmq+qltwCyjU1y9ODVzwqYtlAdwGw3wHByW4F1ZG4JrrntQVQ0Pqt6aJA3kODmP
SpOcxZ5llSwBIoFwbSJkXfCveVKsznlJY+erMoTSVW8dh3uAfG/px+VJJBsN5bnUCpujGrYIUymM
y45NDtQtq2zn1YOQvio6X762Re6+BuX4TTU89SZS44QAt1TjQVR1FOscKIb7KFJ+6+3rOI+f9Ex1
X92RtcTMqJ5zzbJe3X3vJta3kE/lvu7lem/VnfeeqfuyK833HEQWljlFeei8LvuKzd26NQL7iXnk
BZOH7Fa6EuL5HuSNpvWV1Zw3FQQZK844605Mln6P2NHAS4TwmhZov4XdoYGYmm95zetSodJKbVOY
jbHrsBS8NdOGhjFsKryRNyIpCliwzW7ViNsWltVnwE5c2WsK0A0Yjq6I3WU3bdqYSPGebUm7plYx
PhEF+NrkwfA+BBPQo4bPgQ4Uknux+jUcu+G9LwNj3U/5wZT/v+vbSC4t9V3b5TzA09aVZyP49vf5
l/z/Ov//ri+uqxYdzG1H3+qpEa47Juz3vBvKu2rp6t6c8pDLKO+iIGXyO+eJKghFVvd8yvt0LF9O
5KwkZx+qfBPFxpjYlk5RyTtaRvJXnox9tJPqu6WaKOxDx1mVJXwDL3+QktqAMAnnq1fKzttavOub
Fh2bTdIr2YPY9DrPK2vf1JVSFVvVj+SLV0DEo5MSCRTa5Us9bUTS1CRI93M6KTYt0zW0Hv8uFflL
Uhwh8tC2O6cBgLYlaz7Tko7p9Mbefsi5Xd9b7D9QJHO+RfCZaFR5enRcuKRqbz0NZut81xCgI1ro
dA+GbWM4GqG3ksVywOorbGKIx8cql3aa6oxfUGTo9g1nFYKnb9CyjuIafgKcry1q44oTtnNzG4WF
runcmFc8qNy1V3AjBq4DmrZTq7o/qaWPZvc/DjuzuY7hZ5BzmXyJArFp0ere2oCsYKK31lGP9Rxx
ndq9J1Yk3RGIbjbqwcFGLBpHNF00tGMQIbf0FUMQeDFhX+6lImn3TP6Qxdf+FHr9jsRI9yUIcYKP
mrp9CKpWOchhnRzdPtZvvqfiiSHl41vsx38AHSZ/ONjHDv4k6TrqWFj/3vGT2Wt9492KrKru2bTR
ZIaHfoZc4lRBUycqUgVkw6jzmxLDi0cyWd52TtbcRH1RDYOnLaaRAwZoiNNEkyc7kHm8ZNvo7iHW
scWXMn5EdAiDCANjNK2R+x0+aOXN8JpoX0CtuUYJpAqt18eLZYMshh1vnq2kC44ZUsZnRw+MI2GP
7OQMY3dKir4/SnKQnxMtw9jHbYNLVLlIPHWWfYnyAa/XkiBJ0ETuLqxrGQcGudzZTtZDdEV0GQGo
9pH1iXwbh1Zzd1F7QjcY7CA9Dmigom2fxwarH8yd+5fAQB650Vdt4xOU8jL5tWINeu33svbW2zZa
3uiefsF7pl0VwdBfXXyokKBO400x+AFKWOjH8W2C8OHG44+osrcufmRfWb2u0LUJJq79GDyDJf0T
mPL4Q4q0HwR+oZcbHoFyz1Z3Sc3H2e30fTudwQ7x7wAHlmPx0DOhMgdEOoGY/MjAJaqN/t0Ba8AU
MOnOaKP2j2VkqZMa/4joWnl1jKFBCpk3gJlRfkgqBSEZxPv6W4haC4Py/pDqUvDiSo51sxTYtMLh
3ddbKHeG2x3auBu+6iZzJ0XxXuyMN0UZ0gzZALn/GgAA3Hp51x7EUWoYHUutU06ppXQbYonZCUZQ
yFR1QgYbDoYcbr2as/QBQURRRex9yDSnEpH5uWSp3idCn5ALLOcReUVhw0NjAW+d4Bh4M/IaK8da
at4aDCxPvSsnyFdwSxL0tolbdjA9piSKds52qDN8Lqekqg+QlnQjO4qkG5fKCnZiuMLkAZKcaTEp
mDZq6uP3lOtDfu6dqMDBgj2xWeqIPZGH0zi1KxWIUpeCxvo/HDciGJVDUP9f5xbJD5e28BE4MhJa
fchbDhHX74N8PCXx12rw/Rf6XHeVhZZxVF24FW2qPcuO5e61zpfWY8pjtpwsfDSL7CBS4iBdc57r
JnGuhiEdkC4ab05TQSms0/pL21vFSuss73vtSS8QipxfuqLsUpvuAB3wtaekakAFRHmbJPxDMOMB
dZDwRxGUIZ+dqv462d2vI6PJr8S5zzIi7leIAsU1VQp/h5zpuIp0ubguBaKUAdZf9XQsebLaWsvN
GxAZnJunM4hDRMUl2Zq9tbK6kjXLfy7y6dRSH8EXUt23GIwqgpnTRZYTiGTcyQcWv8LTxu4k69L0
HgZEWIfi+CK1PhQS1XrUUXJ8jM2p91UyEAa6b895MH2xVIrtg0Wo4GrJGJeEMlL/c3LKw6m7uwbT
RuQBwVS2+KKxCjKVLgWinsgrSjnZ6R2uACJZm1q6DZCF2TThQHi/KH8EEBecTC6/Kd4A/a3Nhzcr
Z9JeDpX7nI5puwEq1t7VJkQN0+qTB1tDVCVExO06GG13yEDVouAYgNnHtupoxA6aIFMv3llycEtj
udglzHUfZbR2iRgQvY6NUiKwniWv/Dp/Tczb/hKZKKAY/8PWeXQ1zkXb9hdpDIWj1JXkhI2BItPR
oKBQztJR+PVvSnXfra9xOx7GNtgWCvvsvdZcixAfZIq+hV1ufdVmeKPSyIwg4eBrytqMUvq5qnsL
fB9NBgYaw880u5ewLKsvo0s/FUGXmrMlAnpUQ6YpScMSoBZMkJ7FUozPYTt2MM1ZQGzPTnZcn+MC
K+D2bEmE5yWUS+dtz6Z5XJB5CVNue3burfzaKuIjW/8SE4/yLm+bx+25VDj0nAAtUZMnd3WvKteU
JCHuR+aS3G33thu1iN4XXW1O/x7a7pGGGgcpOT5/f+vfs6pd2IeUQZS3PWZ3MbhJp8N3ChzU//e6
f++jjsVtJyrrJlx0XrukpFLhRHqcMrdmRBQyPNFy7ew6g3ZW8VHhWU+0Q76Aitme2G4mB2qQr6yv
aRVlbvb/fkcLla96qSHb/e+f+c9LTDvFQ7b98X9/TRLT4Ut7roO/f3d7OsxT3uI/r1wsRfGJwxKB
YbkYwdY/r4wtFkEcrP/5xe2Jv2+5fcC4UMO9K8TL38eM7RP8e/PZzdgFQ3tQT13cB//nd/r36v/5
u9p3EcFt+PsZ1q2w3fvPh10/3N/PtD3z902HurhLAbtiFT+YvaOeq/Vl2wtC0dLm2e5uz2w387b5
t7vCGUA3jL9dJkK3yjDuqTaIU5u62y5LGr8lwCJKsJpFXflpVt0MQw9No1RPVhwuB9sd/iDLnYMc
sKKafEk9IzpSWORRuPDB3HE4xXn/3Rahu6dmOjsgTJNGTwLNmleUrftlKURkp4OntJzIAc0KcPiO
S4+xI93KabMX1plHTHjPopOuJzns4HrMT23YIC4enrVo4o9h84OInV2l2l3sFP9lg+qJhs4up7tV
Cf0zrsaLwtRzrohEnEEw1OvAr1IYOmT4fY/4iFmmutk5UbSHts+UezVlyVuTZ3TfhGdBLUK83PrQ
OElsUnl2+/cxjRAXb6nG4vTvtyI6eUHRglwiN1W5357Ag/bZLziuml5i5Vweu+axy8V4P1II9XYL
C71kST4uSEaAl6V8kOhZqQlZISGH2INmsCE79JM3YTUVLnpDM79KbSIBbL2Z8/ChHfHxF9XZjkYT
1T83Fd1iH4/ZtNcrWGPbYyUEhsNCyhoN0///2LBQSIA01Q8NKXqVY4Z3xXoDjsKt7ea+t8A15T1c
nIka5n5Zb5LcqI/ObM/e9iNnEOM+hUaBYaj7+9C/xztLvCZmb9xsDzlKo8MlmxbiQrtqtz223Rh6
qDMmgtm4veQ/T0DMM+bu7xtvD5t6xXx3rsrT9sbbY2E8epbbG0E/t0ys1w+5PZlkank2LQCE60Mm
bfWrbSvBGMXpQ1XvKgzB972mJQ/MzH+mpAlPo2bcAiLPLxNhVffbjbPA+gdrZe7/PZbPsiTEDTJ/
piqpgqUxNMi8Hm4yMzPvafabf393SKzdUoWkH8V955elw6ItzMkYWszaOfz9mYSkZt9WufDR+fJ8
XJv6eS2e0865W1yqA7k0zIqaQdy7bqbcmck5Wn8wkvR/biazfR/oWt7MIl+Xhfh9SP9DmPHvdVMG
5ShfOPVuf8hWK4vsiuSewLvhWldz8HePWuokQmvce1CRu7uqLaIHQZPsQU+rxzqMpvP2su2Gkkz3
iAWqj9uP22s1KOuB2aAc335rewxHRY4lIbtlDTf5rhq593lpuPdwuZcbwxg+orCFErI+rtuFJEkq
9cLUwfm/vQwC5onJfXy7vYLK715NNOOcLOx/1Zz0RyVyrXvMovY9CWLNTosdsgymxb7fntB64J5q
zXBm+3F7AmCKuDY5BSPJGwrk2LhnlGwYvkw4/2bSvPx7bUzvlDCzzj7kepPunRnFBDjL+KHGDREQ
z5LtDBsymm/3Tbg3XANyOPyWB1DPyYPoO7yhRkb/YKIf6hg5oUJrlsl2Q+2ykJZFmqe+TFQbdUQc
nkJYSLiS+kLAw/9zb/0Rvt5r2ZPlR7aGi/5ujVYJCYe+2e4R11wwv77pV5fQsEoYt3vbzbgJJdcb
FrUIJ7cHQdcOB1dn4j2lAF+q+Sn+K7xadd4qZXf7puoLbZaeVexqfPh3Q42M1WH7udhcD1IUr2I1
Hg2rk6ZdPwLZRDiPrM1/ZDaA3aBB0hSAu3uz3ehNPy0EHLUrf+N/7+q5+5VkOgyMrgT7uD0t5YJD
dLubgp0B+Z+ljDkA5zO0g7L3d4s5MxEkGZyR1LEYIW5b8e/TwF7Oa1fmAPuEuAMcZtgXxE6ZDQWL
3fBnHsR3CC0ir5rDRPxXYGqPEbmON9Ug32w26zkhDmzfa+IjnoW7m1ZVbcafqdwzZ5xit33ff1t7
u7f9B5hhxTsRsa0UUtLO6qAHbRaJY09Q241lVPXJYpGQNWnrKepwGIX1nPOtTXPCoY+pQ+U/zC6g
tdTkDkD6RTGDtMXEvJrSylVxba//rO1eAbRh14AF4bortZsOskXUWAy6jBoSX5ZPl/9sGCzKbDfL
7UAo2pqvKEVIv5+GWxObX6KIlZ1hXqqxnW662Br/3hgimW5Cfd1yxfxRaHpzg+W3uXHLBuj4drd0
XKnttrtb9Op2b7vJ7LBB7eRCw1i189Uax1IbDQYdio7/c8eqXbs8JQUggNUjun7N7Wb7wv9+HAoD
soxGbma4epiWVaO4bY5q85xud/uFhldZ2HPw7z+z7af/ftzuudpIvBUGXk7eFZxAboxV9vfvxhxE
fBiEec5W7f22H2w3yfrjyIhjvyTdZXuoDk3CHSKHamSLNZBbooGlSP6/sqp+5VrXkj5qlHjAVtfY
37v2oI+nDMgXJnm26cqHaAQxBtvN9mOaQCHWEuWnpaQczwRD9t7S2ZJUFCWdzrZTBQYxXX01zV5U
EK0bk08dqE7DKkZXwwO9n283n560egXrUo+QG1sROIeVfmZ0vtMLiW80uy2qJvZglDEoXer4YqGF
uY3CwWfe3nnjXFwLjUtE6TZm4EJZPatN73PKqBmh01msm+EEbmBd2i7qA+57/biMJAhZDpm09mvf
9uVeMIRBxT5Isli6aJ/0BFGSBK7IgvkIMsGACy4njfRO6Jrlz9qs7EKlJxZG6nvY/+DplmdD5Key
runfEUmUdOK9GRsyC+d8D34p2ZkY/ap+uMRRq3pcHHEmx1UVdBgy4uEC+BU9ScpIV1EZvUYpTRW8
VD5QtmQ/NmtGdG+gwqVFwXDaX2p9JN/Y6YIaREXn0GuU009ns2Ec6RKVwu8v0r1Ec5b6CQFbYZmq
cE2JKE002tVSBXxrkH8+E5rZyJ80xJGtoqTyp8V0DiGsG6Xuj70esxHg0CXCYkuLGK94Nwp0MeOL
66ytS4Igqce6b5tL93pu0TTYMbZ1KrODocwYgRX0/sOoHKgoFp/54wfFc7xzZvz7tWJlsImQ6TgL
tafAm+OAR0O+yRePSnc+Zs7DBALpyMRTvSCmJT3DIYFBLflH17h08cwPEcBgJ3JUsrYGAXMK11Os
/PQh2TLtdLvuQXpq9bd5vPwxedIvOy6UDYtsxQ6vlT58NQV0JJ1D1NdGSVjTPDJvjG0Sc9RUBDRE
L1XWkYBr4RPDwR3ktBMMgSl8ydTct/oVKQJr2Zv0/jXkehFAefXIZSYftGCE4/BeVuMmMCEW6aPK
mSF6mbdDo+yLqAsfZojrS+P8rnNS9SI1+pylsu8dFoKjJoO1AJSWEZ/Ryu1NN/5W4LB61UQ2sTYt
b25Dw4IGpKb8sYlIhGtkJCdDo5PnpuoDxAXHN+Y8CGP5NGvOniBc5CMxUixFqExbWSEp2VfWaMN+
aaYhmOO83ivOS6yUpWemRbhr85L+jCz3pqVUlyXmD449ncFE0+6iKe1BU86nQf1k5R/77mzL3dA+
dhlRrS15XfTzd5Zbv2u9BM8CIMkxCD3u5QuKXAPYURr7pHgWHtWg5i/wVz2XwFSvn6fCS+34aApF
9STILisVL4DEGoFIEsxXTn3UqEGZkr7iQAxVteGoGZHJc/Nr5MrPMGpaoE7Vd7q8LXoGfC2PvxDn
FkGnPxOh+CzRSzJ1gZY6nl2Qqetso58GJ6DXNs2DTcsMEbAV6j+0b0CYWO/paF6riaF97l6EzssK
bbw1VKp/zunpTpI63NfdJVwGAmTL+UA8r0W6bBkf598kZ9OvfsrK4UMbCJRX+/lepFT+w7Lieisa
gUSjM+gTnKFLIJMDmmHAhhH7hN9WA0Cw9FOykby2JhRYMZRTPVFkxUJr/P7AtleD3KbhT6TA2aj3
bWGGD2Qb9jtGO6k/NfazNRWBUQ6cCBQwtHn+RsZ9HmguA++u7ROv64pX9KKYHHvW0FOWkJeEetNq
CRJec2JRRk+7TslfgPk/gE5zvO5VWhDomiTDdz+enET/rpTsu0j0r64xCAtsIfOrrKHocB/KcZj3
TsGwINHQsjs5OqJ4jt40uqBTAexvnKtHNW2uzdqoKud1EPvH6GyiF0Y+cIxUtpPCg3vX7ibFWu3O
9Z2MUy+pLLolq1C3iaZTpXFRKNAIWcD7YL1w1rQiP9VObZHc2QgxvDqvrkVW/RSGfWoa67NLWHhN
4j528iIQan5EqEI/KOzJaxlDfPXOeNOTZhaBqg4aFOi7wUgh8owyCyyFNHpd6WdPMcspCA3ly4Fs
FIcSIXpi7AShUnpvW4d5ap+IeWMMXYgDXYCDudDJjMvnclL3glTvvRNb6IfRrCQmu5lSvblqld5I
P4qdlSH2SxoxtPH8ZV76PIA/Ay58+aom61Wv5gdp+XphNXsrmm4X0JyZBXmuI39Ss6zbCoy1U3Vw
BiudiZroTlkYItO2DmOiBE5C1v37nNQfbpQ/WfVwmSw0jer4Evf5sUODk03sE2nf7UGygaaRlxhw
III2wGhtbgZZzQpcaQOj5fiEKm/mx6arRpq4M8w4+NBAA8iuiMyPuZ8+yKYuPDtXnjsHkE2f6O9d
kX2N4PSMZnrHX/YH2S66WOOwyOQ0iOJpxkbu52r1qx6AlydwmGSGoprt8SgIETtUjAHQ/Bn0jrrl
wAASmFp3iobhgUwjMgQd+uNjb//pRAeagissGdtEvZcC5C8AZU8RI5GXagm2Kb/offmQgebxtGU0
d8J1D5Plnt6LDkAftKFTNZk9vP0MsfyMPCImR5M09jOhGNUV3zASPhtsus4RWYd0dugK9+aXWvSX
TB3fBj4US7/XBBEGpM/8xW2VM2e+R8RltTcMNps+umok01emfujT8ThV4b47dmO579gsnCRY+TM7
nDxmewn1/wgK2K6vCV2qY0+emtoRLDa5l6yC9TkYGfOUcj8mHL2jE/7JcyKUM/Rp5dS+WkN/0d3+
fnBynzyHh7qPPsyCdSMWMqIbxvzdxlMPn7SSPqMZUh4E0Z8L+wYTAbDxJWVDq41UNNPOMVQExsNB
sM44uayWq+JK9GhLHZCo9Ko4XIZXq6epvOTO5MHhucvTqfMaGyKgKhAcGUX0VFn5n7qfWq/o8zFo
3IHESEyHbayepOr+sg2KyDmGnF1G8mx0VNn1EH4MPcfdMuh7C5i33clbg+4d5JQsAHFnKTnT0CYE
JYp2CuTuKwxChE4RLTSD3mErDTayzWYk8mThhK4VwaDbLoZ/x/FkOhZB8dgVMKJkpqh73YDZ0LXJ
LwLg+xC2PRc4KskH91udhuGiASJjNWYenbB/UsQMdtMdPkQPaXxWEnQvw0fbuftIghTtEjKK3cwN
cloELQOOHGF8UKoKBw9FWCNSv4noCAyqWtCxzo7FIp0TIZOvdgK8hyv4IOtvrac2nkcOzwq+Tppc
hFKRMDfCUEzZXZrkl8bpJ8CdhKqJ/J4laS5RUv0QMhp7QhsYKxnPYecQVFL+1iDXOUuLS0IjESxM
HPI5y9shas4WxWLUl1fpMjQkXwTU1S0Gohdq7ReHoYVvRmtWhD59zSYrgMyR09VxudRYc5A5w5ow
yNXcIkAq7eCoNq+Z3nB0jL7VLuqdKYuJYjzPPOFQg1k5uo0o+ZH0s/uzWa2ELHOC9zaNz2Y17jTd
nCisCM1IbNgO1nCvjFN9SpTs3ogoyMmkLXWzPBh0pppmGSloY3nApG10VhHQEHq24ug3fCvYqRma
vVhrOALYaZQfmn6fSZWdQsuYSAbumVZeixqMGYh74eWobY+LGbVBBxHTHVM/XczbdnDRpg5/TOWG
qOVLQjBrSRMa4CPau6zeYWW8T6UQe7Vs3oEs3AzlAvG5WhHNH40guHpyNcz6VfxcC5tKCA2UQ5PA
a9SIurNKwEwiQS+dA6Ilk2hIe/RTC3OPNeMKMT/TAQSkHGcy2y19L4z5SVetS5NyBMZs4UwQKsFU
8o9phzLIe4jDxS7WrENiTR/LdINy5jlHkeqRC9LsCo3tRJT4FScGspGF9bqFV6mf1xa8+apA5lu1
bT70kDe9Oyva3iLwyHNN5VFUYi8B3K4nqcqDg4oVakZAfVjpcqR/ZJzYFOMMOvBdxsZv3VLmfahL
YMlYSCEasjzNc/B2VISmy95fKXgHKEyITYzxr1Dj90kMIykzfgyrLz1rot1vQk3ivEkL0QQvqKsP
iaPqUOXsICPl1FNc9hLb1D9puPwhQ7k+y4yptc7gfiaqKNO1XwD7igCpDAZKQwvUrDLXX9gl9IgD
XWew72QHYcKl1abpaGvSoQ5Iax/UXAc9pX9LtQYcdX9WEva2qhVel9fPaV5iR7JuAGMGS0X9PPYu
qb40KTwrjw8jieNQO5erhYS9Ft+z5n7VxZIGCNlqdtPhwS7Hd7sbvyCJHpd59i1d+6imxISWPILo
xXwRTq0Jn2QsfeYgai0eZWY/DJ2DLSMtbqUzMEBpVAbZ7ntq9iTaF8ZT2P8ahAqqG4YoCWIk7qh2
GExxeZub4iI0i0M36slzYo7RqvZdzapDVuUYxIl6T+DIsy5JxXSHch/F8684NCVaQPuBgQoBLmkI
s3l5c9xfjqUgEtFXFl/RT37fpxTYFJjg66Ig1atghmJLzLkn24F5Q3xQ6vK2zJ/B5rkMO8Mj+6Tf
1rGxm1KNlZjUeKmelDtFtwzfuekigJ00/dAukA3uDmhOSns3NuqbkueMWgb9EE4w96aQMLwcDFpj
D34k+6+4QXpvGifqi67MKTBG2zOpKll9jXdqdqKSNqEO56RUJa6vVdLibchDyF3FD9Hmlo2h+Y6T
fs92/BYzp5znofAVCRswdfX5ZM+vlUjyXagfcsFAusSHigc12lnkwFRieMvKaO1Qs/IPU/5rrtX6
XBCYlbQanVby6pRDiol0trLnaeLqbZLqva9HSg5p9YwJO8bDMSHRru3CUP6uQzIysri+9lG8NwgS
2bvzdK4z/XeuYNiNU8jvK2+o6b9QJD0zEK/2ChoVr+GI37mKzdrQ5VAax+5aznsXCvA8025Hz9UE
YRZBZ6uwBTY4EXKmWmmH9y8P6YUkyXcV5hfVVoCapzXJQqHJ6CnpjjGADQ/Rku21lf49GmCn8mfN
sksSt7QPW1OO9jLRP3FR8xj1d1WBOoXX/Q1v5pOKetw3enxdQA5D9s0ynzRYKATLXRsT4Xo/cTXl
UMRwWH4iiUH6LX/It7yGLhHLCecojaDzQtovrjad5xYYCZw5suSN9k624rPknwUS5SHJXP2grJHL
cT1fclOF+p6Uwz5JWKep1P51Pb5wjCIDQVS/ng6tXRvNB36PKfgQAb6NT8QKPWeargQkYB1eMJKG
3tiEqIe+3em1cYxXettPdjFQbSJMNRcUZ0RXY50455nLMpVTVGhQ8HJsIrKl19u0yGveVUv/aDS0
VAWaCRq2vyo2nleOxoOSZ7QMhfEmmVtq0SgD0n9WnoobXWJTPEWLddRyCnQREcrH2YkKANIea1hH
h93aDAZCY0jCNKzu3Th6qP9w4g2Z/Iw4K6dYPuSClZrV4qdJR2JRhPoWtwQ1zHpFHtT4BIA036Ph
uk9teWGsgNFPya8ij/qAReBlXMmts/GofUal82kP3UunsmNm5gvZF4+6VQYiIqeQCGAo4ATJzjdd
y9GCrQuF+LEz1LehN38rtqSvjNKtM8iuS1WaMSnXf3tJDBwT8tQM16yBA84JABncCm/W3sN18eoo
0WWBVAhS+5Lp1kLjrvuqm2nf2MpLTiSxZ8fG6I8VhbdqomYI2VuoYoaycrGKC9UzRX5Thf3vUmCh
iIcFKCXyp3Z4tHNxNgqr83VloKYqkd+rAKqnVFECsebzDq62wwpOFH1afcVFfARccdMm8V7NzO/Y
aelTtUwBSVIlSjE56HN9zSwCRdsmP9WSyNRBrXeowj8zrUMuqpPQbSa7NGPwnPbo38IScLC54yOc
h/jOTkpEwuOlVDT4TpYWe5gew9H4FfZYKMLwZymVJ50oocmq4icl+4CZWJqL7iuRihpr1K8z7LHA
6LUve+hPups8ViOTdRyA3324buw4/5g1+ZqV+KpJW4B+VfGdk/E6Z+NtlSLPC6NPSohPglVjz67k
3qznj6FefXkqF3KlcFEELhXscR21HbX52qmcDkzx4sCYac2qiU4AvE43If5wTRIpsq68FDlxSpX5
q3BGwQRdeV+i8aI2IKTd8lbnFC5s59BXleMXI5C7st8lY/KW5K3wfxqz/jKN/HdY12gt9eqhgNbY
2wUnF6slbcnsweOdl3LcheTHo3LCq63VZ3xGj7oiEafj/MVlcZxHsIQx2aBpqtLUG0rJ3ojmfBFG
oDJThcEV4QUpR1/1+2VKSUpMsv0S2WcclJ+WaD7yZbmTcL4Yq1m3HCGvVgatTRkCt6zQYDrRQW9T
3x4HBMcKaVHpcsW8dAO1djk0prEzwRtw/dHIo8x9R+fokosqj2Q6QNFHBj45A5B1vlRtuL8mm+aN
TT/FM6jo2IvLWyN/GUQWEKB638b9WywZga+74DITMYWwRN1HFjsK/onrkocHOuJvod1f6dzehYDy
WSXgQ8sbbUcK0TkXxWMf6+/FZAkWejFlLX4qx4XyJHoujGXyuEkFIpWmDM3j+shq7JFQ7be6T79Y
/T7hAu1PYPPJVF7CAN/Lm1lf2jp8pzxAjxFTooQ06i8Kg5xWI2xlmM1s5xT6EZURbb10NigZmoh8
SOVS2bVyZa35OhX0dpfB3pOXXQaVaY2s6Sd3XyygaBaRZ8eyvS0rhQEBf2DnZMoX615vxgshktA5
TouCb7IAWUlIVjQ50Y1MRhaNkBOY7St+nZrEFs/mYe4K7UbJmWA1OBGYRNgs1JxYxZ6hHebZbU7Y
4xKvnclgmjSj+KXMHdB4O+sO249/HwNDn3JcdnkY2Fg4APHXOteqnrBxu6jIMljTn6Y3RyTAuAmw
sOxp9ht3PlU2lnRMTh8WfWRNoD+1jUE58n32i0ahOoiQTh8Qe5Y2L0vedgdJhd6OXMNkSwMy6R/J
F/4c+nx1dnH1WZTxJDTpHuzwxyaz059z7RMdGdeaDrlbqoqInOP8XRkAqlYGpb01an/C0uGgocIu
wvC3kYrBp0XkBGADhGsAcVZLvpPFaclpbpJxLdli5RzbaPhC+yt29S/ZId+eOQmHQ3iCxAwgnY5V
7+qvbgb029zXs3LbrG+XrBMYw0I+NUK+d50X+HlgD0uSJZbSl3N6WVTrV1Hf1amQXpqPj2XE9Dl3
nFNbC1qa9l2m4ya3ne92MoH4R839bOYP6To6cJWCtuHUnoUajX7XGhwRLinwuMpuyMcogyZqJmb4
fUBxPXJYG6dSCgJ1TFZvRyOKBbAJlB2qBZFAs2uYqJlhQ2iM2l1q1ndtKt+mYg1anFJ5CI3iZ0yW
7raHtBHR3lZNVspG5HKBnQ3mA4axc2P1LZntWzf60TuDmWxLHprDgrNOnJLTY/pYjC+hkUAXclij
xZEReVisvamH5TBVk++4KWtn2xw9ZqqHNFG118zlbA07ltUtLZapIB9KS85ioPtiSXFljf1kqcVr
Vzj5TmlFgtAieoMxgoXd0Q+4mVQfoQenwVV0aBM7ROeQJtXgr23PndQxq+v8j/V12rooBEOaWXYg
yJTf0s8Gs7C96lifC07+YqRVGUqGKyBUsLgzcR/7iTWcQu6SU+aOn1mWhqNJPmk5QEDVAPkiqxpZ
FQ0rs/7O0gb2Szke85k+s5ab7kkXp77oB2+OGEx1C80n284+B5p8XG0qxSsRPXR5FZ+iVK4FtP5u
YnHx6FZG4E6m9l4tCgYruvm7WkdP4UdDh8XXMoXatb909CyRybY3EdbAgWLkIbTYK8uKZueg4juR
V4m/zkejUu/c0oSSPjP2sNbEmqGh45csw8i8jB0GMkJ2aGMoFZR33tRmw0NDZnrQEW+0AvnP9OVv
I7Px84G+zQRRQxtpa1JL1adUNhA/uCLEjQj9ZkjU235U9wU1pTfbOKeThcRyod65tTAOQh2aPYTI
09Kktmdl5S7WCWxZIi4OUSS680i/PXMQuKfZ9GKViEzV/pmpGf//ckH6Q0c2TLr0Jq9oq7NuhVOb
WkSvyD0sBigSTZlcepv5adPStK+NScEUCw8yd4vd0htcjMfuDUTPrjTX+rPCGrfIk5lxJs2T6qW0
FuNo6xVqZlHNN6JbZ0ItchriN9Dw2VlLXZuTJ453YydidgtlFBiwOxqBHGgssyzzpcjbwre1MvRB
rpRoOXG91qlPZFsJAGo9JO/yibfIZg5hI29NXwix5ik0F1Okr73Ftg213jqmSYaAicMem89La/GN
G5O3xE9EJyayOK0xkrEc+Wq6JsLirLiA+pzOUfWg0kJhjyq9kP/KLs46cN9dy3KP99bqeU/QiGTq
TJVlM+vZWU5d+Wkkj4KFO/HCBRGrgygPDIsNGDF7V95WMeEteGU/VUv0vwo93Ml0fjVGXJfSls9d
iNcTGVB7KAmi4RTd303JwouUH0FKEG2d6HdtWENgO8NNxAyVxqGrA0aJZtrmVv0Nv5lNNKf3Uh0U
wqcdHDDSIXajxJjQ1OhpdTp0OmEjAwmbJXuyGYJb40DC9V/firnndDOV+glQSbVQVpjsc6LWvqfI
/FT1Hzkt36BnCLcAFG4290tnqZBxQvrQ4SfwLX5b6NZezXFQMDKEXtNhMqHvoYzyOjJjtkjxSWO5
62Ll3W2Fsxu0lsC1JKtumfzZu3xxSMcTzHQYe/mqRqXDOgdzLxUr69oDYB/hw8TIAi7bp9QI5xsr
VJltsPQRJZIcO6qmvQILHh3yY6/k6r517mFcUBiq84uctOPSqXSFp/a5l0xErLH39ajs/Gl0NQrF
fOHTR7dx17/nFiMy40eXyb3Dap9FMFdFKSekRiwHhokBdOwq1OzHFt/4XUQeiVIRZk24UzB2yndb
yXcjItcrD2+zAW2lGL5Hh4Z+ndKCR1351NMUIO/NhftbWjQ/jGcZsjxMoTfsMOh8Kqt7Lbbn82QT
XVCk6YMiauj55swut9SVVyFFCTTJms9emfhdXf5RjfF3L1UqFms8apx7Dit0e6zy32g3SK+Efsq8
l5Wxbre/+EYpe1Wc0n4x80MMAhexYZAp6bFQCXRuQ+O+6dz0purYt40miNjI3ly7yAMZgmuNa+7i
fhyvtbMzUM8GziRI2xg+57m64wqbUgUbnqixz7VViQ6k3s/patjtWXcQ2oZAfqm/U0xWLBXSR111
Qz9uaL3GlZlwj8ZJHlXDXWnhzFW+6LWPH0p0ZPqqgnYSV9kxZlum8su2VzaLYGnUdgjrJP8VTV0O
kbt0d8l6Y9J9K1DS3mwPWXlDlBGdhzqz+LbdGkETTscC+SOaXJ1zKcHqjuJC8W/lHNQN5+Gw1p7S
IUnZD9TXDrxEoOm67UfG0bEsMxCL+xolscDlRk+76opx14YsZIoRH0TqtVPVnJqpe5J2vRz01Eh2
ss2vE5IxZsdM54w2bw4cPAQbO0MGR3hiVsskjhKOcywufTAVdId3RtsNV1k7v/KSDVouuVfUWnvt
3b4mw3vvcNF3apgsPeMNqGN3bTjT5KfN2MfT73HQoIjbjOXTQXsxLJSFdfdRN5BccHRRChU7t7Xv
CiZiQb2Izqdo3YVYByUjVpg5a9DG+Cdt5yC0ZE984U3WDtMe8DfKxfDqLtFtZLFWYVm2z/Q69kcl
ox+jjTca+QMUOdMfTrnAo2znXjPah2bIaMNY0Us+M/8UXJciCNKtMv9M5AenoaFdE9OQQV8W0V7J
SUZoNOfHNtFoFv3L1MvQE2CQfXtWfbubOT8by7eYnGNrEJOd/tgWO+hS5F/NhLdWtXtqP4UQo3KO
zqNRP7cZYoqenUvvnvBxnN0WhU8UxrswaaF4DLpnu+JrdZxQiEMn6Vzd8EPdvugor3PmLzsZWScX
yc8NRsVnbY0Z/398ndeS20qWrl+lo68HMfDmxJlzQW+LZFlJNwiVVII3CQ88/fmQpa3SVvf0DQJp
yWKRicy1fhOUCtn2gg/AMb/XKWRLeEQFwdfN4LuI2sQpfsnkqXUHjyK0QA52MV46g+yBZfqfwysI
FFaVpd9P61YHut9V57FN0i2wjP3Y+RfsQqC+EItItAGojsOcwTi+ZLn1Vk3D2TTbC7tUZIvDY+LT
g2+nAiCo3iRmy7d73p2RR7nYcWiyna0zIifGTljNXhvwQc+GB2WctHMLFkgHB7wpol1WscVtPONN
T4x2kdv1i1I0E3GuhIcBn5sOM1MAeqrc8NiQSyPm9lU3m+akYRYbh+64UZrGW9VTsfTMkG9LdEtR
ZlgGrPVFtUVWaQ9mkkd5ourw+8svqY2dmD8YOE4rb4HVfk3M5LWpwolvv77tBf8XM8K8EL/1jT3V
XwKDIGQcz3T6mAyagceTXrjB0kSijAgDGVuLj7mrug3AJ1bYQ9zET/z/753Xqqy8VUC8gDAtQf/a
UxdKz7HKCt6GerivdeetTJsXd6wfyEL4Sz1W0Ml3MM7yUJQSPscBU5vRO+RRFVyDbRNINpYH7qLN
JsGRXyXr7PjGEaG0V83v3aXIwYnN2ay8gZ7PSS1dYbuz7wYb8YfDaIxbh19QHhTbjIXbt5VPRhv9
QNwsJ/Ishm2hAmuD/h5Wb7lTv+AzRTQ6Ly7C3Gg+T07WdNSVvV1mdqgf56964oJNH9atGwGpU80S
XwZ4p+VsP6OMAOx87bujv5HQdNfh5J0HIGmrXEMaAeh1JFQwvV54GKxJW8RReC4LBddKIzvZsNWS
XGTbZrTUNbA5i91Fv2xze6v1Q4DaWCmwYBH3OhOjsMbPPzEPFYfSAEYn7o4hxGtPNKzw27GM38JC
zKJTzd7IFf5uXDlNmygO21sOYbMH2tg/a1PoHYlsLIca73HXirT14OSPYVldjRYjCGSqeRvRqs/A
urpEy+F7W2c74SgkSJcvo1HFuMpITmjq3YB/I/o3lGSsBpIYA+ZOIKe2olHKdV9emknVjnnWbfpc
CVYiYVNW1rsi19i3EhOO8oj/3pCv3XA6RxkLkB+KfK2WzSFwMW4PVGwXQBxpnlKvvVSBrtx9Sodq
XXU1W4AmuCoam/4+L74HJPREjBmlFyjRShn1r3YjLqba7DIvHdeNxn43bRKbeJABWShFkcXvr01g
vJbmMTBYNfEJdEiH/fDAOBSmBc29897wSPlK8MsU7jMZlO2ADRyclqPBoTQM2EYMgX6BsHIJe/US
9S1oD21fBmm20QgP2Jl9HXRvhvKwHS0FRoojWNey0l/qIXoEYcl2FB0qq+kgauT2XT4ZD74R35us
KRvXabdJNW29Ujv4PMkhiy7bggQZ1pTrOCYaiWNnHFULXQzGChglJTdgs1OCi6kzouZwuaMi3I6d
tnGahl0JwUYPz4JFqaQnc6i++3H3PanJVcTTQhP3qWhbfjRQ/vzikx7a36PBemu7Ar1+fWWoablF
/J582YiwguDUboevhGRJ2Jd5RfBMuRjF9BhaznPsDDtVN/YiZKuqNPoJ+R3oHiYYnZYHolW77eL0
QzOVtVBLHhhIQ3SeubEET1i1f61yZAOTV9Mw8WFL9gR1b7ZDJC5tipfJ91bVOJnbsNGePHxYhfA+
h+2MiI/Ck9IDpABohwtENpysDN/TQifAnblPKipurV9cEDzqQF51D6IjFtMEkGELxz5DHMPQzi/v
M4gMC28aT3nrraLJwkWJLmRMTgY6KaRZ3Y3lVveGlX2tarzKFNVBax9Amto9eibhZcODVmC5D32j
sWGzViy5ZKDRSACGaz4lGHRCN0FezDKqr7narhRQqgLX0CHSL7bm4BmKbmBMzL0t/d38yCMv8DLl
ibUwwxxuOlQfX1g3YdR3VjW4S3KNHLsxrVsowrimrV2vczA9vQvycWiOeks2OCCdUinfUHLA6pHY
6qKvUJAEl6o7/Gt78uVpqnEudfaE4FkbI63kuTZtW619zlRCYKgizYz0rQKxu/ZsNiVsFHvYKnMa
ED2pCNkJNRgJDrD79esvwtU2bWWeWsdBD6XEGTJhzUbQwikIaLbNuS/N5qwVUXsmADGR1uuVHfCR
flEr5bDParO8j00luedYPd/LiqKG/4hOEY9N20cL0g8DbVlZar392UxHZejW2BqKi6wCDkAewjI/
f0wS90HMOu4Oa2uqy3viMOIeuNhDqSLeIasM7F3vhKfu3jvMvVIMTDe823D1MRGBdFj6va7sZT/A
1sNtENjXz7PKC9ySXQihkrQ170zW1XbdLEHYWci4/FWXRu5SQ9TnInug3TWCdokJaFtJfzGH7ueF
s93NNfP+8Ee9yd4AKZ2ehNZf/TVho2JhnsiT6ncf1SnWancBCCM5qaxPixHrqdC6chbZlLrwrzGe
no/CBzhVlH1zkEXbK5LZA25aR0PcPnpVkB51QSwxD/qWJ0fj3vBAWKbQb5pl7gznXmXxlUPHyquX
AWC9vSzGqRdvITaYq/eJA78/4VVI0Gx+2SpFdS7R3rvKl3K98oWsi3mWr9RHWDZOvhsQkKB734ps
x3FaWcpiBPP03Hv6UyYU3oeqXgyh1Q9yHo2RhDIqcZITWTmgPpF7/ka2NrG1HMH0wqpJi5u8WKmo
NknFTwuprDBctnaB1kWf1UvZDKK5uPGC0a7Cg5lVfO6TRVMI6oqk1sc8ST0OnAfyLUEKfdM0RnQh
xB5uin5Ir6TgZ+RAWd6QqHNWRRB19wmSmqsaVYWHsRL20od988jeq1oGvZ0+N0Tf+N1Z/Us4oWfn
pJbzKR+sfJEqbfHFrMo3TGWhS1b5i9vF2behzKENxsb3fALInrrFj2ZgR5GRUyHDUSw7tWThmNSr
P7CjWVQnolVAcjNUaEw7Bn6ANTHbnY7eU7ENyYW8kYg4Gs0kvqeVc3NA+L9GffzZzcPqq8qZgN1b
7X3Wyd0ukjgdN1EZYI3iaeKGmTy6mqnDEjQbLsu6ICmhVE4Km59OiJts0ALNYZHwy7UsyoYqIjgU
B6nCdoep3vuVwbC2gZitZLGZJygc3V13g4ui3q/XwOu5AD5NHs3qRREup8pRN4qhoUI895Hze+QE
t4Owuve3Khvy2m+3eU1OS3aR8w+KCs6/C8n3FwI8G4z03dQl2EWSAr3gFpTtWmHFWIKW4ZmfmbJu
lCF+QMQgWlaa1XzJUuVOt8o+IEd8m1w//CEy6ysAb++lt3UXC+QG2mzvpERVPHFU8sI4Onrvbji8
dvz+M528uNF96v3uk1Ug5RJaa9gD/IOmZLrlTml/Hmy9WAZBP917WlRsPDtDbieruwPofneLa7N/
wda0XhkiUZ9BFMYIJoVXoSb3+aTrd0aZIbRg2D2pCXKBbRKKO744JIqCIrlLODptDbQWzklipttW
oJKS5iS4sqQfz4llNFsjB1WQmyT/W1PLzlo76luUbYKz5un2lh+Kc0oSiAAFCy6/skMO6GRbQu3f
GVYc3tiNsKXTHPtbkB7QlbC/N5zDF3UTjPeya2RNClGZv7oOXf1HVwOa872Kx/e2ayxW3zZ5AD0V
n/A+2/Y+2qaoLRPOkHUEPLedKPtw3WMXuiorlayf398yvcZZOfantR5N/U1esJd1lgZyEhtZ1OZ+
WgcTNzBKa1uytGHcHRPLRtUn2OuRGN7HhTFBZVf3qwNJ8O8Tbn4IVRHpB+t/bUoP2Rt4SpwG3V2B
iwoYyx4yMLyEm4Gq8ArQzrCWdX3h+jd292D0UdwkJ0Q/Wef0xqofkWeSpT70szskynayJCeCn+bt
YtzzgDMzh7xYpuVj3Mxv6KMOPGdFKtfW9+2vfuQ/VjrSdhdZVXpujqRbtSsqLNSHNG1Wqt6DriCA
0myU2OR/hx1kuIaNCB9TmRJiWXp9cXgsAASYK4lNJsv3ci0qBPiI4773lEWE8wk1zZePKWRDYQXN
xSaljua0iwxMX180f1R3MnCfKylvgi/m/1IZWLa6UzRC/HKg7CgvsgEeKungefA0lcDHE8/eB/MB
VISVcdcR/7kEmQDWgmrgF6KGNUkeq7jqJUIV1gQfp2hJOBpO/pbrhXeLAog3niCeLuszx3tA7kN9
8ObtrhDQYpSwpX9eHIsSVShrxG3aH3OxlvVtyImob8sXsjgO4kQD9qoxqcvMwnJWC3vlWDt8mxby
thlxLs2HDilzSznKqipOaJXl91tZ+9HeeRDX0kz58Ue9LP5RZ+muts9Esu5dYqj4Xo3HUB9/XlS1
vkUtf+tkghfPQsf6pMWQD9QyKb+QtPtumaX9VXHy50bTmr1pG+bW1eJw7WUGqh9owD+bhUb6DIZH
rrusp4GGLlOVRi84XmJqzIIJKkNZ18Z4dFHZ8sfYWIEKZ/3Lh7tRiOxtLBH1bGv9U2DVKgjSwuXE
3iuH/mWnax2yoiqp+4XaG8HOz3KO1g3ULlfPvpae9hl/cuUewezimOvIDEbOBCBhaDciK9OXTiWJ
NiqptlGgcH2x/SUTZOv2pauC8qCJKt2oEMT2RRtkz+447glG5l+13ihgPfn+MQu7+N43gx/y5Sbd
5T8ohuLiFFl35wdkGYZ5wPw+QFCS04rBBuZ2YG6Rk3yNkSQ9y4uRD+1ZmC3wWstF4kDhlC4ASJ4N
PTKHhewDl3O+BaYNB848/iz+mkJ2z8ryJcvSYvcxdWoACzaVrlm3AmrAMEx7dFu8O1nKEwhoTofs
vSzGFSgW4Kn73q3vHBKCzb4mAgI6TI2WhVCql7EjrxrnpvjsTOStoyGtvxZp9gLMo/+GRfO5ZT/6
Vnc2lKw8wMG+mBaFC01goXCQn8PRXgC/JRtAyLiBOdPtM3jiDTzlWVyucAQKc7pWLiKspbey+NGQ
pEqGDzI4y45w9yV6VjpsxA0EqU+uHQpvU5dAfPvBrveh0R5kSV5kF2vuJ4tiZheZfUC8rHFu0aAq
+9yF15XBUueU3iGioEO+WkVzs+xTKb66TFNiopVl0YfH6jeO9MrhfYiupctKD6zLe2f+T3cazhJW
ZTk3CENM8us13sf3flbxzeI1aiAFx6Fs+s2yAYd9HyRZfu/PR45IrcDq/Kpz67ZZJYTAgO4gCQdz
Rb9WquuehB5XJ7gsL5yJrUcVWhV6Y/a1rB0kZWPw5A5fxJNstFC1X4EDKXdqCU6w6YxymzvgXdPG
CJ4iv3DWZYc4gh4P8Kigd2Ke00F1GzL7cUpB2XhFoLxtyK/5b3nHltSoGusxY641ANnkNFhGuCrj
FAIRSIEHopnrgbmuhmVYD1PlEzh1dE6YkOw4myPqbphNvJCtjkGmc2wc/0R6HoHRKErvytqu7hwQ
a6TQq+hVONmhymPruTJKB05FgBzIlEUvpUIAYe7g/H0kudSaoLobvoIXeR9ps2Ity7HWr+SWiLg7
In3sUxhKCHhGt9j30Y3SmoIUSeps+9HWjzHPCOAwWUtGOy5OrG/NdsxU587k81k7SWLcihT7u0hV
nMdhlixCj3chhOlu69afxkU2ezC0zqidSXWmBC5R3ZqrchD853K+vPdrKrPA20L5OUK2NOOIQ3Jv
+lgQQm4nx70Gkdje20YbPpQ2mhURQm9rWZQXOpiO3d6zs59ZQAgPfXSQdXTQTMKBRED6ve+1Js60
XXC087Q692GfrZMsbZ71KP4m/9Wa8SOy+vB7zHeVYPqI0cU8xkWq6GjOY1KHmEIVm/XzZMzpg95/
M/P3MbmXagvdzX6OETa4lCTNj1CqvKPWjN6RlCf5rV4nISHiPNgkPBsq3LBpymXTn7dsgo2V0kab
dBBZi0mBCY8PV91FzV+PyjM+6mOACMPCUl2u+VzxcWnSCANgUK+PE0TadTvguF5Hg3Eqcj1ZR1as
vECSv/R8C79bUXc16954gbeQkxav/6Wrn7UXuXU1w+FaetHPrn/Mak4qHuuFSAgjftWr3HhS/ap8
DLrfClH3Vets/b1F835r+XNM6ZX9tq58QCiT6HAWr9WBZyyMfxKiqrmWt4mGIEA0X0ovRmHSvajo
dh2rZD6vydscDVoFT9W/18oyyvDVYTIIWXujcsit4AhlxNympIoPZOWVg6yH+E7wVFZq2eCiizz3
Junn5QvZq7W11trJDrWslbfyIlyLXJnTxosS5Yyf/WXLqAVfWq8KjyPr/DXgp7FLBwJzWibyq59r
+VXesQt9bkimHj7qBz/Qdq5B4l4O/Xtf0KY/+zZo9y7QOGiRHXaDs7xYCH3yPcrMtSMytEuaFu63
vP3oU4+kO/7sI5tt1UKspcNYJgJmGDwqiL8f87xRiU/Pt7oC4kveyUsd8OwCnhQuPuo63R3F+aOc
2FOyiTN0zORgKI4oNf0xD+FKkjR1bbNcueTIfpuDjZOzzMdBBV9TwtVCrq/zoitCBvk1UMP8KtLR
gSPuGytv1LPfG3ZNh4DfR21pGM6KTKuxkgPlBWnl/FrvqrmnrKh78GE2W44tPI0Mp5mXiXTjGTME
sZBFqEzFtjZQWpJF3YQyqsDVPMliZEcrHpD6Y+np+jXJzEdZ3UdotzYmHnLxmI8vtUaqlyOEs5et
iqVecNKcbhhlmw91Pr1P7aVme+zjtkRPiUFkPMY1ukKcR+e3paWoCRaWYtz1+Cq96D7OJP/6bs35
3bINCzdkkoaXj3crp0x4t1mNQLOApb+VSugZj4tNUwTgomex9Hd19FlP/aMo6hAmmgeERrbKhmlI
WdllOVXzz6mW5jtZGjNxZKmE4pNqay9mrwstMIquaLsNq5p49nqonREoU5gtfYQK7gq2Qlgn+Rbp
hwr5LNn7faBjhGCnhTv7ekRXS6mjK3izgKNFf0vwvzghIH9slcF9UXVefvQGWEeedxVd8lTP1bkH
z6ZKSKc3beK+DI0RLwnERyfZ2tgxnhhj8hxooKcbE4udoVfclwrS2Cav4mEjR+l6TziyjeM7T0m9
5yk+yZd0lU49ofRKBnB+KT+OSeRWubKVxTEZP0/4zqJhVZePdeCv5Ut6DbkxbcL5uu1S/dmENZZE
7rlJDTIeqgq5GCOrM07ZzrkXFrmXWLN9cKHmwzimJnJDv5oHBQzDx5BpmkYWUST2LR6thgXrJOwe
grDtHjBaInSYAg71A4pI3mAg049fP3porf/Ux0Z6lv1xPam3RgfRUharecI5izvPJcf0VWYt0RTx
tp5hbZt2rC5DDt+eDQBQ+0rh16oiktkadvA9vLVhV3zHwykDJxjMXgMmbNupcSH69/GTZdevnqHk
3xNfB/5ii0+Gbol1gzLhiWikfS4nTeCB5DlfYkWsZFfhkufTe9W9n1K84UY14kliVf39VHrdQr6e
DUkx7Wzx1S+BKipiYDOmJNaxhlS5LiLbfQE4cJZdm1j/3LkqHETd1nhTRHTk31D4vVg6nKP++hsS
zlDvf0ORsaeSf0MFa+gpysUr8N1u44vE3KRqMu0AB2QrHWGPJ1nsqiRf6aGqP5lN/bN18gLjt6Ka
6GJH0ijbwHYmT2Io8bOKT/pKHdXqDjB8vxdaUu+QTUZHVInSlYNu3qdx7F6AQJs/3PpYp8r01giW
CUTIYwjljJ48v7qriWcWLYILvZF/7TMRbtHLypC/S/vyRGQOy6j57o9ii8gzNsNms+QcQG8h+hF2
BDbQfpPZd6lmrP1BiU6kjdxlStx1LeuFq4MFguicnwyrWBdNj2VE0DLC8CKMX7zBfZ+g3xuOiauW
NtvrOY56Mk2woHNJxAEonqIa3xu7KtTWVdWhSDA3yC6y1ev04kgCARX9mAQVSmCbtAqss0l882zP
F1kM094+TphLypKslz20jPwRSR8HZeo8hvo+j+0LPI5CK9uEuN4spQA7TNenEqH/hygAMFlr4Cyk
ELoz1U+25yYPpNPD9/oydZatptdfUNuAbd59R22cZxjwl1tQmv4uQDpo64Zp/pD0JDkaRe2+G726
RAC6/aqi2rRCxlG7QzoVB7Q2jTaDUOrnStWegirpkdTBKGvMvRcrxkMl1pzk1JaixwPEGFHtH4Mr
ZwzI2Hlwg1benwy9sW/WfDF1cItWcRvjyJ4VxdozEMwj/D+wlpWZVHt9Ylvx0b+t62ijNhzZZJ0c
1oWg8MeozbayKBvUqHpDtt46fHRzQFI5dZFdIG/at1T49cXtlOVHB5Rl2JrF47ePaWrDEdtmgtQn
B8mGto2GVZKGPpQLJpJ1WpMPmF1H2V4Wu8K3N3lUgoZQ8cbxAuvF5Uh37D1AALJYj2O4RqlG3cmi
kxRPDemuK2Qq/wGG+qZuWuulHAMIbN69NsTmmdQFEvyB+gMYlrqNq5IjjayTlyjK6xOcK2jL9FWn
wtj4U1Xumy7/DBYY6rnn6ytNdeP7fsytq6m/tsQWIM5gV7FHxgzK69xYVEVyr5qRulLJDq1l3XuD
X342Rl07yhJSitbVy19ld1kTWZq6Z9P6+zxxWqigIhplXTldB5G0qT8HcKje5+BwAVxbTJ8hv7jL
yiMzHZP61+YFKELv9eGj5PvvJblWDahcfLR1fyv9GicXuV895ThyTv2D3pOrnhfAXz3fX29umwV3
/s04bwhAPwb9PujH5AyzMTlbiX/fZmO3Q44lOX/Uy7v3OjGQMOtBNtD9ozqvWOkXslxP3bc0AJiP
P8PZz6ziLO/kpRYjmip62mIg9leDr6nR8FvZdKJdoQbZIe7xoXyf5mOGrlbGtRbP2n3z/PIi52JT
0C3++Y///n//99vwf4K34lqkY1Dk/4CteC3Q06r/55+29s9/lO/V++//808HdKNne6arG6oKidTS
bNq/fb2P8oDe2n/lahP68VB639RYt+wvgz/AV5iPXt2qEo36ZIHrfhohoHEvD2vExbzhotsJTHGg
F5/9ecscztvobN5QQzN79Aj9HRK51871ruMBA7xWdpEXNxPuMq/A+4qFEvUeGxVMAtJNECfmXTVZ
xvslm7Q7k6X1QG6Yzxq1JPMOVH65VbSgXXz0kw3k3DDQLCIkk8uIoKiV70Tu9mcrz4azvDN+3c09
UE7J2caBOw05mpx9Xds3UVvcyggorW+Ov5W8XN1boTdu/vMnb3l/fvKOadi26XqW4Tq64bp//+Qj
awTHF0TO9wob17OtZ8Vd36rpHe4W8z3s7Zr8xlwj1taIMxmwjQHpkPnyszquPGQDRe2fFZKbq8xU
LQRvhvrmRU6FhAJ1g29bwEnVLoTV91e5bKtvIq1a3GfCZwFc/xKRDX9W9ec0adonA9LUfQKWW9a6
bROfNR+KoSymGkmVwVAQz5/HWHAP1kFaV5D3W+sZrEW6nJw8PcrWvEh+m38of5tfMdR931YQLX0N
11PfbxDrqLsz0ef//EF7xr980Lam8j13TFeD8mWaf/+gWzd32bAG+RsRkR69GD4/+QkHmceHaiFl
AbEPtTz5GX809wWyqHWeH977hXULUxgd0UNoTtWJsA582IQvXGaPLaaZc2Xnzvhheev75nzr6D97
lZb91gn2XSIovT2aVca6c5vpa9Msxpp4+IRBzEbN9HbfZqb7aPnaVbZnnHKImOslTE7fvquQN17W
nTt99evkcSDG/Mga8MeEKfCDe9UzABouhxTd0skarp3jhKe2L8+yhEjgeP1Z313xeUaBrytzf9EZ
KD8CczFWvvnRhaGNmb8P1RWzWk3sT3ZFDMojRDoECftouFd98TgOmobBW0csyW3mvyVQPjnOemwt
9bOK+v8OsJD9XrTH6C6Hw/pguJgERYWVYZjK6H836zy8MtBC+M9fDd1W//bdMB3DsW1+ZrZu6apu
usYfyx85ZbTVyBU/43maTc+m5pqbOoyBhQTpqu1a/6jYhn8MO3ELIchsZUnWN1nroH45t8pyTLoa
2HRp7PreZDOBCtkiBwcDFQV4HBHnqd4bnTXcC2GXV+gzS2RvxntZRYK323QK+rOyKBtM3Xuwq1Y/
ySrH6btTjbeXLMnL4GslHPtY3ZDv9dax7gcb9o/OtiDICiWgNF4KdxZNU4ksWKyeLwPUaMXNxqeo
w4tVxA5H1w5a+dbE8QRMrOOSC+KcWIYp50R5jIyaYmua1TFoEcuwsiDbxnMSmXj5zwvITCC1KRSA
jwao26Qx5xHOPEJ2zkv7VTN8mz1USVCqC1pxVGc7hubXXSVbZBn3IddFP8EByoFzruyoDOod2mpX
aQ2TjHl4lncfF1mHVs7EYfgkqwsfWPlH1wbjqyOEcEgCADfQlXCVZxRJv5iE5i+y1DYX3FLcJ/g1
2U11wgtmAwrGWOFwVNlZAbtqlWdtbKMtdJR13Wt2dy/Yw99P4IdvNf8QfH+sB2yOrQcR4voJ3UUc
ZV1Wetuiycatj7H2UfGVFs7H2B29VHfLxUdZ3n30cefeshgk9l3oJWsdyWL8xBUiWSG450Pol08f
z195Z4YtIM0CT5L3p3Dg1b/1swri5hAGpy0yPuZF41mIuk6jr425KC9qQ+YmN8tbQdLiMFZW5Cya
Do+LCtz8H91igaaZiuBMd69OvnlM6iq8yAvaUcmdO15lYYIi569cM3wuWn3a51OfmQvZ4kRuuNJI
MmMKzVCPL9PR5ZkDWyK+J7RDxgzIgCyVWLWdgiR6kiV5yVJPbKCWiZldEd/Li1kC52tL6N9JF57z
avxe+53xhNCbK0vyKR8r02+l8K9Sjdz2Ex7Xv7V1PoaVbISyVVDa0wHSi3qQd00/TO93si6ZerQH
+pTTcpuKg2O5SA4Wmq+ubaeFM/Z+D7Mt2WbovkCf7/S9K8ihouGAoBhaUFuhjP5d22cTbhdecA//
PlqZedg85RYbQr+v4s9DF73FrhJ/s3KNr/MA8wqCDmqs0Yg0H5RPJwkykDYpSqFCcV/tsP6BApX7
KfcKZClLLXsqWP9XPpSb9X9eUIEL/X1BdQ0D2Rx9XlRZTGmeF9zf9pOJ7Yd5L2rnCfVldSF3jH3Z
kuaFvXCQm8lBQeCCMFN6kPtM2ZpF9c9WVUPJSrZ+jJWtSDntoeuXt383/mNAqDcB0YVKH4+5QCMy
byB/Zo4ZnGMNDLq8s1tsl5Bj7bBWF4NGkj32AOTpUb1UorZ/KknLLVHm7p/MGPmydlwpin4xzah8
mdxoOuAxqsIZpOgjjb12A5D3smgHDtt+0Yjz1GjFi2UVSzCu4IUs0n5BE9o7w60xq+50+wku870x
Vtm3scGIz22i+gHVSGtXB5DVgiZ2nmBX3EeK3ewCKzR3UJ4Pal3kny0FAUf279rZNNCvhTRtrb3C
7p4Jwz47tW5//9U1mx0iZVdohtp7VxfRkaIvlZXV6M7ZJOM8rRAVhD9ftEfw+vPKj/zvWdfj7Gw0
vfuqZ9O9zY/yFdLtmxMO9mfAUu3Cy/zpxWd/sixtu3tCYAB+nae3D2kMY1K01XBTFWiaKGialzwn
mNU7VXhHrkfdDq3ZnOzedHa6MngHzyUbaSgF3iN9r2KWiGPOaKNP60VFtG2H0rmDZ68QbxinKypl
wboocJ3K4yIFUek2jzWh6SVghv6ZhcuAQDFonyIHway67BWgK9Mn/pLqGxuAM0l6583qcXlpi/AQ
sE3biZ4/pyN5dxmLUdzyUrzCqNNweDFVqOuaOJBhn8PlPcEq6rOhcdCozfrNAAzgcxhYO6io4WPf
XnCBSziSj/GO8M50w0oFMlrdJd9MAT0V4fK3UQBCbO22JLmcBhud8PsRWj25l8DK1ti/BPgG28+9
N7VvShJv2haGsF3E+m7E9w2FmqS9zwrf2Bit2h2deExYEIMS3HFYoj8HrTeFjPdqiWmjlQQukAVD
swwANTF0xXm/yCLUMzCqlRViOEiD5mgEpeWtmsXcyk7vt948HPRjfkyi36aRnd2oQTFVLdK9ruDs
PPTscf1ZtaNFXRnCiJs94qICAVsx8zcj/NxP4fQt58HMrjZXb7qY8h0AKndnKoF+VRBBmVWYxGsd
VIRGGZO77o9WV4unMjOTTctX72gZZX9WtNxZQfMcVoVfqTwW4wx8w/AgUW6Sq2fMuxRZX7XTw0fV
R309aQ+y9A6QS6P6fY7/tU5OIl9h6NJPmUFy245ca+WoRvDYdqK+azJYo0ocPsoq22oOdaKNF6wW
wkfXq7KVhdDhVjbGlpsdzBjFA1mEKSoeCntrOmpcL2sg3XAZ7ox0Av/VKA3yGpgnIO3zCYQPwpka
EiCdO4yfOJ/E5Lu8+iKwJHjQ2+C3bu3Ygb3zXozEGXclAXlcUziu6MLlDGONPy+ymCUj/z8OxqvR
to2rrxXI0UUH1fLhpskqmLlfDNVrftbh0wydD0UiaNcMYJdRHv/z80TX/35KNl3TcglOEHqw+HFq
hKP+/jwRHNunIs4R4m1CQxACNcby0E/u1m4t/Sbm4/qE9KbnNj9Lc9tHaW6TPZv5sT78ree/jpM9
yc4aT79e4de4KFGqbV/l/5+181puHMna7RMhAt7ckhS9E+XrBlEW3ns8/VlIqosatZmeOP9FIZAW
FIsAMrdZ3ziDapfD5mpQ7jOdvVy1xqG3zQHhQ2rEYYjzYSVhQpt9aqjMmF3AUAbjs20n8oIQaYI9
DfdAOmx44QYHoFS6a1ESB72CycCDopwrho/Jr63thqwReyAqGQqyadkIGzXOyRoCdxto4X2Qhs5J
VIkzCYHDReONwKd+NygGkTakRRKB6VR3xLCp6FmwYMXPhrx3JCG0YqXGg09s0o71QwRBUf1Wjl38
GCj2z5Ek16dSgb81kP+1VdzIOJI+7y/U2Ks2edY5wKa9jaXVxgWaS/4Q5ekqSszsxUy7cG80SOGI
IuHKKk8teDtln+Yvw6gGc6RUzSxvjlKc4uzAZbcAp2Bym3dGBiYU8a5KP8aVRPYBlitSx5QuWw3j
+NVQyUMfIkK6PCOwn5pcvQiN1aQ1J9HesHxAmt1c4xTj5frnHjEUXYCvCuEzXa4sRxRwdtgIkkMI
J+YOrmPyzLvshwjmUNW3pm6qM4Gvlr52LejOqp4bJJXExrmLM2UbloEF4KAyXmUSYP3eSL4rErE8
ogefXt42A3FFlmnBSsxJDfKTiCV4ng+vHfYXvAaWsVPzIHgdtHkg2d3OFcsU12+8PVKJ+172ClDM
xLDXUjXxmCF4RkOn/vIU/djJVvStBL4Grt9xX2xydOcsSqPHoQ2Uhcsfc44Dp16mjtQeDD8Z1n0t
q9sBGeqd2xvZOrOJJiQQNl6GpRfc8z/WLFptIDDYS8xqyRp8PGjFMC4yNdM2niwNr0Cf51beO0+N
65aHHm8edHLqdReQrub3dJseXH1Bwu3vbnJUkPg3PcFwQDBbDW9PdIsisM6R84tXe/Si8xUq2li+
eXEX38WmjSkiRGA5ViJ37sWN+g2OV+zJ5vdAhi8/IjFyMj1H3VZ1GfBh1eIFTcdjYkbm9ySOf6ZS
Vz5aRZH/t6Wv8Z92pulR5Siarirg38G8KPqnR1XdR4oF3Hd4ko3EId7o2dYaHrwpGXBGOwmOxlHx
lgRhPjOlujm10NTue1V5EfXRGJFzBT8xL0Ht5X20ERsRUQwq42NRtJpZvSuC/N4Z7XjvKkG39Mue
lB1smvMea8ebloxEqeZkezn2Jjes4ldl5l9JU7RfJFvB1d8pyYas9F91Xck7Sa7SRd4A5/Kt9FLp
jvpQTvU+Nl1S97XhSwsolESyTsb5Inb0RBsgegosZS72+2L7D2a+PwRk/25MZGhr4gFkcjANLVxZ
ccvK0iCW/ICQVblqcxKU1laHRnTttshfpRh1Eebs9qLselm393qjWdYu7KxPDaKLmZsMER1rMmrv
ErvHEWOe4YpV92Wql/cNUAbsVuZZCtvq3idvdZ+BGF3ksiofbKsmyVaeNkOyPElDBv2PGsnpgKDF
X5ZdXELXll4TogjmUVgq59Ga4t8AT21vwwkPfB/ON3cdbhqe/qsko2XUBu8EdalbWwHirWAriLUA
DP5algFZiUQsriQU3F99y3xrXCS1ggI5UwclLFE9OKm9jiMUScWgdGD3p6uluwffXr8E2VrX3OTV
IZB6N5h+Cd2EYi8ND9KYn4QvMS3doxUaxaMHW2fXKSTDi3ov9U6uUhWPGvD21CE5lxzHpV7XLMFZ
ye+roft4uNWRBN/d6VmpzUSXW4MoNjYyLjnaEIu0q3Adqkl875BsdMdyQ+ZFObHDkUpFFBn8DPKs
yTZBamWncYOutbBpDn5JBobstWSEhYBnhyTsL3Bj3Hlup9UTlCJ3hnmweZV9aCoJXKSvqltdaj/P
SM6plgOkcvLy8IUaHgRVbXCxYHkQbQF376BL1d8bL3jQ2jENf4F4ZLk6Oav6KtqSKRPdy1MpswMA
BGZ0L9oSSqJNm5xOv9u0yen+53FOVCJ836UqOq7EcsIcJI0pw0qqT5Gekwdmm+U+mqoiDBSqNOG2
cV67M36RzQMCURuW8d4vixPfzYI3bCHkhKOheYydWNvKGoEASahaD3aJP3ZK4PoJK5u7HweCAhtt
VFPpYivE6sDfCba959pHr2C9Wajx8JYV3i5w4vpQyZG2srDkzTB8er+IuU8maWQEPN6yqFZerCbK
F4XdjCfNyof1qKn5RnMJcIykGCxAiAM59itlp5VKcCDfLb6T0Zd4QZOUpBo+0zg0JM/o/tchshR2
hoOPeEHPk6YgCtcrW+3e8iMYs0CPv1ndF5bMkEwQy0KOEzYL1Iw+73YWokZd6vfk2NCAqe/9TFeG
flYbBFDLg2Ge265+K3Onf22JQ19aqY6t0SuH11rRF1BsnMch7mD62Fkwl2s9eG0yZBQ0fh5rUXTG
kthsr7sA5a3JDokekGcPuKe0eJ3URHWIXhjvsHxK/vfU6Jqjjo9qGeVAqfJpxWaOcXQZwXIRkReo
OISpEwf4cQtYtd1JlEj7IGUOnK+dkdgUR72xTT3LWel5xZNBJr+LcK7mkeArc0bGbvel9vL7kF+H
R9LyHWlDmT8DnrobtNb7Vo8KuoNeoD/J4/G6MECXgwf1swvz8yWvlXHdJCkkiqnoOOC4JLiBu2sr
f1aXeubxn9fp5p/efaamYSBGsdlSHFm1PtnRFVAl5mAW0iOxb4BeXQTJhmJsT3KXRNuqKyclLj97
dNGT4zGWWD9ytPm8mpv41ncw8H4MJFsVBt0JdyNX3I9neaaZt+6JjCSxmDqWoMtc+05TG5AZUV+s
1TmUfysmqxygahzHuxqL708819u+yaIvddXqc2La0zMhCuo6Y9+xhjdL6J49mUGBNn5JhnDnsSgX
gwD/RlhBTRkNK//qYs6NJHgkvXAmXNM+yq6PEaqnwhkt2n6XwGJ/bpvG1U5l/RdPhvbnjRJpJJrB
m8vU+KfLn7xcmG9c3cx761FTJZjWzRDlL7EBtscfo1VXgOAmImnMYbhyWjZStaunw7UlRbN2Liq7
uAIRNA723EuMHq2T8aDiwtzlSWruxFn5++yvil1nACQca3Rmau6mjd5MMjlZaz+Qc82i026bnSIV
1h4qATAnU9GfggQa67QL+pnkgBsz44cYlEgBgyzIxDAj3gehfs5t6dvakxXnLPXjkwor5kfTdXe2
WnGXFEjfEt+Q/gyAGVpk0L3CkyZYXpONC3F5xl0WBeahJsl6PeaRvInkyD8Yg5Et9ZH0GcfXn30k
1e5i6FJ7THQIpU1GGCkZu8c0QXpBRsb7J+ijsNb5gWRYdfHMgASB1HuH+tD7IAzhwXUQ29bi96BB
ydyfVgnUtiT08joInE65n7ZN1yu5qtQ9yq6Ji8QO4lWrA04jsd0Pnsfa+6oYtrLvtCjcjnnosNjF
yli5rGWrvvfWwgZZEMMwM4rBudogEzRTpv3mU47+RidHMqQTBZR4+6uK2+EL4Tj9ssSesraN0Jqq
Cy3Mzp4evYKQc484h8tNVakvad27R1ElDqLoJPESw3u4/1SvV6o6b5KuvEuHS9SQxSRconhAyr04
ux1EXeS1+TpK9zyh7JZ9m/yQwulGAMI19soUIG6ZLdoudmoiRkVogmgdGtnYl86DV/bVRk0i7SUa
nSVOOvNBRqj4vvS7h1jtcYKRmbtWiGwl/ljV7qSmD5ZZXqbrDvv7Qty1ij2ka2dAU1YURWtiknil
DCsjr38Z09YMzXM8tFJoUkVRCpVDQcLmxc1+aIMl7SsUjQ5igesry8CSi8N1zavayFlgnVfbBcZp
ljPQt+864OV4SvwnsSRjl+mBJfP9fR76yYMxhh/r4Ujv+9RIHqb+BtLhb7q6jwfNPiS1nD5FDVJ9
4hMFSb5h6W8vOq2V1+Zo8B+Q+KSo1TUBoZGfPUk1hPGp75A2+SbBPjzvIrV5GHo/X+W2Fi6Fo9CN
Eo1QZR11EL6ylzQ857IyTM77x+u6fSxybTFq6FywNra2idtIaInVbC/Dung16ujsTbbONsy3Jnih
ty4iy5REk+BUIHe3AWxSrQLP0S9xGoOVyqXxR40iQVT9Sl3ZeEuzC8ZgEH2/T0hY+1TzsYkok5R0
qg990qK23oCNPguXA9HUk4+ImEXhVEgrXEZqAGNZtLblpi6y4ZsNPXtgr+7y3zknLq4+xuBZ9w1B
yHcxnPK3JimJQYaGnGRkWjgK4dYxi6QN/8OECRLJ8pTU7aPogYQQG9Ygfqpz4FyEIARgwJvi0kzG
N9HDArSWG+1wyHmmLZCTqk7ldOhks0PtLVEWtuKT3BmZIZWWqUF/tMKnpA+OmhoXZ/HyAfTPfh9/
svjdTm23EvlLH0q/x0Htbf/Ly8eRrT+//y3T0PD8KDjqFMdS/9NMpxkSobhyPzyODiqaCgLKQdJ7
c8fR2wWB8eYuGSooRdOZ17hsgHQ1DhZh5UqzjuD4ZZO6xhYRlWKhYJvYFZC48J7Lj5EVQYDkUbUi
sSVcmi7q3Ld82XD0qhMCLqA8c8JT5LHamTxZnwkGeU7tCLLIVJI9MI9p+BiRMHlWzNTd8tyGfJha
xttAJLGVGMl97lTSMRrbfso3BXztSKCpov7er9vqW+I3PwyIYG8lljVkQ9rhJQSthARFfI4Grztm
MF3JK7KzY+lY7jpUumpTsjuF7iwR7VC0D70qj/s4QNNrRMliKFJ1HqL3sTQdvAo577ofDhRLje9u
HSkh0i5u/W0AondJ9ITsWd0jFkhxyq8Kd3uq5taLPugwmXUzXZlF3tz7Zn6IicV6ixOwOJNfSa47
fz50mX+2wuK+k/xw0/eBuXNTw7geeH16+VcQHqwzPV6hWRa0vzqV9y0emqBwXn0ilu9qTS53ZMDW
J1xivEqbYLgjgRLd38jVTyVPJ0J4CnuJEgnOB9vxAUo0kXWxXVAUSjN+VTwSj7JJe9C1gG6zuFhm
sv0C2LL9ZttBNiu6sroLxyZckZ+mzHkCdC+OSbpHqfvtd88YVqVXdP6s0R7bVHd+Ga10z056XeOd
XwyWgwxNpM7rWgHJkvj2ipRDZ5cB4VqbtoSue4bwJAlUY4x+g0xKBFwZ0HNtoJnLzG3Ygaf1Sc1t
7GjpEHxrou5s42z9icsJm43lzMG6IXADiWxLFPrWaQ3/SIcEHnXW+sghjC3RbsguT9LM4lAUAKCk
SLu0U1UkSSUQQjLPRAZbJxLfuvy1t/Mz+rL5Y5uVj0rpxCcCmOSnTFKeM0+xjmqYV4fBKM9dqKf7
HIgjW7ifodykeznwLuB8h41nJQiWl0Gm7yVsz87diDbYW2diNUYUrVyKojSYJztne2iqbXdsTPS4
PUT73nQpnNQ7Gn+nOs1BqRt7Q3iIsndTR977DmeFr/2Ict9bEfr4Xi8aI4yYmGumLqLs+NUXyYLT
2LrDE56R9FTE4ROrk+o4kHA5Z/mkbEG/ts+yzZPalONkhZHkB+/d7j6xW+3Q99baiHUfloBZYtDT
/XvRiOZLd9/2lrXNx+gbPkZ6dIoxbJwgAmUpyoGKVhsZjDHkN3ClOZblZ5YxzZ1mObzWpqKpmSA9
HKXZpN6YLwMnH+ZdXUkZrjgt3V1PiR1nm8SKC93CqRbF20tsq9LcJ/u+851tWg3nYgiNk53UK3af
qH5pP5B5Y4UX1t863WjPY42gJykq5bIM3saS+zBkpzM0YfWr0x9IJ++eqsh39oU7gt6EN7noI1Rp
mpBHeiA17lrugmSWczufkQrKz+l0ZunKOeGhvxNVorGFE7nqyO+eiyLBTclRUspvhO3tsinPtYzk
dtORLgpRkqIVeCOWt+hrKKXmY9AM3SUBdhdPpTxDVjHwWsgGci+BzeaQWen7WRxpKBL65tdb1a3b
ra+j5QWuDa7+e6SFDMEQxL+AmtjbvqjCjd24zg77ZbIOdMU7dEFQrfxSi464EqHi5lpxGu3SIlNe
Jm+p884Ob+Z1lmTJLrXHeutz+6+bILP3Wjag6jEg+NEXNawu4j4uYAXB8eid/JjH9+DbiDqwxwTU
SRiuW70sN6Hn1CfCzaHUOXH5prrpQUYj+ydA7E2jpNWXsESgxbS0BCgcG0MCqeR1mzfRHL3w+E7B
irpRkLlfd4Y0vTJI57ChO34lGPZOlUvzp50nDwpriHmFUfHcodPcAcf/pWvl0edZ+Oa1fMLOj7Iz
UgbNuhzqo82ttIpUu1uhkzicZcvGtmD66otsVN9UMwl/peZBhlwC68Q3zya+5zfLh8RWtEp1GSFv
LAsQYXsbWDk6HmRQeFJ1hrPUoF6KJ6AA/Q0rMf4pQ70AhMaaxASotGxhBO7GUTMOpDMqC9/plFcd
mAk2EBtHpaPwyF5WMgkvgW+MgBDkYouZ0rqkVfdTIQbnG/CHhB1xZd4nVRPutADElJ20wzFxpu2L
YXwLldx7dEhZXaO526xMjyWSEgz3zZB63x3C5ACYJsNlSEhFiWMgJGXaNi+YJ3CQ0COYFs52kSX3
UC/IQeurtWx58cYaAVUoI7nH/F9Gq0GuzZOjk5oSdIVHEisBqoMawDLLO5JMA8d9NHS9Olvkf0Z5
SMoKVK9i4nL0dXwIxkJd4UGu70RwFxTRbGF2QbERoV9NOAVnEIl5FK1VQ26WZeiPstymBDwitJyD
sDbKNp5retttmgaF0dFW0jcntn7idenPhRPq50zzfwTTM9dAGSZvJUR/VeywZFGamzZoh1XfRunF
UzsHe2VTfTcdKLdAJn6iU/SzkAPrqZD1EeZN9GYPKIRkkwp9Mh0GhexMNeSHCvBRleCYgHAZSyu/
8ydtetHRcUwQFKHuzG51uQQ2sjR4sEyziG6x0Ztn+zr3dbLYVFYeUQ1tN75A60CLN8tTgo0xAGL6
Yv3cavHeCZ0vVqQ5h0Bjf+1XD6OGoqc6qvuxcnZ6Urpby7HJ7M4jbT4iy0foSd2vnbhSgebHwymf
DsE6HZJ0yeY4WOfsFBbEfqsvJiRCrez7X/jnRpKxWaiw2y6lGLWk2snuOmzfPC5jb0R7gQe1Lhn3
Pc+RtTxI4SIuTOXJDD1r7UYoaPCT535V4ldiZuLFaFcsuGR0fUaX6JFEM6xliJrbokNAm3zuAS3f
omnaGS65B4N8+bWoux2Uyv6jS2Wr2NUA0kB9rYBhV9WLXSENnFp68NyWSDe3iaGdI8dni0osBOH8
q1Abx32vtSnxPbG37tSiQ8YHRlypsQXEQvWQ4GeaFaATNqIOwQdz1o6AcAj+O8MBtn7ii1qAs69d
z754GqvkQJW/ypI0EKScjVtdYiEIAIyn+zCZJgqpYyEYvZL2GL91sq8SQECQIHwOGwO4v5Uttd01
o2bOo94u70zEBAw/wCHpJQgx5D265mjUsl+TJUC8I3hE33Evg9VdPNM7OIbpwZkKJQwsUbOCO5bd
Y0/L7llLQwxUamkxmqyavNorn0DXhgfk9ljkxXX5FOWZfXQi/ZHfD2CFYQ5DOj3bjRedrAZjz5Ce
29BOroeCXdyiaHEAD1Mv0RASBX+s8++iYPq+fJdZXTRBDMZz5LnoBCh1v2p8bTxf62TDXKmxTezF
1EU0sFvQT4a0FzV5B5BJNtCBqaWGMAnHKvZNE7+fxVoe3WUtflcyGKoJfUaf6ylPIn5XsdwuY96E
h9JAdAKWK6woxXEP4sDPwNk0tXUCLjgejNLkBZCE98BNUTbIeCwKaIYy9rCj+WY2xkTNEHW1nW3V
iIS/LLRVpB8rNGxiEy98j2KjDNc5K0h9013tLA+DMdeABd77fOrVYA3xWmJrWajeeLZBhWJCOBHB
umgNWec1TeSmk6swWUMd1b02Ovjtj0HLcLQ2JLQ4NobbPIisbeVWrMWmM3IHK6QZp9PbobaOeHmH
ZdsE9R1mU1wUuWXPOil+cyM/+mJIGPmB+tXPPO+VeR263gOxKMEdhEr3ZMr8KILoK5srHPANzFG1
MXi1TEVxAHRHVK3hYB2YiSa1t8wtunNSF6tnrboEeuWFc9mMZcxJ1il0QhDlMgp/KDUiV5OOCkyy
fMQeoEdGDOpS0u7FofAVlgW+2Szh8r/XlXVDpkmvFps+LvVrv06BLN1jioJe4yxz6GwQPBR9C4hz
nDnukD0qvlldugrxjz7JHnVkrp1Ilu6nhbrbVMqLRsTqHgOBey0aeQJUe+jCZaLmIYiGtpfu8swH
RC/HMb7Y7Dus9WwXpiT4c68F7Jj1/t4glwxxtHhcGY5r76JSevZDEsA6ZCn0pqweIZqWjxnRSDko
wWPuSeWjo6Ho2iJFxxOWoo0feKW0mGbc2j3C2e0ObU74aRqaP5RxDF+8JCw3gQxut3C8CH0i3D16
VwVr0RrpPexjX8+JXqHVlYwFFhcJ6JMuX3h/EMZCdW+16T72yRQw2WjuLGkkYLA1tLWhVeTRurL5
ZODnXCcEMKE9nplPCaaENZH48gK7Pq2Qd1d5xutdiiwDE4tfomOhxHdirOq03ipX8ubuOrYh6Iy3
PXa+qTMrvAo5AiLjRSu698FSJ4v1WiRMixcWYICl6Jx2Mf7NHqEc0Vn2kMcoYQ2vrmP7Hk0eHNor
0VlraxXIqe1eW2OzQlsBXVm09PjMcoAcbNHiEhJ/QjQC8sbDGq2Agq8Ny2lPrTdYS9CJ+d6OdkSf
BI8oV7eK3D1KitU+JmX/7JOjfMj0tF8XrU7kvtZ3J/R5NoA4nJ2lSYF5rauVr7AE8+O1qiVx6Kjj
bHYB2qANxo6ZQHN/C5yhO4k50pJUX/bPwcpO+3mCgCRLvMCC1xLGO8/rlUui9N9TjFNf89xXZ0R5
GKfENcJ10Nvbuh6Tc2NET40ceS+mk5LqpaNJGJJr91JGEHextQ9L0UrwAOTIIna2ojXTy4ekytqz
F9jac/O1KhJvrfokGuYdEHMID+ilSgVc7xAnJzCkcdg6OVQdJHOsP05hPw5bHdCFOv/Q4cOpnigQ
1AfMB55xcYfOezb583DIEsbbO96zxq/t3o2zrShJRqefQiB7ohSOaXZEs+u7KJX80XvNCtAa6oF2
jWXR7OweH52YNaxHEjWJTFmEqFieBld+P+jSxpI673SrZsGfb2PXexKdbvXQGZQ7f8BT/Kkh80IZ
RDjZArfOogv2CPY6po2I3h+Xc1s2jEapKE9RZC2Drh7e7NF0F2NNUPOgpPJBVjF3ETu9sEP2yP5Q
+uCs/ewoDkWMap84A4tlc3unvMOt8r0OmcQ/WrMEdFFLQonofGsQneOptWsk70NrTLIULuyuwiqB
7fU6a1VBpK4AZYUN+HwMLMOYArsN3g9k5KfbeDqIs1vDrd+t4VO/f9HlNv1IQHwEopYL38aJ4q3P
7Ur/osunqW5j//ZT/u3Vbp/g1uXT9BWA1PeP/7dXuk1z6/JpmluX/+37+Ntp/vlKYpj4PpR2KJaN
H1xE1e1j3Ip/e4m/7XJr+PSV/+9T3f6MT1P91Sf91OWvrvap7v/wk/7tVP/8SW2PmCHN1bJ5Pkz6
L8F0G4rDP5Q/NOGKYhS6XO+jrmXkBLPrLNfydcCHYX95BVEppvo46u8/0e2qtz4yfucRAdn//Dz/
N9dnM8PWu9NDVue3K17n/vw9fKz9//27r1f803dSkwNhFB2KW7//2tun+lR3K37+oH87RDR8+Oi3
KURLPF30U51o+Bd1/6LL/z4VMfUNNBegeXo4VMem9627koh4JDwoomFVHXs9rYjcoUiMFmzMwnYX
kl1laC/DciRlymFFOTWLjv3gERNH8AoYkrrcqlnd6wvR7KE5hojugZhfMuhEVTs68a5wWAXmaq4i
2AofSsephFJTMcfNQOglxumdgcF11/VQz2YQ6vGHI3Pzfmr0Y4TK3FQrDqr1PvBWdR099XDRSZDm
ZRV/RYVN2sAQN+ZpkkQrfFLYo+QkuxCVudaLtD5qtpleJKwve8Opz6JN9Cq4c8Ejl/1CmXqIbirs
kJmPsWUruoB6ZImUsjRlVtEhzjNiuPSQYMHpIqLhX14dwunZMlQXI+pfXNkZvH2rut+8VMMCN6Xs
j0RiEQc2peuLMiJ2PmnMznvzrUH/3cXUJbpkPV0gjF+HibHiIPo5v2cxEGZcZjrJu0g2E4BYhngB
xKk4YCW0QlJnaLodrp0i20arvR5WH8YQefpH9w+1ZOsjFNdrMgp/lZ+y19TNI+LkMBKns7iKZ20L
y/RTPQuiYMH6lN/QpwF97e/byFve5hA9xCFneztrkFVa3erEmR9b7Zo0yJ+f6sUkeWXvynw0t6JR
VFlxt0zkYcICdQYxk/gJjemglfDTzNK51otGUS/ObgfC68ydKI5tkJJLNM1i40xxy/B9rBhWIay6
CLQSpaIk6ZeEAAC3DEfVmZlIrJ8Zh5EEMKLEr5YQasx2Zr8Mnaw+d55cn0slt7ZWaz+Kqlt9PY6P
QIVs9hp0FYeEcOSlqXuIl04jRd31GmKmW6W4jm15w/U6okHOx1eYQBVsTtJ0xZk/+Pfv+bqfUndN
Yu3z2bXtei5ydkX2rl8PRDvUC6dA1Rof7lauNS2GBVck1VYqUJEvZq4kl/9xXiNyJc9Fd7cu235X
K6AEACTARw2199zpSGpQk5WnNOrbQcurfmlgzRdVH7p8zrwW7V5ok479oasmuZ0YLhKxCwd0tNsE
X7De5QQZkyhdxba586egCOD48pckk9AeKUhx+N3DNxUFLZ4OpbjNp6CfKCH4fCkqrdHP9uS/GhhA
Fih5vscGVQa4QNPDczTZ9rhTLgFe1N3N+mcpWbI247qdibp8hPjKliK+1HjDrv0IteiQhq2rhVHl
1T0S5MkyqMtw4RshIAwiBVPCQVDt6VynvM+7oYQhT50y1TUkdfvzChvttSyaP83Ty+EJRqm3ac2q
27fkPu+dbgLxiHLo+trOVpF9QRFxcW3A+EQ8QG8133ytDnDcq+1clrx8cZuhScP3uT7VIcil7Vz1
+KnalANpJalo0/x+eXx4r1zfNmQTjXNsCMqHN4x4sfzDG+n6kuncQJ57BD2h511bc1fCY5qAqAbX
kaFnVEa4VzjEv88Gwu2r2a0smtsuuo74VC+K7KDbFZH/r1XX2ECRdfa7KOchua4H0uF2SN3qvah7
9awhTGQvGkX9dWxLNs7cG8vx7jYMq7q7aPNCmesC7YH2D1BaotMXqq4FAUHACuhxq3rTBjgV2zq1
kEoPUzamQVVswjEuNpEW2/KlM7AdyEA956JPOXWMRKrCMKFfG7xuO7U/iirbR4aAxWgnufNKkZO5
AypnNvbWuOY1p5xIZlVP4gypvIU6IgVzq1cN7oJENVaiypEJqp0pfW6sUHLvSPFj/O2AWY+/hKjv
RSA5k2dgag50NIGU31cTddV0yT5D8n262u0D+CXcKfSWr1f7UJ/GyDWiW0MGq7oZ46BYYaeG494k
iEVLSBOo0Iz8Jum+2VD15iVJ/WdE5977Bpo1furbWa8ll4kL/2h6Ci6AppJ94torzEmpt9aA2HfX
5sIMsEgS6fBel5FYlfVFvBQjroPFPOD+MeoVPizIaa4yI45yIWY0e38tunweMs1Nam2wEyNEKwDy
RaxaVm/CqZ748xXqH/zXmT9MVBpzJSq++mYI18Oo4lNRRtW2V30km8hzeRR9w7793FduRwM3DaEP
kgrY01J4JYmcgUptJZJhIopTQoGMWtm1VWQbiFbLJtBBtIqxWYMf8h3k4jLPXMdPjhKbrZI8rGOB
L4ifuhVFawGC5NqaZPkuKHUCmiplFRLiAe4H1j+gEjJ4prNbw63On1qJ4FBWyPwhPDr1E4eutt4b
yN34MeLhG7sOJ+ptgLjEp5nEJYZJLFg0iM63a8fThyL6qjoUhDVplo74yUA4XmD24Rt5UE49yG8e
XwDOwkC/IwBfeSsMhSCrfHgYso78PCmK8YR7QGdS2cL5KbsHLx7lixLwg52Gi1nTOi03Pfbefzer
i66T0kuSZSENm2yMzkYY223JzCY+C5ksqd0HauC9QK/beAXW/toOx8esyOZ9rUjP5M9lRxW8J+qs
9CJpkbWziTqLaHXAMvKnMKVoFVOSldftRWugyx+mTJFKFVey6+wHLgWEyV3klHXVai6yFNWbxvbN
ZYLB/lkag6N4D996xAR+bvLAMpZ+ZcBc1FsJghnkrGIl1skjAkI7HZ36T2tlkipZgY+yrO2M8L31
vU60BFX5oWXoef3Mrkt1HD5rdEhQM4K1gFIbFB292qJuJnXH30Wcot5BHMbU2pAcnR9MySFWrbez
daXYwUUcHAI88ohYPFGCbaEiB1DvtFavULwekn6VNF3LQ5YBI/f/xYLTPa+DQFllITlC86GWt3nd
WAfRZVDd7mja4+o2QIUrvOYJSla9GEAqM2qVRhFc+1yvO0anPMv86ySaUlYnf8DxKT6FRRj+2ilc
Yyb6igNR0/GC2KZuqU/Tj5INv0mPvAcpXsih3D5kTdU9oAOvzoPO8Neirifidk9U1A8Q492DqCoy
HVRQIh+sqaojOh1hJpNV5FTM2fQhxvYq2kR3HeD43ElI2allV98OifsGO6TbOUji7Aa3JwpdnIoD
j3dJqne3Dp97oQTxPlT0EUU3q71iJsoyv9w71UCAXgy89UmycECF/Pdo0WyUw/tk1ylEOU+sR7kr
vdWnLmYl80b1nCffKPWt0zj61m6lgNjBUeZUHG5l0S56imYrBiZ67SnK5q3ntUl0xSExIL4NZ0R0
EnOIs9slzdGTtPlfXk30ZI/qz3wQbis07fqTZUrRAlGG6E4UW8enrtX6E6AuVOdgUCw/NbhdDME2
jDef67N+6+eJgsR2iYq0mKS3H9Qh746e6tUEJyXW0mFneW/KSTlzy7HbiKI4RI0NAbIN96JUoJ9y
3xj9Io18/5RNJUf3vHsSM29DCigchwY0uTtAiZ07TQ1lwEm+KqR/B3MYLyO3iAp+VQyfLtzrfres
/h9tX9bctq5s/YtYRQIcXzVak2VZiZ34hZVkZxOcJ3AAf/230HQsxzv7nPtV3fvCIroboOJIJNG9
eq04B06pbkAuJodL45niikYA4CrDKx144kogiJxwn2mb3wKoOk1gjSMvqvXduYjYvraD1wmsB4QB
kjD4kcOEVrR87U19taF4YG+LY196f9/i0RoIeJfbXiig7mu1jHqh7mg4yaoDGM2NlzQ0/Iw/FtVT
nmavVwMPeI30pevtOPQxgbopOZI2vuZbZDGQIxV4YVdGm5UnssVQ4Rmxlf81tnccjXInMoR6EkXR
kA48dhPgaMpo9cFxG4KF2d4IB9JDzRO3/Oo0QiXzgq5iFJvA67Z0AHxcyaGdNqjCi2sIDdaLGfsL
cJjn//DSXLsLFhSbcT+60nw093+cTxHCxv/Xhyu8XZ+ctzUACt6gLt+eAydGf4AAh1cK8uFw4aJ5
5+Qbco3OjAhEAs7wo5FJtE80xnpB0Z0bQ11U8PGBDpI39qkK2zVrpHooXDR55EkI8lf9L0xV/zVs
neY4j3yU0VoDQi0p/TnevPTp8j94M6TE3s3t9Fyo0ohrAbr7O9SqIenaQS60SatmD7gguKUAgH0c
xTKLdcFfW0ozCfbuWPxNrjlIKz5ltR+vb3MiiKIvVB+9rkMOM/u/XOd27fG/f56un8wlVMXqdZ05
0HJo2bYHu+dOhhzvW1nf86OqsQxevTJ+zFye7Ee0ABfaQaaBvHMMhddoyllbMkAviZ5CkbQ2DY1x
MgERiED4JNNarclI7vmKFD6iCWmN5ivIePkxlHnpPlop4HwWlc3VXTfJtWlDI3GJpIa9jyEQB+g2
7vkywiPvSOOA7u/kRy5H+euqlvLu9b0mHOMdsnzGPX4g0dnvMh+6AhIkrW82UzvcuEFnTsNmewHm
HXs+zcvpS8+cakfzaRZNsPD1WeGbAloUPZ8cQ5/7R5cpA7IEI/o5QHUNrER9nN6Yrz8MyUE2NTkQ
QJ7QWvvfY2nhLI6+eS4Y0Rr3WoHEe0lnNkAr81mhbVVmOFc6+x/E+Z4PXXGQjgo/W3/gxqIhA4zX
KGIAZt84s8jeiD56x6OVAVqQQTUhBcX5yfKi6hm9xgvbzoFxHm0OAHNy5doMYZAUMi9IidLQqdF6
D44kAwDmqXxmFpLwyAJ5J/LijX5eA5KM9kPiiWuEZqVnHFL8bCEbGwRI6kGqytyWlffYhm6zezeE
ttquh6ojcBptMHsjkJVdEtd2jsR4CS2Pi6N4dyASzFDTXLaxEa/NOmarmQVzTNz0CK2YeQLNooPP
s3kqjWj+6KTJ2gOUZlX5NdRZm05tSyvmlwqNVuuuQp7MdhxI4mhbaID7vCrddg4hh8ICUBEKin3F
1M8uguA4UsP8YjbF3kyEebI66UNr6lmhV+witUt10jhZ7ngnuRfES9xC1T412N9zpI1mLaDT7XJJ
17x9mCzqAAgBLKYChv1A9kwGWpl1arfzUrcPQ276gImXzR/ktlz5bAWptysSyAzHesdIKnJ+bPR3
gPqjb+umS0dGS03A3dJ+kcKB+UakYlA60hvM2xI3x812W3vSy0z4nULwZnxCCu0ZDZXGJ1kqKMt2
dnUn8yaD4gg4ywB8/PF7wBj7D2ETIS1DVEDKRJ8MB5EXkQGawuUrt87fD209pGDyUvBtSN4Pc0sX
8HQJjPWSiL3zFHigMfS/AN9qhfvIkhV6F9DQmTUVGMCJ7hu5XX6i6HaEmFXDh0Mp/85Kx94LUDwd
0EmK/6raqECwYwwleJS11ecoKiElRF6lQ+iMDk2LJqnZ83HsxpLv3f5HBdlt9EXrOFqOxkgidWiF
Bt+yitxyEaV9jjZoHPhkCeNurJGwn/AcWfYOCJX/zjI7h45fUSH1Gef5oQUiagklGcg66EmtnwXr
uOtivFsVnmGf6spE1/qg0AGoyYj1EKxR6hyIsBNLD3Iy5HXMvrlM0sxOaMB7xq6z/NLlWqi7jMPn
rgMcyepL9RzWsbMAJXvxHHqZvyjLKHjqRAsdFQc9ux1HRxPKBsHe8rTAtWZssJMknIcWUT1U4J0j
Lw1vXgr+n87NsiheegO25FJ3f/IO8BjeQEwqjgPv5Gq2E5TPgGJXqBkehqhek20E5HKCeot26yl5
X0KOQK9go6FrHVisWfuNUd2BPsVfp2jb/crS5KlFi8HF7Gt2huJCtiA7ZObtVQ65v12gQb1of8ar
mfUlnGq5xx+gXQGulX5Fd1u7aKMgvAcWcHqsDHkhe8TyGjLKtoPEGC4St3LT2YATSfBsPscvXCTj
X8MUhYsSt7VLX8npLgbh751p59EjtoPA0LsFFNNfmAT/CUWC3kxd3AS0MK9v1uCbROdTocQKFBYZ
eqAyZI0aLYFJRrQaZGulvOwENJ53LmpoJBiRg6fZ21lUIFVKtvjt7Oadz5KxPHUFyLHiyL0IvL3u
8F3k93RAE7t97yShuXUzXmq5o/cOGkLz9FJVub+j2FuE4MiduQ4wp9DXewS5X3G1mixZhyZg/2WL
xrHEqKql03vZDzkmy8lW40sE0cD11EAc5BbR6hLJf4wgnqgMYqp5LNSLHRlo+ChAtbkFu02OX5Fh
inOodyCtCLyVAzZlKPlKgUwsbU48vQ0hfwjBe6ADnUMAztAOwkZwkDfIfPxoIFGmjKpBU4je07yb
ptdGDXg8tM1Jxmn+g/VI+PI6qB4VgIlQQDTYZpwq4wkZrDmCo+lnkSsQD7kJWqIK1IctbrSPIDD/
htKzdQCzrnwEj6K6j7zxjhf42EuzVOUG7OfDimLpwM3sGyjsIC+gp9ddPKGnEhz92JQ+YHO57CeI
swEQZ6+k8sYvskUeruTIjkytVJ+hoLeiFmjQo2I73Al7RV3OPvOshe+6IHgH5TxktnvjGodKrSPf
KF10yoAWlw7CNc294egDsOY57iI4BbbWZmgp6L7nuDeiUqA9FK572v/ttIgUSF7QDou+11qNl1jf
r0H25aCGA91k3HJbWfycQllAmzFSIHDFYQLu9jBBsCLzlXdHJs4j/G0/hBQJHw+ZEvZiAgvH6jb3
FkdnUdpuk7elPoSl/tkIrBz6XKBcYclK5s4KYsPFg1Nl2GjaKSQdGTRuWhZjp2lmaJzvzGnn2M33
ocqDDevNaUkM8+mYtxeyyaCfljfq+X+1mXouOvzQmnqLobWyph2WHRjAV1R4vBFEz2XLd3VM0RXu
JhyGz1S1nN0zd/Q/z+fyps05moRpya7s3E1fdp/9eAXyy4XDxuw0qL4X69RAqyeo6z8OU91lDL2N
/Ah29y2N3kKlvo/RzezNTivSiOwU8RZPduiqtue3eLokhQYvbg0CpkqzVtOhrEJ33fbNBGG4XzY6
0/yZJ1YGoLGlGMcHLyH69V/nSX9AUxBFDmkdncYh9dZQ3Hsfc1tRgnhti2rUX25fu/u6du7nvwcN
wXqFtmj8AW7/IlTZ5jAy+SRx/DZ1HpLngw0Z329hBA00C0JL61bizkbsAlXL/wKgvj9HgBYDwwpK
fk1W3kZ1Dv0e8IRSFE3yoh7sC9r7z0myTU+vpRIrtqA+bxdod6tSdWrsqFSLtHJHaGlgHE2o8/cK
pUSyGdr2PhBd12vcrbT8BjzkRk7YQmUR+TdgrzmIh5KfNipvO6NQ/IEOk+y9lTdAjOxma9BehxKi
GS3yAlKEOfTKVwOY8890QLYaGIkGOe9iDMHgaJXBWbgpv2/GFwp4Z+56awM623xJttsayMkB99R6
3rwGOdzCCk4swqumvlT3dj2ggLLNNNlQXPjdgXeOHyi99tBTxucgZx3gZ1DZHb58AbsDgxIoYTSt
GkgNmwtnJfqsPfvcFiBZq/VBB5CJAuiQeO9NFKonAqzszBN/X+u2/O9rqVJ+CeLE2vtMLDzXaR/p
kFilvY2ssIP4Gl4Wl7IEKRKbAnvXmZl87Ps8eOhzoXNUU7YcosHehiai5zESV6jFF9ZrtId2nIcS
W5mP0bfr0QxTr082ZY/Bw4j1adRV1nOci2fStR0HvO7VKRc7GlLrTjB5UE0F2yP18ORJADEl60AD
ChJgpkcvo/0phqDf3OiD6HCb9kBNNQ6awZadD7C01eKXQzNoLjqQXy91W0pfykMS90RhUOITl7BB
n59ew0Tn1XHAZfJAV7Yg4wxFKQGQBXD6DyLvobuSqQOZ6FCB1WnrTSkDmSPCZvXEBHGm06lDanj1
vh7txKs3Vtm7d7SVSOkRR6d0AIdjuJIQ2FrQNoVstC2hs5vtNuODjRawUfVbmH7ZrQUaQAEZAi3Y
O9IwNIt6u8bMoMSg6cTQ7vpKGFaqZu04DBSZvWD5xkD/5KbRBdIprfIN2gzSTa2rqTevitiP0QKC
BiW9eIk+JW/9ASZPQ/JWKDnO3hsanuD0qNKKee4Hx7yU9qYTvslBgIddgC6iqnSeIMHeLUMLjP5+
bzlPYcdeQrAuncnZSbYASR77VOfQ9lBMbMkscp+d+IA+3JHF7tNYmu2ugA75irxO1BrrKEhQR9MX
CL369QLzkqP34QIoJr67QOy3/gZUpkC9os1FHh2RLjFE2oWGuQNAn7LYMkv7vaEK/9iFKl61TgxZ
YjRyTAz8p51j2JuBlS5ILcr082g0FwoAgNID2UXEz7eZExqNvtcWNsFBaH/JptzZSCfC18oBaz1U
T8EPE+Nr12uwy+1AtmJEljcJiu3NHsTNsKkBlESeK0bzze9TaWgQmFLPRZ9u+W6uekxifJmcLmqq
Raf1Kejglh0SVXTaJIBgSX24ucmmpghy0gMSQeT4uMS8DkQplyOy0CvOGheKar8OQ9e3+74CdOnN
FAGNdOQjiPZWv07RcthP7buYUsbjNpXBd9KuAVcyOzXGrHMzS9e4Wk+I7HW+pSCy0BlpCkFqiJ3w
bnMzRxbPwGmHIutvi75b72b/bdEIIm990ca+t2TonNJ7CtqAOKHvbscxfZm3KNpOZx/2H2gU/tK7
E/C0OgL4MraJkxHZYj28xXp6tVrEL/MOiLzzfqavhxUATv4h4XmNlE7RXNsMDXymMaEZJa898AjX
3iflojMdhDV/p7LyP1u4fyKHZ4XHKWmaA+MAQqa9x6/4mw8LYUjzL0OeocYe/tRznJq9zgktIzxC
SrQ5TGkJ0a5BLVVeYleMjPaLxP150YPE5dy0Peg8zAi7L5FPL60H7gfwRapl1oLL0RtUuUJFJTkD
ejzuXF8ZWwa5u4tvBTV2PujD4gHolvXlVTw8jH3LvnyYZMnGANuqXV5kA94DXzFvZw+ByqE6gRdI
9Ac13iZ1Cv6UNuN9pvzsR8pTdFLi7e0R/JoNekwRIQyTPzVDf0/5sz9FvK3xrxFoYoO8F7qAV36X
fgYvBYSLNQyiW5uobj05qm3QACY+EaCiFKa7H8GxNcMc8ooD6gk1jA0fwV7VgW93W/Gih5qhzfaE
hEiKeF6U5ssVLaqAlqRFCUOBxk5vXrSzIAuWQLQE0GK8ppjeAIneujhC2wA7EChWzUP00LcX4o21
YELuBAwr2kR2bWoSszjSEm/rkClxwHucGBb+zKDvdwF6ROMVSD6i4+Sy9Nw6frvshCh+dHqfLoPg
RUH9epVhozVHONLsFwIgnQBIu43bJmigesungg6gPZdVZsHhGQtF+dOb0QEP9qK3DGxdaDaKNvWC
gfNBP5Ajd1WOE9JrKs/P0Ea20GcNvreuTkYAqv7paFwDewntiJBRm2ekfYBvsXZESWUfGQcP8WlE
qiovW7O9vuZ3Bu7lmxEF6uNYWWAA65X5TabPSZSAg6gX5jIOFCQ2gW86ooH9FlD08brJDOD5jMTf
KtltHFN6B1eFjrdCuiTdFCBSBMrIimd3bDDvEOPfA/qhNN1kaL3bZQxN7PQvA8x6zYH+f+5GMH3c
7ODGWdtZKp7/EO9qO4uDEsjGFlxkJeg9srTBr1TnJGls+lGzQNnYudPPhGVQWePCdnMJscuaP7eo
vDQSSUgkB+5F01ULYtlUfgpKKwN8hzS0Xfs/T6otG+C8Qp2QpCpBf6sPBngqAS+Efoacftm0IxG2
C0WYAbAnE0paYDeuLL8+JpClvAh9KEZn3VYl2N31iA4A/Ntxi5dObQkgE3/uUCumETgcwccBZN/J
DKPDzZSMTX4YevMrmejgdkG5800m55lt3Ihd0Tg/IdHTHcD9CRmjbkz7gxOV3RJE6A5qTEOFfLs2
koci6WwOp7Ed5T+LzDSBl0nHI7ZM1rqe+mFBWEtrQPcN3svhoTHF0BkdwJIG3oL0eDODvhcAzqrr
Xic0bYX+2ck8p8yDlJEhAw/3ZIPhL9c14VrVkb9KUq4+tb1AHtUJLswElkuMFdhDXcs4kHMaTBMN
lWW9Ja/vO/VdHopwSV4fj5qTq7xv6CxWnxxwQV8hB1A2TdMty8Y41wO4xSiydNCdXSsoCtI6rMFP
p3UGtSYvazvIsqPfFWyY+ETAcSQPCav2tCxFAAkJwj6jfqRRXICIElvO+kirIWfVgcS+VqDRcstj
bENI2rF6bMMmwT6HaGZFwSMGTVQ8mHcDvsg7DhrdE7qycWtuoupTDXKMhTnU8fcSf7QQCZ8IckHt
yoyS8a6LCgAudOoU22moo8aiBisehjkrBV8AzZCe8FACX0tlo9nGsL1VIhNrmYX5b4HCgwhAWOcb
s6jjhdA6dIYuwYVapC5DDijoR3lPJnK6LQhszMAeIIqKCHK4HYicaD7ZbotYTgeMbt7dk91sjQGS
NNDMQr++dWy6urirRHgJJ8MG9RdRWkU5A5GVBY7UKUx+5HiWg1xFe0Qb4BRaMOnGbQoAn7QR3M0I
p9M5FNSVkLrrUJYKmnAVBM+ilOp8SwEow0ZbQBgbd5Q4IEfc2uMaJMrNCjdY/kCOjLWoeZfWMwgy
sr1XlgVufAHb2nkX3FcSuga5E0NQIZympdl4ybMc/HLhTXn4rfbr+2FAQn4xTi8VNnz4q5YSHSR9
/TO18ydnSIuXzsB/LfqX1WfsB3KIXmbtpetLJARsB8LsYpzuVOR1+9oMhkOMAtnHK5ej/f7Kjr6y
Iar7SpXIs5TZC4r276/cd+lTUuXmMins/jzFxQYkZmDjnmxja5fK+MYHfM+DLmVX0IH4a1D8B0f0
/Pd71NGtLR8S8yEFodnSa+vqi9N2zxq0jfl/g9oIlc4p/WZYhvkc9V66YvjRP0RZaGzRv53s4zRp
T6OEeroTTOUnT4QgjBa29R1CGq8fw8LHMMIo+t5xJAE/fAw1Bf/4GLHtl799jAYvNieO9+RlN+L3
XA+Qr0ARIv8EKtjywiVuK3pkByYOwPIVkKi/JxPettpV0PJuS0OaLiZglWgo+ThPR1+31y71VDQG
oMccpMjeZMerngvnGpZWfsFWC8AE6VyhJ+Bc+0gnYSCCdCBbE0Ua9au5rkByfAXCKL+44et0SIKh
nhg7yCbYnXnspP16aPVZCvi7a/RAl+qRG/cTcisZR+JUe0DOA9UeKAabYKlckWCDbSG7gBLIdAQb
LDT1zB9kbiE9uKco0qmhqGJS6ljV5gXvLeEyrirwYarBbo69ZlChA5M9pDOhJLWLQf+4uzkgjYBo
8y1ajc26lOGdLLFz5sif7ah4l6XgvgLDhA8yVOCsyQvO62BHlb6cTd0SEgQL9MiH6xk4MA1CLCAj
7G/L2Gr4Cn0+5b2ljdBU8LemhyZ4pQ90Rl4GFreF1N5aAjvTDbLcFSAJO0+Cf2LEUqtHyjU/EYUt
+fTo5tOR5lvk7/PGX6tUvOFoJAMsLBwctU4lOJToFXB+GyTjGFfQCdEvi1Qqp8McbUuOLl9U2G+H
QEFdWFV4+x2Ee5fYBgdIIVYvAHatqixIn1XcVGj1g524adM4AJNFnc12X2mGMT9UL9p+i7eY/ROv
bwPuYci9jJqxnQ4yZegWGboY6TbYbt5Ix+WenAB2oN1ikeXiPrLw4JJyQKeFLvMEQRitRp6zPVV3
vPJhmlT7/CFq8BJdW9xn2P1fDPynddxF4cKPPXvlFwIFzlrv8Xk7XmqF/1Iqa/QMezYqr0HL1rtk
tsmvYNlZG3jeQDPF6Y5Ghv0aKdWwzMLrHBNoItI6NpB9KQBNF+2BvBJS5Qq0FY9RJGxag8w9pEWP
IscatCRHHgx4pDRf5KJMoWDViWul6hr0OwAq1TwW1xLE/SBr8ZfTCPbZZc17aBqGobepbffVm2Jb
TVPJ9Kf5OoKcHhrs1g40aSAC23iy0v+UdiYw90q7PuKf0s6c5aYjmiN5J10ZJy+q4wjWdfObl35N
NBQeez/3T8H0W8NdLT0OhyL2xmXhBsYnI1L/OFMje7UNb2cf4owkMhZj24zbtkj5QYw+SHf0lxY4
iEdVjerq9JIfqk5BlVx/ORvQfXPsXt7Z6csc/oofEnCBTn05uOa6cj0kiEBicphawQ6KSRdSyglf
kO3m+NMQuQSoWNO8m5sXk7uSAqLVHxyWXj/DE3clfQ6JL8MSZzrkZfYJ/aseEI+/THQGXrdgCU75
bF2SXiYZq6QFbYrrgwLt9+hYAOyeud9vZq6i+HaF3Ctfr+A5wG5p1rhgySKRrWnGLdg18ms05DvD
AMsmupeSRZ2PyQYqytgCeT7bycms701dqjVEHhzMDhADXenFk7Z9bCGrDJmFGrqtOoIceWvvLPSQ
zZPQXtytWoibKWsK7yFHKhdGFlRfZYVypMNyccjDvnqGHtlsbxRUiiBIZK/rtKm/VnhXtayyfORF
CLaiXAFprO29no4OqOg2vYbk6jVyuyeIXJQraO+l18FEuoXOyDZom9I2OvvfiTNKpBcKE9Tl4yis
ZcAn0O3rO5qznXolv9hMqIMygVkma5rl1nIccEepBId+xbqbQIIdQITHAEHepmkTa0tCF5PH7x2r
NB/TfEwf4pb9RWaK8mPf3Ba2rb7oKDPwtjwHHqY07CveNdHN7OAmgHq8cyVbKcRqRJPjhTvQJ0kc
UMF6QF1vKYIm2ArpTi0AeyWbntC7YG+d8wA+i2KA+NI1WLvFM+DSzS7sG7YWOvXlwe5I5729xLbo
Rcf/yT5MGdRn63AhRtHdp8Xgb1LWl+uyEPln0BjyO+hSBksRyvzzIBo0LXuRtzACDJMpRFJC6xxR
sMXB59Pnwz050yqZHlOQkEV4dRqgs7XKo5J9Yt0QXwZPDnd96vom0nCu3Fd4WGaLwYrCnc23ltO2
/V/kMErQXR1yNsr9HA7ZPujNQIQK6KkaLCxTNd7bcdk9y5U72sOzabQSglNjBjUTDKOq0wyTBmRg
9RCqpBXEFdDKQsN8hIJZ5AxXVKaDi9+5JzLjrwuGoggg9yptsKQPFbQcQjB35PUs9QKVerlJM+zv
bo9bZEcytYiRIYEWwLvHMD1tbw/fcFzrpt53AeQTpMAC5wSZl/lZTRMZctAxyJCONtjdsYe0oKKu
q2x5N8rHeAo3shPRmUyd6UPvWDR/kY9Mt0k32++T5DjVB6sb/qL4/99JMRUA6Spd6yNP6o3nIIkA
9ajagdffVRMdjARvm9cilOWnIg3/tvRbV+018cLHy+QJdIJ8Hrq/D8l7C0bGqj3dhkOKjjMri+pV
YOxCW3cWj9yfHjCKqM+4/+OIe0WxGDK3fgQkhC2dXLCLzyy1gax0cwQRXL8fWojlBJ7fnpFf5isD
gInPUw0hDVXWzXe/FrvWAt52UQLODZICCIXm/DuUd8QXl3lsmaLcNi/ZG5r20StelxwmAJa6wXld
Ei3lxwjf3Vi2wxejZD2oGXGm0IO3gM7B8KVocU06G7Ttj3Eln0ATG4CwdDnKXGxIGyxEWuXkeqC4
qEGcvKZh0zUQCociJymFkWZYlTPv9GYnaTEXCQw8jNME74Inv4Bs8AIndojnzwJSHfPJe9d/iDEB
+Nn3U8w3Uce7lZi8cBcHgfriQc66G8rqqbXK5JSBIXoxQtfjC4XFUHrcgSMYOpu2t6hYH9wlKQu3
As2KKzQm2+t4qPB/XWVTt+JlBt0PGitpd6AVse31CFEh6IK605qb3hZYpr9CR0U74q0H6Eqe6ezN
fjORfXKsOZ5rmAiZHH02wo6narQjO5nI+V/tH9bHd/zd5/l9ffqcASE63tYemLMJ0NW2sQwXauFv
hx5Etop1565IwfteDz5KF0XyveFemK6BbUf+p+lAMqInzDF8SiD0knhQhUlwl/7nUjfL23Lz9ASU
vu6YQyFcqyHYpaO/RW21DCw/25CNtBM6MJ/eD5m54D0DLzYepdyOrB1Ko+aMGxv8zF44rd+dPLDM
f45r/voATqrXsBlGpsMCWXYnsIa4n9NfYZMc/7Ha72E0vQwj/L+5+PbzCRtjKDCdZeVAk57X3iVu
Y/sCtOeA/mF80UvzmEkwW1Bka3N557rcB1ciw6ZExzdTDKpD0YDrlmKU4biLpgWajqHGMsfoK4B9
2Xl3BXM1h2dDOB1BG/FA0bTsGOC+xefikNmO+9EDasUOjfwugw7mk1mhJBF6YXSiIaj+tk0u46sB
RbprrvhK6R7XNOPs5FdtuaDhNFn8DmTM5uzNRgEgzFgUd+SlJQUEN0401EuqDJx8tGQBep2si+TJ
iULQohgBkhViyShvog9tkwMmDjm4I+VSuqiaoIkXRxsaWqkYDsyEZlFfi+JThLrR1c7mVAoFNDUo
n2/T27Y2l4HXrS3JoVIYJcFlrNGqxiKV/6iGHrQTngTQuOvB/vDPiMGXh2bEo/5DBJBTSIvrkscf
1vCwf1+NMYc+PN5ZcrYGEgcpFZfbOE6adr9PjA0R6c+22Q9SfZDs1w1YYJ3CsLZObaMqwcBqinJa
ffRoiJLJPCSEDWFqxODMphum5m0SoXUo6s1EIwp9m8jQjnAUEVqpE1aeuyw9QH7QuwIa7F09xp7Q
xtWcQBLrQbK89tfIb49rckrPCE4KKSupnWQqiuy+9DIGVlrMTmMnWaOlvtnQdN9sLexEm+/zbD0J
UhpbwPvjBzKZfo+XKhA/b+kTjL3fHQT0gBfkpTUYanCFyfoLmYbKQAfR4KV39BGgrl3vHeaaAID8
+kRg9oHql/FIFmnmUH2avodJ3O8oAdeCIHc71V01J/CGmMt7PGgv5KQvGaqxEH1PxIW+YCKVaPv4
fXqbV9VKuAz0zUXq72I8B4Dd9XcyqPNPDkuKTznek/iYjueo5viOO8xeOky0d+QEQnq64yBKWNKE
t+m4X+UgcVXe2nfL5J7zK4EmGB5CK0B6J7DvgO8+rVFUboYx/g4a3G9uB30fEI0Eu1xAjdHLMusF
E8lPE1Vl+CsnAWimWBlmwnaOhuBbRq3uUBa3NPSivaAu7CzCqsk2PlgLBsggfenSmIPtNEMFQ1cW
pZZy0XYga9k7++/xqBmeWNCIbofW5REQ1hRIBZ35+5ADrLy4WvIYBY2b412ysKFMoDeAVbOIcQ/v
+xJcGkN4gYpXeHEtVFnwehxse8jYXsARgJy/i9avwQ+OFMHCxHoYu2+TcpxkmQXC1fThP0NvcJOl
o9mBG70kxdIatKRTN9Ds01eoe4bkbQf17rBH05ve2eG+5ELGL5I7GjbMXAmwwn6OsfPAa8s/w+hR
0TtQ0A5y+cewWq9GQOa3ML2PmVcjO13U6Oz2dlFarevBqNynA4ATECbbyilND9AFyw65ZdhbBRTC
WQwlYOyl5V+7EKnrmjnlVxaLr7EYqp91Ar271BvFgo+AQDei/NkF9VdliOJrXhcJpHFS76oYfsyV
IbIzBCper1Jb4/uruHacrFEHa0B//FJz85U1BkrTwwGYLeKIeWeGNuRMK/MnG03SFBx+ZEFiI/DX
GXJvV4jElHsH1RkI8zj2lWxR+0UOdv84WHgcBA5kh5sJXFi3eEhfAdLYmnhLbazmMh+eezlBtLS0
Hxw1unuuX1ZdYDc2VqoSlLGn9oxi++gsPhhn8Xgych2ZrO392Pr+X2VqHk2wnNxOPNeaLcGvk99i
yiRQT7GsX+gdmd6W6UVZ9RCbb0NzR/Yh8M+C+8A+ZNPXLoLswC29S2lgbbcZxM5tN9pQ54EanqoI
ShWQirBWMeqMkJxLpnsetuaSApzgKZW1vRQFmtWbNsqW7WRGmyl27HsDiNv5YAVMHIPWXvd5iPQW
OShkgNzSssCPbEO2Hv1/K9OJIwjTde25H0AXIp103JRFi79fXRpIQLZqj5dG9QXsuR4kKh1j3+kh
Y5s6GL3nCuQ1B8eHep/Q2tFWPnnLrgWF/+QZBZiwqp+V4saLPvHT6vXEAj9u2kIQxLFQXSyszHqq
fSlXomvt82BBWyBt4nyPggEYHcIpWFcMqgiJFRbLrAL5TmRPDb6BOOt8oL0B5MHYtFD0S0bTWv97
DAXSIUnAdiJ09G0xOhP5t6KQAbZb/Ehbzr4U0wMzpiPJkKUJUw/aRztM8jUM3xa9OX3z/ad54EMB
y/1ovzSQZViA+EhcBQ/9jfKBsRlAY3hiSRCvu7q1nkqj+5aXY/iTxeDBw1vdD9A988WoJxns1ySA
b8cTGnoSMGsa5tM0jvMkyKrOk5oSCS3ATYywTw9x7RjLbBqSJXJO6SEKR5C0k0eGiXo9JdeUmkig
OPm05yMKaIVuqywNNILHFoTXoQUWH4MQDBpG3jaPhp1Uy7JqxYvKh7PnoNdr0Q/f+taXP9Ey9bfw
Hf/Jyzh4mP3RPqeemUL3qRV7/GWrU6o4W7e2711Z0j7HYbSddP2IDkOpAmBrBPrGaZxxlItTZ9xb
VIF6F/PmFr5QexpJE4rzUgXTliBB5Qid8r5BRm9GCGn4EChZ/mxrXTBQkCg1BVPc+DaXUEe0HsX9
63rg9opOfiqP4N9Ae4rpGatbhqW3zU9gSQfmRidpChugwNJxQVWm0dH6QJNCaDutb7YpCe4t46XG
tnsf+0GFXbJpjPgbRqt5OA65e1ZDnqBzNw6QLgBxUqwP5ACTXbjgTiG276LxtrxqVNafbsGOp4m9
0+r6LgxC7vF6dPIGXODPIIgJTm1ZOXwhkQ/YBTx8rhgL71WLfcsK8PuNy0E+Noeg52r6f6x92XKk
PLPtExHBLLiteXaVx7ZviHYPzGIUAp7+LCX+jL/++z87dsS+IVAqJarsAqTMlWstkjjQ8HQZ8hXw
RBA1mJ9PvZmVILhe04OpJbs9CPvCszZfSeVMPUGGDNxCbwAQTJrJ+Y+HH82em5YBskWUpSu2Q1fR
I4YmR10mnepEfDh3kVEaiQ1UH7AZaghp4H3xizqjiFbk6MQGyoOskll705aTbZrBGspdDZk2O1rk
ZQ65CcOwr3E6VjsnbrM9t5zhboQQJDTikuq1h9wj00LtlyernVuY7K1leb+kQbmbVDuZGWAe8cVw
Z2HKaVCuu2d6Iti83SFG5E6DAuDarn4yrE0o9C1yVSHgqkoFOpR9tUTQyj9btjSAq1Fbe3BtRKC/
QukBCBk//LBrAnNJU1bAmyPks/gcrBex3EIfDfLGSOfcATPc3+WprM6mC4X6xsxdiO+AR0WP6+FQ
+PqNWq4y0Rl4S7KdcFV5ghpKk1AH18J0o5eA37Gg5h+z+FnWrkyBSGpseEG85jY2mn1qgpBwvhRy
S/g0QNDsaLZ+SHZBkjSXBqQKa8+T8ZruqELdVnrMH3RZmidq1YHfnnklwPuHPjr4lS7XLhAX66Tw
P2yoXL0FheZN9yKqavm5HK078qdbEeTxzTqMZLWeJ5JBc7UgW3ymeRAcBv3GwBIEmUCpUir+KyON
fzcyYVeng3h3E4C1nuyN67ClURvmsQ55/2Qm0bYdPOM1kwaUrHk9bMktRQo9M7Cxr8fOPPy3aUdT
KxeuBA0XTZsHkh8sggXWmrB2qBoM1rkzthtiIaNmgtj6l2akmkRZptdVsJ57A4mghM5/h3gtPHXQ
FDo0Kb4lNe0I0fLC9VCIoHoTR3FERiVwiaqpJ8AeNoqmn5pIGcTntGzTqRkOUj+HpfZrmgkZj0sS
8u/UChvHuXSt/szGcXxqedPeadARo77IsKJrnfkX6uuBXLzWgwXOAFwRjBrVDQusXQCCladYGzVg
ioYN9eWdady7IAykccIR9cPQxkvqK8cwfnTz3yV+eVuZAOsuAt49yJynoOXKuqOryJ0AG7Z2iWmX
0NIBX9TkgmqaynKcG7USnpnAAMbGhpqd0RcXnvoXatEgjgX6AgGC7khNmpJ54sbS5HFQtCdZV6f3
mora8jKyt1hgdJC7icp9j9r9C7kgKRNdoEGxnwe0eaNvUQgABIWahA4ij5tpkjCvur0F6PICDBM+
Utmlu0gqH2jm0ra1hak5EUS2Gn9lizG4llkRXFEtme1iyBstdPKpTJTZ8VJcqJcO5DwcuB+618kp
rfFwqfEbmOZNfTAl6U4a7uZB87W4uoyRgMLWT7mzQsEVMCR+qJtHB3+cz7VALmOgtan95e3fx0O2
FgxB8LLVt4nIup2LaqGHMHJ+RsmY/+C6j8wBK55y0KX9zSGt2ZM/FOXkgBdvtysHbLrUDBk2S/cM
PDKL2IWmPTfC8swyzXoxm80Y5PFLWfXVpY9D4LSVWXAZbVMAxzdIRlkv86CPJlbrCSJZ41gcpzdj
b/q4R+KoQHkf5JG+HEQAwFvUDVD5RUet3q10Bpl3dsGGJ7Z6f0UW3zSxzkmLYhtkHGp4ju1D1jVr
1k5jJk9NjqVg3IbtzwKxKs207d8N0lglG5JXp0VQIwM+Gzttge0hlt8Ho6xRbKeGBxC7mYaPnl4/
IeXRrZMMq/1aYSFchY9oahuvSyYu1GI62BTGNm2WxmAA36F6hSc/esMQ5fKVUwAxpYZ+jve9nm90
HwymMSisEQtAIXynalQyC7QquEEekLf3wBWFvUDHTP1NyEfqD8DttjItfzzSwEwNbKm4Zewfqywe
DkyVVVStxy+OOqNm6Aa4T4PuZIzQ2gYLB/gZq0KeyI08Ri0stq0AWewe4COx9Jy8QsZz0KbagCBL
ikVs6PJqdF55AfZFA5oVqVNXlgV+n6USJ/1nhBWm/g2EgOAwz+wfrPGaI72cRB37F8igbdsIb/pl
bYbdBkx69Wpe6qkBrszaI5kkaPo2umcBJI3waJO4/VuQlXsQ72i/DMc4Qbh0fG3ALLBkqPe/A2+W
tnOE3u1QXgrUphrEHNQtJnq1H/uouBsDmy/SgUfnTFWlpjHg0RKSQFPr0+40Dm9WucwP3AKX4kwy
A1godH00wcCuqvMDdWT4ea2LzEaO3wyg5Cr04VyBIe1F/C6lIV5Csw/BkQtWNL/yrZcG/F+bxJD9
hpzA2voxxnQr+8X4YYfZTlY8vonKih7M3AIwPtNBX1Un8UPWFPUJT5xX6hyjqDyDovrMezc7WUOa
raCMC4FF1fQF3oALOqVDoCV4hKmeoU/RwyDcqYR63DUZO+cdkLjsZg+sumTAjy7azte/RXWvrYrK
5HtqpshYQB1TPqWG2oIBZ7uIwAzzLUiqHtgK3duzyEuOqDp1l1gOLUTaNM9jHkZnXRt8EOgCBgAh
2XalFV54KFRTuTXKTQ+r6Ix4JTTRwhrJMKCwVqCyiQ7U/HQz1GwAi4EbjUAFY/2Oyg4wbJXFd99F
TF1FzBO9lkBaCe/S+7w4oSLOXX16ICWBEoBEyqWrPIIWlPLkAU2i4ntYfcxBHhoU58BFBI5kPJD0
+xbJtPVYoQakLyrjHqX0xn3W+JsaUco78sjjxALiwO8XiE6BZ5cl7rjA02bYk7NtoTC7GWpgrjCU
RtRqToQj67VdyDFflq626Tvn1YSm1j4FHdOiVcwwzhiUR2pCpMZ6ckTz0Qz7Id7EKFVe9VXj7koO
wTDaq7v41rumkPGKNvLUS03arc/OdiuDI4I6yYKyWq3dgio44d0mrj0NIOVcHBrb8o46UFtTdiwN
QMnVI8NKA8hOqbN66OPtAAzQNNM84M85ESmCKuEqjbDsMTMA3aK8S69+ijdaP7JbFXCYgCE49qb3
Npu6xIUkgp3LZdhmIlmyKG9Widamm6ldhqPiLI+t/dQ2Arx8q4JfaIoid9Pr0AvsD9Vg4O2m+TOU
2IKkrj9k8TEPZXrCaufjMHoJwD5/tqOiBPN6fSQ7jWgD3wKNqk5UM9aFKbD52AUQDGaopbQCzVyQ
zVEd+PcXSw5Q1HqmAaEzhNGRRgXSLorzh9EZnMe+AUxmiO8EKOceyWJp4x70EeLaKFNn6dUiKQU7
kgdHRmJVN1BCq7XaxYoKpZJNBQ4pGhpBSvaAYix/QU2UxBqX/+FKzKrENQbEpUYW3heZg0rpscqP
rTrEvYW2GKIcmKExP9IZdRe26EFObPXgbfwcE5I79ZNnOZbg8/nzlPq1uqvWkNKKt3YWpivSDd/n
qjqsxO9kZda6PAsA8M9OlqWrTDetY+8Wv5ogFSdDio9DmNjiRDbXA7+eY2dH6hyVhwBbA+Jony7U
06OCDpTO4FXLtducpho7Fh31oXptPivLbaQZyERpKjpoLSgqlRe1yJUGjlE7DZwyWv/MNU//77nI
/nnFeS7znyvSzCbn1hG12Hh84mFUpai8JQSv99nEdsd8Slo8VuZeLCe+NqkXCfEoM+uz7Wjy3JtN
sMer7dCaCRA7ZJtOPQBU9olhHMhGB+6WqGdWB5QZgKT0JWqxgwBvV8OGJw3wey/RXsq2Kt655b14
+CG8gwp6OgGedDr5V5ce9OwZUhkH1c3VyP9hiv9zH0iAocoL/N1rRzjOqepde0FED3mURZsaOrUT
O4TFoOxSlrpzafGVn03vMR5N6+VvgwLPrCd2iP8c1Cel9RJadnySHMWXItf6Kx3amGXQylzOlhGB
uKsbqwV5GinRV12xWfLS2Box9qiuNIYvQzOx1IKqCKYpOwNcHXqvghLqCiqmd62CyNimAYhgyWYj
Q7moW8ZBDcrLdQcm0n3Amux50MYtr0yAWpVdt1J/tsuw+LAzMLbtK+Drnp0Ce8hP++z/b3tRoX6N
sldT4ktlr0B5CU3mYUqWVaCtPQm/fpzzZ1lnVtvO8frlnD+TSGEiCht7mzkpJuzwNQvt/kimyR4t
iwAVZZRzG7UgPUVW+ThfWuCBs62qaFjO09RB93Vq6hiMbJqaJtJB5XwVrrkcDVQINu6IwGAGSMol
K113qdVNjjqAPrhMPXhCDXvUtTzlykZ+tRlAQREIki3NMI2lCT5nkWD3QUGTmvTzgOXpNNNsmues
4nSL9w07UidwYPeJk4lThzL+VZ8zrLjVQmZaeeDFVw42UrPK5IFneldkA6i6VJOWKw4PkWuTQXok
m+uB4ACg8DvqnNzUvC5S4ZvZxs3f87Ta4H2dlgb5GoJZiWxS7KOwDKJpOzBaUycd2s9pgwZbhaHE
qqpvNWdftljZ0XrGC4GDoCatZ6jpep1EIRJSE3OTelHLhvslPXkhdj0dKoi3QT9+91tsiUKmdycQ
imONR22mjHRGhzjgkIhN6y0NDcCyjteGGkLteYagAMG/1dX3f9inmb9cZMj8eME8LjcIcXT7noUP
pt3pbwxCrH7gxD9ykXTLuk+8CySA2xNoPFBOOBT+d6M6k4MDVeJlwcApX/VleebQEVlRh7u1oDH1
DmXnauVWMj77UZhfohHYA6S24h+u+diVxvjdQlH6Cjq2XC2bgy1SxIg9NBDuxDt3eMt1u1nEqRVe
OXftC3VgC4DaCtWhocRu6ig18C8HJuoo+urAjGgAbZGCQPWNvCebbB2g7IZuuK8QGdxYoSbvgiwy
74xavzVqUZsglUQt2WrRRgNjPhSBUdASMmYeEFXZU1HLXOhCTag7OweQn0+d5E92OgxILR2c2N39
aVfTgh1aOxRGu/vi/1k/k45adERBztT5x3BU7yJ/rMvp4831NuQGSCQ/jmW2nac1gak/J55cVlrT
n10XCZ0emPy7LsDrGoVm8X2T+oD9FlBs6GufLw3bKF9YU6OMT9bZm+cBBSAl/+GnIE/irvgtbL5K
05xBP/QeyaAEu5SsWZa+FfxG6gww7ix97+OfqNGrnmwhhnWER+Op0nlxNJBd3YyejUUlyAcWYe61
PywzXGpjlv8GB/ezcAb7xdd6BPcReb+4mq7voYqqbRn2ZLeEe91StrrxNtjdXrpG9ltn40EMfvUG
0CYEusB+yESziGQ3PugmT7aBXaWHijXpne1F4crwO/kGJP12KNPslz5E30SWDM+d7AfsPg1+8g1h
n3BnF2vWseKFCYQDlavVjvuYedGxqmNnWYaJAAW20xxjzxgf2sZ4AE+H8waNZqg5BXZ7gn5YeQ+a
tney48sgKtNV8sxBW3ermwhA6thbaT6K60CAGV60nMfnyoiw2bes7r121m4S8x8A10AmSzmYjTts
UUMZrRMz5VcUv/BrEaDACwGHEvF6J78a0F7zFmWOTzxmd2RCDZeGzLT0rWjRa8Uu1NpkIxXoA/9q
7WZ6WbxA2FgeLPXemzoCVAuMQXGlVuQGxTk3o/M8KCvw1h+iGCSenxNxJIxXuJmSjUYQESyoPyYm
HxYZzSL36h9E9jYqPs4yFcOxzRfcUZRvE/HbdCQfOnxpl304HhtgXYXhHSBhs3BcsHgUmXWZMAsj
pDEQHEg2hHEIudmcUaDxTJ1kciPjbFrdh38DhDvSZKFz1GrPWRIdhV3U34rYNu5NBM1Of7F3Ff9q
T8z2m5M1H/4VAEBLYq/A7+abHyTmfR+immqKZPGgaz74XZEEOTEX3KCESaBStRz8C23dgnsisK/4
wxRPHSSZdi1KuDftYBnfRjx4Q8Gid7zCQJ/SpNppEM54B5VqD0QZKEhWI5HTLZ56NbIpEBgK3XIa
SQ5OgCIwGmkBUXEnEoiOs39G0jV1BogijXQiT//WAHxEDljpofYiXOdhbd8DIZ5s8M/wTzKNwTcM
8eqd1Vgl8gKRBbVwoUOP2gK9qmWmPyBdtBlKNoaoSYzW4OgyfiQ2KguBmE2enVGXK9+U5l0hQ23b
jV17cKt2OCHPDvFxVlT3FR7zKM/r+CuWEY9BCnDvIrofRQ3GsJKVSlXEfm00nS//9tlGYf3HZwtL
/ctnizUNIruq9otKt6K+yZeNFbWHqThLNQHobw9U9tWY2j3qSJp9KdNULhBZBYUcheu8mlVrKwZj
wGR0kbZde32kLZDG5ti1tmzTQ8xsGfUB/upkbIoY7+jQOY1KxatXBy50tmlCiJ2zst9aPeMHDZCQ
s3RFf6YzOoikAENZ4LqruaOqgve40YNFXrN+YyWhtfdYGd17gyppG0D1C+TJCSWe5Qt5DLZlIr9p
PaH6Ry6hxx4eejxKrDmt/yXGP52S0wgnSgGwJHY2so+w7Qcb3YDgrsM81KAE2bpSsOLGatqF0QIZ
2AEW9Og6gEjb6fiN3AIdNKdOWSIC12GvEcdte2mVWxeilk8N/5tbjzt/ywFFhIwVE091nm9Ryo28
Hu68jelE4zZXTZmVywS6IS8pr/RDarqQHddG/VV3+l9D4ntXJJr7O7Bpo2Jd+VuG7y4bwZC5UtPm
gm/Jf0jYx7QF4sa7MUdlO6i1wbC78YAZWyK7GO9pa0vNUk+S/bTxVb2o2Ii/NBHLjPdJpSMTXaG6
1CPgahg73cIwOmftc18/OYR2xUuiczcoz7h+XBHqNMewRZwmG832hCIT0EvkIKo+QaAzMDdhiaLy
gvVyQ/100Fj8PXFLc9tzU6CGBYeYh925aKoCpfyZAwYZz+0XZIyL5sPHcoVYlk2D7K/ypg7Bwh78
l1BaSEskb6G1Ls5CBgATQl8KpHKQaJQp0PxI3eMUK692A8a3duEhNNkvyFirHjrzgJTZFxW7m+2l
YYL6Y+oV1sooATTssTJw8Bo/NnSj4RaKzm1q456j08h7KK0sgcIZ4uZ0QI4qkwjp/tNuwS/EwetP
li8jqT2msQHN8iXNNY+BkBBC8epg5sxa233mZhfQg7UbHVzgl9IIrLMungwF96IDmelsjKS1dJOB
r2OsVBj2IIF3GsN8SS4p2Qaf19Dviez1PEMd60/YnUSg6fMEX2hQJTv46kBnYeq0HEwKLozYz/lr
srZjbQO+q7wcZkPpvBl25EMm2yn+GU1Tzm3yoWZR5I69nHtcgxUrw4WgZC2RMJI8/jgkiEbWqJdH
O+u9CoRD4a/JllEPuTs1KzZdrv2mCOSXIGUax1D5iUCe3gLNfsLe8Ws084/gJg32nPBJi7VnoKCt
s6mBH1Ba0QCl+CE5V0PGwb0ktBuK0Mxl1UYmYjxZuABjJP/Zh+kaIEUO7EcM4RoniH6JpHovQrf9
Vg/I22tupN9jweOBe7LR8X8s0j1eWh1YcGpU87N07eLlivvB4fhbJHI4TaeaJbSDUWNNxdMKlUSq
hw6uBDJrAC1ej91gG5so2gMdxiuAlzeIddYP3lj6JxQL1kuyawLki0UdVXdpYI1X3+mxflEDInAF
IGNUOEcb9cWPXgE5Xanzp7AY60UPRr4THQap5SddHWYbNYUUzdLJzE0xAhAueXNu3LB48oGCvW+8
YKmbdQRcy6p2efbk9G3xhMgr4I2luCfHsMguQEl5d9Sqk/pnz6thmgR6daBVzSLch2rOQm1o8SCS
e2pmozOugAWyt9RsvRLpQQS4N9Qc4qDBbqz2Vpa6KLhC4z2yG9aSepGJ1w5VAXoL6vXcLj63LVao
1Kv3Zn2HkMGNOrF0jRelM+i7XNOsEWzLaY2CjPrQYnGAUFKeBmf8toIznWmy/Aa+bLkzjcIZF2YV
dAjAD2CCN3JsDHMoM6szOoRQBTgEMQ5z829+8zAaQS40bG7+76eaL/nHVH98gvkaf/hRB2uk2HfG
QxBBZFmDSkixoNP5AOIPZ1VYZb+AUEJ2nDtYDEr6qsj/GULtudtTM85NOvvzAlmLjKTBwHL4/58m
qj4/GF2FPslknK9KRreu7GLh2sZtFDH2bupDzEOoObnQKQ0py+QFypvVXrPi4tpCGtJBKujEFWMn
HcrBAQpEC8rlYFofNklnSbrRIGp0HtQdAGy0aDa1SFEr8TmWRhQJ0HI9M8+zfdRRuz1meBLRVeeO
AfQ60pXphXsRVuYi6tx1Wsb+crri58SIUqFwGxzekq6dCY5dcmUkq2kqGhyJ14zJ6G6aKhNGuY5i
rZpcfM2/WCAh2oJhQhxcoYvDdMay7uPsLzZy6T2bZbixMY4O/PNstrlqmnlW6phtFVhCl4mNOx70
bv592TFwU0VgUqdm4KT+vTAhoS1T8y5SHhXk1XZR63RL6qxsz78vEG/JK6mfp0FSQCkQRTyIfAEi
ykXD7zzLuoAmpfpZjs5Fc/Xypy3YJWI44bB4QdKcWJyBm8nXgz2r+ycCpBMMPVRYdEQCJvtsIg+y
59V4hyrzhT5gQ5A5yRUEevYtiRN2wQNpTS06aCPYnDOr/dkNYYpMXwtEXulXzdJzA7AYsDw81pmt
9vOV+9p+nqWJ8WGjsy6z3dcoGrKFXuTsdeoNt7rhP6RCpDfHcdIbeK/dU9OORzJBHCK9tQDi3wV4
lkE1rw+X5NZ1twhkTFfyokNbN7vUKuSZWn2cpLeaFy8F42DSUDOTqW/AWeFqZrifbV1h1Usv0dMt
uVBHJnIUXRQo4iEbzRlVkBMNWztdzVcNmbC2aQ8G6nm+0MrMPTN64LUMDx84KUbvaLvtjYbRVwIu
ooLMaflldqMCDW8yfYT5K6TYUUqwf11mEw/qa++z6DR/MsGCeGGAJhE1qfiDkW/j1sFC01z25VtV
ZgAYqQm6KnKhgz+CA6QxGmP6VjQp63yI7uW5WM6X1Vvu7bQKuPX5m3Z1px10T36b/3AIkIL3X2T7
+dP13PHvivCV5pr+h35fqqjrcDc1x9I+gGFDqmIauWcmRBK0Iu+/J037aGZ5+phAsvHAdB0IXWWH
np2lFe1lxDoc4E+v2bSgMtp7eWk/CRDdkZPumsaydfX6HFuOttKcIl8ICPA9dL3xLNuBn6VquaU/
boAVAXNy5RsPtdvXVw+kV62XGg9k6gxQe4V5GB/J1ndhucvjQl9OAxwzfOiNTSCEASZOQPSwru6S
PU0OTtz0gKiIsaAmDfDxY9Fco7+RqRsRSsz6rt7S5Kg2yU+JxX9RJ31cLTaOSOGGd9PVW0sCbRa7
a5rMY6m86HZ5IX86+EnyvUiZcaJWj+XhNmBmBzoRfKFR68MbkCor6iRTAYnMhV0H/YGa6VhaOxYj
WEcu9BEkKuP08YEMGoPGi1+N+o4+AGg99EMoemwlsaeS8YseW91ttJm4lqP8GUjf/wZp92ENRcBh
F/ZoRkJbgXQLGM3E909lnUOBDxXU38BTaIMSN2+PZRcDumbeJnMHBT5RVeALQYxm+bHjBoXabsLp
zdj8FKmPY8fLxRegnpU0EBM3rHsNH7sMgxfKX4c6fxeNKB5LJNl2ooHED6K0/qNyoNQ21oDvdvOm
Icj5njgAQKbS/p1a2V2bDearSNoBeqAmv7lW3G29yuwPQeWmiFOkOlgD7f4xHaCMyyHQ+UMNh0ap
/TvGcJYjGIyfaLAJrAw/jUxHSYKqI489DcwWRorisyzqn6FRAS5n2Gc3qarPM58hjYiA2uTmovae
3FAd8THboNzm2eLkR0BEB5A8HkDzjfIObZEPP3MWAV3qmy+QHa4ASjTyXdO36XPV2SdWGtE76nmy
ZQl49EUwUz8XxoDUmjXE758jZQYxChpZuCFg25alr7QkQYIo5NkznfHQTacz+Rfb3/xC3dDx3Cyz
L3k2zbWGI5jBdl+yelOOzRkeNGd095Rem3oZsmRrR6tQZvKZoyNnmiWrmh3Z+yRb8BGJ3UvZleXW
Bf3Ai5mXE5+Vm3nGOrW8eg8UEsR5s2Lis8JaGvakBYG26WvPyt9DnAxVaoApOCQgbpbSXCvs/DJy
ffBgV1H6X9pymYhFEIvg6KeQHQFUJi0u+egg4WLIFXUgT1hcYmgIWqtk7FfAUAXH2S0YnGgzhBlb
9jaqOSWAGkeRd91jJE2+BktZv5maI4jYbLfGRzJZ9yikMYLANTtRJx0kA2EYirpu1KLZ+tT4mM02
5MdsoaWFm07wFhEvz0wXxJkF+aGT9Iz6Qq1Gz5pd4uf1kpp0QJAXxJxhc7ErH4BN5dGAQGxpKykR
sv1ljslDDfj3HH+7ilVB+7XswD0ZDXb5oKXGkbgZAqiT7lLUWq17dVNAoy9WsWh5V0G0+8GW41GH
+OsaD0d2jJowWrbeaJ+atLCeddClT7R1ghcHsFCWqxCouW/kFmSVfTL0cOuZRYeieved7pimgXBF
hZjFrdX19tiGnbfSwzR+F/m5qCz/rUtBuzq2Y3zQ84w/qIHUX6cFNHRMwIWsOHX3aYZ53MZ0f4YI
+ERRK9+RLZXLzvaja+oZBsRcR7CMWsUIEeX0w9eBIouAHCNfGUiedmDoBfeHra96OrOwVZVceAgX
4GzqVWdW9N1pe6i4eygTUgeQYopw2wDQu3VaG0lZgSdRi2UE+P3ZuPXxnLlVDKl1xZc2/TOidlg1
LoKu9L/Moi65QVlOaXBdHV933jJw7UJMUb6ZY68vRZpIaOmFcte6nbbTkem8kygJXyIvN75WfX8i
Dm2fg70zLuSbXmWQg0T9hSaT/JGj9B6l2zgL6xKyoXgkP2qJ+LDNvXTGdb1ZS16DGcjGgxIlGvmB
PnLgZtnJrerv0ydWX8UtQfZFHnkkdlAsSJ78vDwVheY/JiB8OuCJou5CObwpe6bjbWFGkX1wGahS
/m0fkchYFEZT7fD4689Y8Pfn0XEl9KHtYpuaZbyo9B4iBNTDonhctJUTbQs5QNdMgw6C56uglmrO
NpZmww7YtvrWqUMDYn1kL2CjJnXMtqJhzaYKzG5JKDfCu2EPfGO2G+wJ3zbbNZaMWx3Y4UVGNK2z
spVv1Tfk1po1F3h6hJph3vHU0daxOgvd4eOMbH/rBbAU9DnASm4T/HoOHlIHm2Zk5VNd858Woow/
46rZIBAn34w8SFfATw0X4XmI7BlFs+EZc5cmH7VF4OXGySNGBAoUU9tBRA7rnPBAJjowFUWmM6Qp
oOVajhCiBXh1kzCBamVVcEcgLrKBAAD6N5Z7RiCnuPjq8cuF+WpCWW6X2A4eyaXWp3tb1/CWqFJo
oHdNaENMx0h+BrgrPNN1vpd+lKwMx8kvfqp7x2gsmnUvuECtN+rFoeb5027y30PRtY9eFLfbICjy
fZg7UEpTk5HHaEFxPW6c7wjtJ6uAjXzFdG/YgUKQMOp08Dmv1gFzzDU1JYr37t0PB9tytm6eAy4+
tA8jD1Dan8b5HjkNFBhC4eEGZZAPW8XOWpDseeSu/6ZZEVh41arOUaXiGY/0FSCLUntAdA1/BRmH
5Ypq/1OkrnbI9Zp4hbH6BiLF+hYhGDPZqEkdQLe3O2upMRAgdHZnPqEMvDvYZqm4qT2ED2tIQ8xN
FwSK+Lta58QKgZD2XH+ZKoZxSLU+u00dPjCnzU7dkAZLYvR2/7GLwspOhaXkmRCBX4PLN4MoYbnA
bWu8g29DAPNvZlcm3AFcL/hHZE7cPeheDcIh9agdog/fLgKjsWWK6D4yQF4tAiSysDcc32wdyjy9
GF4gF/NhJyAGODInO/mPPAnWoTaixqBt050t42iDJAfyet6I5yJy5WC3QVFImmU7I83bb+QRtbG9
TSDOt8BiK19O1POtpvfbv7aJeB75MlTJOJ6/M11Qw0VuA/Uz+pOK+muTehHxl3v6+1ex/I/eP8bO
zp2aqvI0sR3D8SAHJF0hhV4de0QANrw2rAcOSBhkjvn4swjuyl4Gv6yx+m05nvckMgM7y7APTkCB
19MYkZfamg+oVKL7TR/septoUYHYk1oDCbXgkeqQ+aO11PXvc830XFddgkxin1cQ97FReS3dvIFA
8SA+KrFnP2gyYG3e5U+23uj4ncoa3DS5tckcgIvjtCrPKILna8CequeaGT+otFFzf+Cxlf6cx+jx
GK20wHkVLv6ZVLUGhHG1mZt+01cbyCNHm4yF4ckZUHrl9C+Efi+KDtJ0UTBcPNuTJ1NgIxNXgfG9
SScHq3/Qe2OBbEEFhAhuiQIrTISF7fJEMjS5ajqqSb1Wh9pO6sVe0Xyi3r+NTd0ImYucg0BV4xcs
E7CuhACtWfXesRI6lprKLmsXhAFD+1oJr7B+i5R599CjXYHhNsxvUagKGER8AlO3Y//gqCFegVbD
vtNKqP4NGkufwqyo11CSGs8o+coObpm627EsrKuVlM6yc9zotTP5fZ4V9m8U9gPf6IufUfXPcBYJ
wDe61ASRP94V4EfwEYrx85PTdgHQA/0z3f5kN23ubllZT+pD/mDmV9R2HzmHMNIsSJSXUbt1RAQy
3BGCRHOHUdoQ/NCuYLABE1UJ1D6CK4vKieWRmu1QfDSp9BBvh6+9w7+b1JvoKA/7r2OLERidiucr
UNuenIbxva8WWEAjQpHNq/LoTG06KJegGPk+SVl8MrD4JD6DRMhfgVNEV1f29r0+phciQ7C4tLaA
jSYb8hry8Req9MIr1raTF5nNwYJX//8YO68uSY1sbf+VWbo+zMEE7qyjuQDSl8lyXeaGVdXVjfee
X/89UD1qI32aoyWlEiIgMymI2LH3a1J6LZHrH+dCv+KjV96UxrazGm1DhhKA8FjLj5GGNhzPtX+T
hw163Az+l3BkqEH5fUjSZdAuZ6DimCM22m1bNK1bKPn4FNvaa2+byRe1ajl8qUPpacVSSU7eDRuj
1THQZQzZAp7poEEbZZgok/RKdOkr0msq+eIjoOwTJbso4vB1DdPWBYIFy9WxtD45rsGaLbgHIcOX
m1XNa9X16kY/vZRqpopF+Wvd344d1I5lvxgs93vXdT82nSkTg105CPbOO0gz2aOJvXiuWOFb5kOD
NtFiu4rTcLiyIFADNWjDtxhrAF1Ge0M1I3/385GJEs3nPNMecyKbSySY8kui3vySFUi810fpk6VF
0UmLo22gZtVdmsb92UhMAC0DzqAjORe39mV5v7ZKvd5eBIH18tEqT8Z7A/njRHDEqsUQEpaXZMjW
vusLwnVbfcil63UrqmzD++0f//2v//08/k/wpTgDIw2K/B95l52LKG+b338z5N/+UX7sPrz//puw
Lc3SdYGGhW6jPmIYFu2fX28pgtNb+a+wRW8MNyL1TjRFc9eqHgYE2Xuc+wHctKAidWuLvWYvqgow
6W/bZIKG23XmO6Vzyuf5517yPtaxwRAmJxgru2SNsAZd7/dAzfT0ypjDbGetunLYpQonnKpo9+Ey
mETtT9vwiK9CgDDfw4w40WOPakyGQQjKROtLkPg/7ls7V1nqydzjR+yJQc8uL3qejZfa8jLGbb0t
GPRQZPp3a1p3T4jpZ3u9l4nY9cyowSNZ/UeX9di183oC3BRk5+8vvVD/fOkNQxjcWbpODdoQP196
5PEKaWhM464domlPETgANaXMm0xI1XOdUDRZwolhhgddWaI+rz0MOE9QtWVgYn/dq8596ZiF1g/n
GeRFZkMbO8yKpaOuN+FzGtWqF2vJcGliiXmqSnQyJmpTn2ZEn7m8xvvSFf1pMN5LV9nHaSRIp4v1
MVPq6boLY+0ohMqYC6XB/A/3pa39enGETNaXqyOAhhi6of98cQYrqSyg8/ndR5BulDq8/EJ8okJR
3OAo299A1X9Yh8OoyaXtOuStm0sv4Fr5zVTiVayG9is54G5j6FmOahoDU5g3mDXoevukdvWlucSI
TIq3eSwXj7pUYhlUDnSdCnFqzHMoFfUZoP2Wgr1+Vyxq+hXatsgdJP5p3YdkWLJrS/Qf19b1gDoa
t/qiy0/WDNfaOhLw9rTMJTkVH2YzR7Xfz6E8jj6aGdqQ1G7jwyIM2zu86/W7X/oK5dwY6sHCueOX
0H51mFM73T4ujav93NwHsJMGkh6Ev/KFIqIv9WBn9+3yQqawrPUYATA2ssjonR7q4TGzy/xe7ZR6
KylzsVlb16OHIf04ukC89/oj3yhKVd6ook1+EJfvW3MZlZV2uzZUqhz+hztC2D/dEbosWwr/6jhm
m9CQTW15nH4YqRhZ1AkpmeBOZ4rCPk4erwYFeeWVZxhVnxS7UV/XIExI/XgR6P54JYU2IZpUYwUZ
J5erBeyHS+xqHvthD7u+re2yLJ12cXuLAAHivVPFmMsk1Wk9aG1YN/+/+z5OFsiJv2saC5TNpFnp
3hxm5SQLSzmt78SYaJWTRxNoKwpF8l5Y8eF785/6fOwQdbf7D2PPz8P+cjERgDKEbFi2ihCdbfx8
MZOwlpU0k/1bc2wmSrGZ7SjwF85qJNmAvjNl06d2/lzI+maNddcedR3C0hvEgMItwrOUEUsL7nFf
7hvqDMs4Wy+j6w8vkIwu+w7zNjqsu/H4IOmkhKTTgjl360RB3lWVsxvFTiJnTbasDXImfWugOhOR
JUDWXRJd7sZliZaNb6c3BjiXv78qtvmnW0wTpqybiorkriy0X64KEZUI8jY1bmXsci+1xTADaZME
CJuJbtWqiRoYceyN5U1kzKn3g/RygaHBKpe87kM/D2KshZT8Kq3smxM4uNFovaaOJbS4s8ZdoYCF
jjwHVsjBSV8Qg3GwM7vSfPzeqzFAp5ky1o3Dkhoq/RhRjEgK9utmt+wbLBhK4aT9ad/ar1xSTR+d
l37rvqmxCLWF9Fwv8t6OGczijmEYXxE1iFHqMqrD2hJVeGz5NTZca+sPvW3RNBjkCvsi7NTlFphe
uJ3Kbaw28z7XAaos++ViNBgjSCqimsKKH8F+CzC+bjl9Y4936kIgKSEiU7plpbRsLW3DhINS2pKW
wyIsDHJE5wfFP2DuXV51bYTM/Nz6Jyszn9K8a2/XXQVTl5dSw9ium2uDkkKhkpXXv79HVP1Pj46N
34atYC5g64JV+NL+wzg02TLT3aRVt2GoLFnn/DFu6ugtHwAd+qMhn6n8RMDzAACjrxe+lShiUN/3
n0vKSlt8U1HJMI3o/ucj7bqXWcBMF3YmRXBc0WIxhrgmJ4Vc7bppRfMmLLv5rg9NVEWCfBstxnpl
IRWXyMQCNV02WWG0e8tcVG6WzaxGfLSy9HG/bkI0+nbKdRMr5E0E1GxjadzlKyMo8tVmE81G+wP1
GrY4kVFdfxCHSFTNh1RAdfugXusZQhI4gSkf1Gvc5oprX9N/oF6XwdhsuiHrPj5i/ZwJYg64bzUx
n1XV7G4M1Q6ukx7+6wiJ51nrVJzCZTm7AKFg3itBdfDDUnlGVaTdMqb6u7VbHKN/XlLrGloLvFPP
CmLdb4j29ftptWAmA7wcvp627IqAVHx50XRiBjeKdeNU9eE9musCfA7ZutpsDlNDRQBagemifhG9
Ez7lTjZX/kPSz6rnS2N6nYMN3XdFrx7WM+ktFcDvZxrkLLi1yxFyMj5ZvT+6KqZxJKfhJlvLy7pf
r9tp0+ha5yrG/G3f2rD2GzlKk2Xt4xxWtMPEqrm2AjIoueiyFwTgj6szZBu3J32c7WdAjIYbm1MI
fwL7VLOtlf0YkbBXVE3jG1jZixU1x8bPHyAzJNcyw+HNxMIIzwsMrvWiv6fOFWBnFxT3RTY32ASU
/W7dNKq0OzQ9wPF1ExNm7dw08jbutOKGDLviFXJq3qpVkV7LlblTptG8XXeNkd96vurPW23Zp4qq
wbnjo7s/pPmVWuaHNVmLaRDqhqlxWBNG4VohW/a1owk2upchhBMsWUi3PUu5chPVOkm9ojlofl19
7dXkVYtnC85r47ss08W5UrRmJ9JGAg80I9cAi3NbRl1x+1fnSZPDmJXVjoRFv6l6LPHyqLwtFzYK
MEhckhciSi4VmDY2ac4jxb71Rcc4YO1rzIxSVlRRkx+nJ6sovHkqpoc4gaBhVYZCrYUVO9GtgKBR
MJEu4oZ6WnoQi8bjULc1FbihH5LLJi4qt1Fk+wZ90nCnWWWE40wxXSQq2XkgieadoVIoMIrQeoNT
tUmzQHwNOvvUt1Rk1sOBA9g3IgijHYCmefv3I6H262xJ1CBkTWZiMBRFYUz5eSAkDVW16ij1GMYr
pFgHn/LSShlAbupsh52yRyqMjMi6r8c7Kmz7+7k1KgxvUMk3zFK5ifuceGCoss8FdyXgMvH4vQcY
/oBCtR/tzUViZdVZ6RBZZf3T25tVVKULED9a32HhiDGuGzRN9hFHaKCP3U5MyVUXtup5bZCpgJz/
/jIov8aly2XQZeKG5R/DWFfYP8wH5jiC87bk7uobpt20FyYpj7yM8zEiXqQBNHVGL/P7Q58GmidG
rfp1MFiPKFNA/uvTH5bo2VEpi92//8pC+SXOMRVLsSz+chaDh/jTyhOmqYLRYBRffQT0s2/WKKEH
0Qs54XRJyqO2k+wq25d3/969zvG1ApTqz7sDdBs/dstaF71gtfG9dxO3pqdHVY5G02ZNc2amHT2o
OlouRbqZwgbhYEoeXp4o4a0UVN/eYYQgvKGD5pEHivCm5d33fjkWef9hOb6uH75nQnTmdJbBgoWF
ZthCZvvn23mY5jGqZz3ZTz5UL93VMGXpZ6y2TQJNEkjm7TAPGOouhJOhS86A3upP33v4kpipD6mj
MwQ+ro0qVIZoHLFyChGYTplzYIEW4Z0uZ9VxWFrXzfUloBA8GWNwEQoZr6o/js8HPYEnrChv8nD6
+3tAXbILP/9cHl7LRCVEqKYJJ+vnnwvVIpuoZAX7Dw6XVrofGRly+/alGuQULtFQqZeXZA4adMDZ
3085nDYEqp3EQMUx6HqE+WSTtHWgarsJLeeQ9QLU3R+2v7evnDCr/rib//unHFaz5rQ+F+VUR0HY
/rL5r92X4uo1+9L873LUH71+PuZfTFf8+7ddLqPPNRP+1/bXXj+dl0//9u281/b1p41NTgQ63XRf
6un2S9Ol7b9zcUvP/2vjP76sZ4HJ+OX3317fsygHtU6O4HP727emJXenClUj9vwj27d8wrfm5Vr8
/tt1GBV/ccCX16b9/TfJkv+pK0iUy6ps6oqtawwSw5ePJvFPSzFVWg3dUmVNYamNiGUbkjBU/mkT
4Bm2ppgG/9PJ28CaW5o065+abcqKRbkNXgUDzG///vHfEpEff7W/TkyKnxNAujBtYmyV9Y+iWfBk
rF/uT3+Qgj7MdZ2CZuqZlpiufXtc1LvgWuKr9qZ1kxtbb1av3JY2kL0UCpaHLOxTZVv5lsi9d1ue
pE0NmbYKJqesabeJDraJ1Z9TiCIu6lD+sTBNlixWBXCN9ZWCVkrZw+JThgxUlK8ii4KDKSpq9mGO
r4pWTdwphe+py89JIocbM7dYA9/nxS6d5nCfKRB+50Y9Kk2nbn746/1Frlb9i0uiylxzroqqGcby
Z/lx5WF3Vu0rgy0Os2TaZJTRPg9SCRmEaNoVkrQzcLQjMin9zTgz/QThXp2TF0kBJY8Zp1dP/NK2
tBO3s3N+TXBhl3KP3pftqElhbK1eSp3ANp4m0yj/w9Ja4c/364CjURtUllyebFoGSkY/f3s/JH9s
dBGBfOA/ZRV8iVLLbjJWTE7W2tggzcp1PjzmkdkiRFDZTmVWw0HU1mMRS8NOqZlCxyA1XHJSlWsW
lMuHad+18FvGWHFiU/fUBsBFVr2B+zI9TZUqp7ACtwiw3250qsZpjgEfkAhFnW8ipUK3S6q/ZHrS
gBZoT8i6pZuyGE+Ijz0Kdb4E2kekN1pPah88mGULvT9SDvJckv0zDkoSRyfDOgew/B1IJ902spOH
+SLt/XkvsSjIJN9GOReggtRselFSfLZHL4lCV57FWx3OFZzu/vOUHzvyuy482dkFEm9JSk1xVUKZ
mWSvY7TvoFGIeawEpRd/ImQMmg3sGdTUjMdqGOnXwN+htgj8+VNZtYbbq9LntkskJzRb/TpMOwIo
c3Ll3s6c1g8BQGH7WTEJOUPYV9zLJiqPxn2utjMVlax0W04iFUHlRp24EVn+OfBDrL+GfgfrFR/s
SXlNpvuxT5BtGcWrFR5YL2OiWbXnSAcSjaaAM9ed7yTZ4pNobYM0fgZqvrERJoAsJITTiGnxqmou
KzFrWznUMkef1R32SK9zMlku+VpwHXPldX39VOoAp5DYKt2qG8dNVSDJLSzyqnjFgTd1szbPcTEw
UjdKLe1a9bvKVVSPdDoV6qq7SaQ7cg/JPsWizI4tFnKK6qT9iLRc++bXVGHDGajOLLZhlL9KxrIe
aklq+3Kfb+divgkQ5nFITDxn/UPdTxUguPwT/LaXum3eTApiKBw9mRZWQn2bvzdxdKOGdekoUXRd
Jy0u6F3/SEz3POuuJPzJac0pdWdpptzWebrwT+Us584oC9yJUEIu1MtKnusFibqLJh8xvVqCFayQ
HyoVuHdzl7hFYU1OJaaDjMnlHAZO0vbXEMKwKmov8HPYtVLsWiOUpqT+bKo3Gra2nZ09NAo81kAe
cdAlIuu6Y6LFm5kUaWENvMwTbkgpTxrINWsyX8LJTD0Jywby5xjCFaSVZfFoJeZ9mkRHgX55XIby
JhwXY2HAQPtcGC4Y++s+Km5jo3kt1OYZkbEdintbnSfJQZPrpbX2Wt7wcaYxOMDPGwUSWWL7ioOJ
hGfaPgOrcT8XfuKY6VtjWV99vkudogQqtFepCUtXXfD6JjY6zWhjo6w/xfw9lTiEhsZKqYp3bV09
jFN1rPrgbOr6Z1/nB+TiVUxDvTOVxPNz/9aKy0uAswXVS6QXJf2WqG7TCkxnFNUOncA3kMvJ+l0W
KPiUB4ibhqPt9CJ96JJpa8hq6sQGyF1djhLEN5GC1kbfga5cOBDIbgHH4B+QLJI7acyoMWWQU5D7
zQ2v6CSHM99MpnWOxuQmNqYrW5P2JVpmSomU1gReD8eOnuHa3hRDczWhFuJAVxOuVpBz8LtDvGRk
U/9N1UmU5OGdPbU15N3xoUwN1UOJoMY4Vj5/fG7Szp5vFNu2D/bBHL+mlCmX53tqitght3sCr33w
U3+jxfJGgTkyo/AD7W3CKnP8wvKSpK3fc5G0ctMqZ5/l29IQ2+ZTMszo69hvauvfBkbqNYumKzQ5
V7OsF2vULgLr5CcHs7GDrV/1T/NhkifKWgqVWpRRinTGk45UPTybBe4qxwjCGrtCBe9kGnXmRqG+
oDLCe4xtlX0cdQdVZcikemmzRg62ihiuZbs+5K3yqOkb0Eupl5jmlWEWj4FdnzCeeWpThjBgoGi2
vMpmHnlVhOF8hKVhbtfg4AI3jEPLM6kkoblpCcDY5n1T47CnIxTN8gDkv20Zrsn0Rp4k8pm/PqFW
im+SApkkV4etJrTrtKw/+eF4NpDYAHprflJAqMRJ8x5G5kKx1t61Buprm4NS5k3tR5nTZz2ylTRR
drhdsqq5bTEHWpChQ+1FHTG+LtPci+vAwxAiZQjB2nzMyENMc+IYSKo4xtx/HTXyaPCxxiB7M+RR
Po6AzfeRYVzYAwCkIBopgmp9uVUn/Rq6i7GZsuxQpN096hlIxcoT4wtzz7Kc1xNQM1XdOxp8aDPp
0VPQ9OdkbIBE+uprKfmP+Lhcaj7CALkGNXIM5B2VPHL1MsCUqHBUVZeoLk2S27FqwHhNXJZqQt3X
wm9yxCvNfMrI4yy4kdB7icvoFbjDpjN07VUnEIlbhMAklkm+oHBZRm2+QU33Slhq5swdt2LZGmc4
ucNe1gLDtdGxdoZkDxKvPgs0dkIZ/Q3q+UAMSo2ckoqQgkWd69LII/nUNsE7yrP3FQs4h98wOssN
j8pr7WKV3oOi8WTdTlEhKL5EcomGB76brNiaTTbFcJrtQxtU/HkQHdxY+n0bRMFFDx9rTHunzsyz
LFDGxbb+Hf+51kHVZ6fCqA3rJt8JCRSvoqKdbpr3wyJ8FlhHte2vRtkRYXmEMIvej8S3Zdzy5/Y1
xUtup3NLXG71NL4kz/KIyozJWIxAuqReDC2+J6PumW3SPi+XbqmSMYDLO2rwT0HVvc8SD3EWyk+D
iZuURMrFECZGytldZgIm6lpl0xTKE1DecmsiP9KK9L3Pe9kribbbCPnBEWiYnUrnoetfBBOiO6Oo
NZBENHI8ffu0LpyqKj6RmcR5DLVXSgjdZNxK6nAdY02EztE94edR6sZ7P4woGQv8AHHgwJXbaTjK
mQP9Yf11TI+uwC8CK0uoRnysZoitmth3Vmx8aeKRe340P5VmdNPzC0nXbkgaYQ97ZUzVNZIzfHHU
80Ocav3UdtrairZQU9Jz17/NfVY6AVTIXd3sbNnQNkY5YKkMvK7NJvOAlYHm9gPk3MIojgz1MCM2
VV4+wCl6niuzO4Kw34+SICkLWQRdDVS88iEyXRZvx7EAT4JDYLyXDCIfuy62pSHqrTVHG4Fs/wnO
2TnFQAumUwxOGBUXr1Q1KNhhtKlBL+hdX17AzbhXWqunlMIKJhHaZ6uNldOQjc5UzcNujrIHVYJR
P0pw0ENh3ZNbNCA8AMBqu9b1E/lOAdqVR/nGBzlO3oHHf4EItnm3B0D7JQpqf5Nj7wIciwuf4OVw
ManktJOmhppSRgiO+PXVOHXybZ5jvKgE0U2VJRLi0xJyxLmoGLCgZoOWddLmMAaN5UmIJDU+bIbS
MhRvVIExyCidZukgo1cnLbbHrUd+AFm9QHg4RWSXJnCZMDQTD2JV6/VheOpSVdo1Oo+HVGU9Q5qB
MAQeUyjLo5NI5iXKvAJRNhKGdXnslxfZisrj9831nTIZp9oYot3aOEhA7SUgtt7a+HGAdk7reSQy
kn88xdqGxma/NXvpXHWiPBaDbGMXLDO3a8CJIKSgSqzMbh+F1THERceFcYibx3LDrC/q8oXWE62b
5aie8zjut1UT5cexr0Emr28TZMWSAeJuYFnPIyjjY45di7vUzjZmrEqHUlUOWY03ArXwaofurDiY
tS0cFnBI+rb5HTYZsN4m/17oZNLX0y+nWd+tH4HyAp+2njuVqvxoCWX0Gp+BKZCSCpUjo4FbmMn8
vaoBQx4cmXpz2FTIzThlrIBqq2X55Ntd4KTgSa5ieKGM9Xq5w9h5b0UCKmdTh9f14kM9WiFA/snE
C7Jq8k1aVoobKE18FfpBuhkX+WnkANAD8GGbjUwKo9+qt2AqEVKIkR0hgiGaS6t+EwwTyqC4Oni4
Vek3uqpERzVL0AgSlepOZl+6ZqZomwh+K/lwiWowcPEwwja+AZZ2nYTSxuiLF+KR4oCVSHQRhfWn
NkORMerzDRiJ7aRk1aXcolYgZQQPVpZvwnmyAT+U+jZR+PxGJxs3IA9MfuHzXM/JIcuIUpvaP3bS
Nm2Qx44yvXQEvHHgxPHRnrqFPzlHF0bD+JCXTBVthmh3E+rpy8yEZMU4O6ZlX6OyxTgrcKrYIM94
g1pzfVKV2twoQ30nFBVRnJnFlJxNsB+7XDkZpDpCow6ulRHbFTXXD6zxBZUYP75p7dZwAh4ZQo38
rW+R3KGCDz2k8Bpkt0450BYnroLmIZioEYaSTXRpSgwUIa5SphncFNiikwCIsWcCyHWPS+xXrWL8
HprSVbD1Btzoa8epH54rfKd35mDOl9wilmepbc5iPAiAhvXEmKZ1QuTbPIGgsnXsAdqS5EmaP5GF
YblX2tO1MPoz5q72LumCNx2i36EsxFs6ovuK1jEayEZTeWVLYrr12+hK0gbh+MFYe51qHKe5mu4l
A8eWBFtsD2GIW922rftAavKD1HeZWyC0yKreOI9TrbnYQlH262Mi1jy21ItyeellcZ4GuNqhTcVT
nxFvjUzjnJRDto+68bKZpPJs2z6sSyXdW1rbnIJxeEjNtDgSl/sUI8+Wl+ddfAuW0r6IUmMfBqUT
sjS5nSZs1QETKsehFE8RLiKLhEO/Rb3NOoRj0DqDEaib3GZWlasnn2gEwo6sHRo9tg8pjtciq8sr
pNdSR1DNORjp6Ea6dkYoWd5LTReyRErbfQpkyRnulYbEwyywjAbZdk25s4HYpBY7aKzHSORoimT+
e9sn5a0yyh5K0+ZuCgWG7orOBVPmZ6A/yR7AvDTKxQGT1pPWy8VJ586tG2OL6d9DFvXHMNS1gzmM
zdYM80d/VpJbM0cPza+b01CyBJWzyCtNboh+1iTCOVhzZGVMhyuM+k3uD1f6SL7EMsabaFLsLeIV
wB9Eou/lmXU8ZrG61zaIHKpSKJ18cWp7CyplXQYuSENkWdrwuhutZz/TPvU2kcw417sV11Bz54IW
zI5KQKGtm7UDGnNb7Hk7N5tmgiPhq+QhohfkE3rUEXElhbVbZ3lwE0/lla9l/QbcZM4ChJomgA4t
l06lNfHrtAwftxk4XGojWJTluyhOj2RLSb205khCwQET1p7EkHQnB/AlyMQoO0eENIrrW2LcGVNT
uVaHDH845vIplKBEV3W8RcIcyVdph2GPTfW17JmrU2kTmNOVjwTuEbp9xm2j2ruotY0ryEWMMnU+
7WTZP4rOyB+A2z21vSJf1o9VLUX33dh5CVmOsx/i/zASMGayfisHqM/PQSoWoxvU40YnAXVAQASq
u6PQ5mVao+K55GdeM1rvKHNNmGOBfxrT2TN1mNNlq3vkSrdlYJFaM8TDZIMt6NF1KjsycKBl7H0p
d4hotvlFnTzAQL00KZpuKGf4xwm4d1uesqKsjnPanNSikW/IWToWFriQ+qZBY1VQ2fbRXF7Wd1F0
UVZMyVA7TJZGy9uxvmAJ7DM7htIx6OM9VYpsH9vltPFlcklSPdq6m0o5piQactiZVErHNKy+IrdA
YV2W1GNMvtihkNptomTyM0eBUXL8eBuVo0ZGoUqPWXVAK1T2r9U01bzZmlriD561bpEUBMZ7FDYL
+DbDzCfVzekYNsILEVBklQsMed21vkyN/WnsSHUk7eLIJiJ1PvbwEL+9hQ8YHeTFbCXT5eO0vKzv
VIr3rAPb4ds25eDIk+M085LUyo+ibovj+i5nHU6Ej3XwkYIR/DfCtbWhiwLUSscYe+AlcKmMvjyq
sWF7clGjV7Ds89fQ5Xuzwdy/CZrkhWHecPXENn84dj3B+vL9gF82ZTnOkIGoY4DlAWvQ74dUJvEs
0B0wIn98mbUV/BeH/PBWKUnZ6uinet+P/qHTutOSjN7lccJo9ZdfsDb/8hG2pQC8DsLaXRvQdjAc
6tSm+/0Dfjnir87yvYsy8uRGrbwtl2iRgRAZexS0cM+MtBm+P1jQpgixwlyaUf/gsgOuZAFb30ZA
WQ5GYcARWl7QcuiOJE/Hb9vWsnNsfFJ3PkTkcppYvMH26qHLdcyik3SX5ta9YeN3oi53AM/VZ+xT
cV8ppkLecIsXR8oaNAQ1C3wftzU4Vumd3c7HzB+rnaRl4XRKGxD0I4UFUgBlcYyF/DICPq374T3M
imGrYleO3W+nlsc8M1OHwIIJctJVhgwtcriLnAgB+FrvH1ByiqCglXdRhPdeUV5jr+kFmn0ulOAV
RF4BOTS5IhP7te68po/O1djJzthFplca0YFl91MflTgV6parYFtvNBIFU0luHbmWXjtURYzZRFhj
LlGkGD8nWaaR+xhHD30s4ZoBTBIAM5daIX31DQJgdB3yQYCvGO7Daio3nWqd1woCLoJkeNPhszbo
XkAFyzXU8rEWX3CESRzd6q8zDEzU7NDLZIDkeoi9MGy/iFxyQ208YUV6yqRgpyrBi7r8ZolyRQOA
RrFOph77BIghn4Y0HPFf3I3bsStQ2gxyOMr5aRgRycsyJ6lMyqXiWtW7T9gkaSHJ9LT61E/6LV41
yWKtsWsj6b2xoPMiAHwNh+cOzdWHpOjHvSIgW9R2gWJrsy+l+pgSuyWJnxzLFseFzJ5uy8DogRZ9
NYuJsKhKIhdxWGfyQec1UO0qBEu8yGiJO1NNOJihObWYYQ8prAbsFDlNaMPVMG+tU02whZiBZXs2
eQhUIDSoEuPsipjwP5Cq27Z6mJJp+KqyNKWQlljayyQN22r0D0rnX1X6sLd7+7LNMfZotSU8v5Kt
+F4otuyYhX1njl48XVa6cPO2vwSStjeiybPbl37AUbQYpM+DXV0kvZLsikB8KuNPpRo/jn5Yk4RF
isUq45PUofVtDwAiSCLcWvgWeZZRvhVaxldu0OhiINlpMQJ4U6dF26Ey9C13z+AMagX0BmlylF9i
aSl5uV1JEQKFqNARJfA4TeEptBCUEAWBfLAsZIyi8L0qe6+lYXRntcd0aK8BZiGIzik5AGNz5pgL
CFqc/NPEWpCV+tHqbXe6tXESc8vZeje79FqYyPWro5+4fpVxM/o3au2jZZEngUtK8d7SjGlj6v5D
VJi7XG4+sShDxYYAJuv52wnZLrAi1c+Rxg8uRz3mSZ9PRZh+KaJtEiZ3RWp/Bf9dQXgrsVZE9lab
E8YDW31pZM2ABzl6c1LiOE9G1VXTxUXVwNFCFqNnkr9XH4u0JimZmSSC0oiKRIMajDxWpcOQkuyT
Ms3g8Tmj6JCLm6vTYHLd7CB5Ag156MbIJVGECx+XoMwlHVzsS8okt1WXZ600MhYtx1JXrpb//HiK
XAx2dBKc2iZpmV8lvb7nhmekMUJurbrtnaSzvBrxALdKyTLUM5NjkUcEQqjXj7IWulFsuBioBqQY
Ci8aSqROZwOjX6BrGaUCZjPTJEIILjRIjIadI+0tqZs0YOZOh5xE8XNDugenrCREs1mb+LX16BUJ
LLW5GTa1lSBuEswbDWlMV6urOz+FJlyLFBDkTLpJespGkwLVwHMFYN3xjRe1sH2+LxdSiXvqXzCH
Wa1Q1fLvejG9NLr9GSlHknyN8mLtgnpUN37mA1Yav+Af8aVOktvIRpoZN13XN4KHpSBNtatymhbi
m2Wku3qooo2RIXRp4pDkDhUi/QgyJ46SzP+PvTNZblzJtuyv1A/gGuDoHMMiATageikUkiawCEUI
fQ9H9/Vvgfdm3nzPLM0qrSY1qAmMDCkkigQcx89Ze+9559ol4PqUnU30yH5Vlhid4ymzWwY39WVL
pd6ZGDJ77rFoI3bMFvtBku34hTbedbb+MGjaFIxO+ynapD9mYokhds49g7SuKDkFhcXMz/oaJbvh
1iZBTbuft4b9sF2RqPoJW4t9oVKHLOBkl3jap0iym7yoP7utny5G3LQbWoWXW+lhqzR60a4xtfTo
OidvHppzJJbPliuoo+2MVv51TGndDEv6Hs1fs7Y0+7wyfaKZ4P4Z72q0vnNOOp3Wqe585bQMDg1O
pbRE4/0AnpfYa0VEld7tSzYzcx3KetkjRcoP5NHRO0nt99Rgapzln/g6YdparHQEM8wHvHh6XDv5
mbOGNpr9zc2NC+wnTrqo47VyJO/esH4MvcJhXhWwUz2vqah507FM20dkZGU5Fkvo672dnHEojLZ9
kiPTPSVC1l4/CuuFwVqzh+AuWagWTohIJ9rN054kl+WubAY8jvA2qKvIO+J7nPsDAVra765osaGN
mewoW5u5icZcA3P7mhf3Re2t/rJOYtfFe9MElFeqnQFkicBRdyRZtEEDolqZ6tbDHXxnZRRJMN4e
S0J8usIK/xGV838D3Pw3juff4T3/D1I5kDSANP8eyvnfXf6j6n/0/wrm/Pl//sHleH/AE8KhCc/y
KCdclE9/cTme9YdjOJ7jCES5tkR5908ux3T+sFHHICTxwCw8c/tf/+ByzD908Ezbk/yzJ6X4j7gc
zuj/QQ8aBj9u4z5dA/cDy/6f5FibtgIJkLLOdiHl3sRm1o8Z89PWfy0svDDJ8o0DBhufJFe5/d4x
DedM1OS7O7d6oEZikzCYeJZO+d57Ba5lq4RJr/HFNbT4m2eYtzUuT2dzVXMgzNQJExrdyGsJfJux
h6c6ziL6oKNigrFk89HTsiCx6KXHuaQQNpmb0qHyCUibiZDGqLCgoXcQwsyDdINOcuPntmxmen+j
VymFbqnTpnAz8m0Nk6q7dr/y0XSe+xQnakEKoGKmXNgRbZch8ivFRUsvi0bPrNtH0hUYE9Dwc3RH
Dzbs2qo8cS70oMvLj3PXJN8arCouspWLr9oJgAnKu5T1+oAbHzUbOet+/5g404DncYbnJ5Z7vBu5
R0ZIyMA3O6dMCx5WwrVxCyUKW2QYPNf3wFNMcjOVBZ6OR4CwHI+eEbh4rOrfle3+jlyzOLYdbu3I
qfHNqihL18uyQiAkdaXvdXbVuztjZPhRY5boReLCeOq2hwdxRGYCeiyvMFDPJe5K3EyS797aZgFG
UtZhKZlOOSaSynX6wrmPOM7ooUAP59Mo14/WiDl4OjbOHhvrU67w2MVSdme3unfvohzhBtvsJnYb
jNGN71Gdp8FQsUpHOd5ZcXroHBDhyB4PZavVB8sbdfxT7FvbkAfZxkdsrkOM/dpDk1CV0IVAQdfN
8dHIJY2TqnV8uZAwE9veS2NXKMK7rjumU+1jGZ+d1qn6qPX8qe6xrumbDwJBmcUAkdxFGjVfP+ir
v3pdel68/k7EbehluYWDDRAahMZHq528tom/9RmkyurDSX5mCKNVMj8NAyADecGK9NUdE86PRG5Y
mmPsp83Sn732/aTi8+I0xmlwJNpTWx2Kjrbn4Bm/yA355pGL6TUvXSFpNhaUBkB4P6w5e7ckNRND
pS3tq/7hjnQiaAlWfrRZi+Hz7p7KWJDfvOR7Z42ii57haB3lgcgpiVxIoN3cWu96k/5eRVf6gkbv
zmysw0SeL1RTCXGM0Q1lV7bAjExl/GMUsX3Oowcti+fAK5EmmYLdkkPs3OBP7Wa31Mfek1uOJ1P7
ba+J/tTP9ueYFqTJEu6RVf2vKElw1i4WnPk98dhP8hkHITN4rTPZHCpeNY7yTB/1glm2ch663CRz
YW/0Xuprbkvpl2eX0ZqGvZnB0UfJZw5Ux95bsn405F8Jk0gKOwvGaILM8pyD0WzT25zEcRvXxHao
sUl4qh2oJabjznFU6WuisCF1rIyxSHRKRPHa6NZ7jdFW0g0XhriImjCm1gPY/Fv+phoQ30gl2T41
Jn3yxmZXE3UuKJQ9VvsKNcFuJhvCLCBKRI58XWrnsXAfLc0LrHja05XLsBwCz5p7AzykS5lLl5+C
DPMds/eH1h1kQKuHJnYy+rGYbmMPDKWsqLnKdptKj5sxXjV9YQ8846ravttKhyYxAlPrslBq1kdf
JMmdhRNT9N46MwjPjM0427a9OaTqlM4L5eFgf0UqlztRzNElfpJNVNBzaLVnS4SgYb8KOuSHMsus
IC2xA7IHmulkgweEReZ7T8eTIypCUeEnOXvxG3u/KuQewGluSbmrR0rkdHXfp2p5mmeT/X6RTecG
hjhjdEA+i1bx13Q9CXNoRkeEcmLYyn8v3UPMRCc3qQ2QLOp7ZzRIDLRS6p90/pgWLWcM3yHpd39a
6S1aj185hgb7mHhjzIYqxl5FSVyYMI58ajNoxIFUn3szb4vDkmcVsEzf+WWUaSeZ0wPsde+cVV1I
12MBFohpJjBGvRnWZe+w+pxyqK5d8aue8f2Np5pEQokiEiR0LXQ26LmQ1PfuuG/UGODLIC9qip/E
UGs+oRXsiyOx121/bLRb8BYsuLAJ36fsjuLGcEKXko6tSF8cZ5szo55vyqi/TSQTgZXoZV8WHaNq
M9Ng7pfA8CyLEzrRCDCo2TBNSXwY2vIViEnnZobvddKngRlNJpS6Q6t7zYRfU9EvjCIOohTaj9ko
xGmutnx5XeqBN1T349y807mRACHD3dzWbTD385umCv08qzeNDGw4Q0ZH9dYG0dnlNkkC7GLkdIDy
e5w4rQuLAYtyhZgo3ZzEog7pssOKR1Ao44RjtnTswzuK3sK0X2Udv7bMhBDTdBoOuiUhNXbFQCqq
m0O6SIeN3h2oknmcCEOFtqABhpr6R5NO37K6o//O0A0TA5/tfLzHiXw0p1MVZ+oE/mMdhsqOOWdO
dOznnTW399W4Usd7Ib3vlohsl9GIxh3RScNImic67yZ72fRE2jMaO8N7HZ3kW+qBJ4JcpI53RBOK
TqMZb0iB5aWqmE8WCymGv9TbCcsuuo7iONrkr4+CpBy4tmBqX1vJ7cWJPHbnK9/YwOfux7zE+U+E
Vb4855W4dwZeo8ZCQpsh1U4p8oZRG7pbUkF2RR4tiLCcj7iNaJnC7K2p4V1sogfm2qN7qy/7qONC
Rkx1NBqVYD/h3KRLOdz0zLIGEsUaGl4+Lr1ANH6ZiUsVuXQ0GuvLMwFPjQX3g6T/lrRd2BAorWO3
u5snr0Zf4um+0pJ7sY7FrXHpq5iLz55N/OLMk5EqBjdUTZJ4BZ8QEEY20W9v+F5mNHI6u272+gbd
DOY+movybDDSDjR3ebDvFaaJfm60H46OkZ02cYOetGXH7nYCZGqgLUEactIWj4ITDqiFsFcPLJYL
kahJ9TZqpDkvBQaOqnB8wjX04QNJPlbxkXyoqd4uxTYgxT4F8WzufRhZ2xxa4VIBTdjKavhFwbYU
voojWvu67oUZb6AbWWPgYlQC1t2/rZqpHxOL3G1jzvjOlzYfk4Ne/sZIt+dmaB9rIlEQqP2g78lA
teFOStNGZz1iserTPju5+nqWlvcoBL4MdkElmFrL9yU1W9jEYQbMaHFFblG5VDrkKlfYQjCqgNyj
NRApI6KVJcnaTJA1ee18Xic7DWCfaPvUETkna4qOjXnZ6rF2UQViACjPRHzChiwapyh7fWgM0/fG
VN00/Zr6g23AemNO6dPwOsEOevvSbAjjwBGwyJMJPWNHngaZvVY7B25tLn7sOgNnJCdoUUXfBR2N
Vb2MM52sqJ/024JOSpK5h7HKat+KxZuN6xxGXPZOyn7+s+bKUa0uk+StznrO2ijstazxmX9vsvJT
KZ2bxnQh6BxugYsOHACxOgddQrPEsBT1ksm8QyGLi5pAi5J7b8LlzRwWXlKrP61Fg0Fe95SkKMLs
1ZC7rF994pt3XT+clUHes2KabKAOP+BdUhCgCDtiQPBqI0mTk/LGUzFgnw5c7zt8mHu4cw+Jflyc
EbkFhLcU1C5HOhSDL+ZuvHVX9wNK4KeK4tbvqvgn6T+BGAESjUxWxy3TZpcVsOKKkIOFLce+FOOX
AUTBJL6niwPAv1sm1wmsNtnKNvCNrV8AzfY+1pN5N31NZvNjSZxDW5uEUJGpDLuc7RJlvrUS69p8
sHwrG9Atpj2LmyS3LZUkC9BaRnKNGvrQT417FlADbIYUidHJ+uRis+gXJXNG061Du8eudmxIJGxa
mt6DVeGtIwkE7luyZvWRbrubP9EDc6DCsufVxSs5G4aFvhEleCmyH6muA+Vv5Sb9n9z14KuZEs0O
kd/V2f0l3TiwdQUxp1VcJx3zQoAfpxgvdflrpQO0s8eGTqqUF3au+ssyne2UpmJddQciWD6plT6o
9CoiONj0ENDsOdK3c90NukUBUMyMQkRs7JjsR7vBQRGZaLZDn5BWJ4wHo95dVEJo6mxbfDddoL0x
vTKUc6uielMKRJ+rM9WHhXuOciszqLKSQJz+UAxSY4Rd1DuTDuroHiQT3/2S4FdWFsO9BeNkr6Nk
iRvSXV5rRELT6exMcZ8om0Z/NnyXCSB9PmYfZT/t3Exrbs2VBnvJNAkQpBr9Xk2XjBvjoyLkAycK
dZ7dgdNDTu+6QlRvduupa8yvwiyewWwR/aERTQq2iB653lntBQVZVnF/0JFEHK2ovyEKlm1MZ8pg
Es55XLobghPOWq6nuKGZr7GLh0WrpvqIC6a+4x66sgvbuePFIRIvppaIdRGaBJHv405PgwUgOLa1
T7M+6gOlbNWPVtDneN9icRkfrCjyO60/5qn2M5tow9ILiHdRzR3ONqlJ2OwYAdEiwDsEp1sBgC0y
1iSUOILt+raliQdjQs8M+7eEQmyfEzIs+7aEfQNktkpJH98svnCFvEt6nByNxDvWeTPvm8V7Ty3x
3dCj4dlztSfi9dj2N1uAvLXPEGPQasRXLZrwJsaMeWFv0j5ZDbt5bx1XFn7M62N6bkJvfhik9u6d
NPcOTk+VleHBCKxv7Ys6f/FcMihTrzvVynrRPGwpmm45bK0xpb9kGZHpM7LvVsHyJUZy0VWaoz5a
1d6T7euymEDaYC7Ig+yfWm9/ayC9/F68eXRigeHRLGxllGn4WE5WAV3SFLIbK5k2d/yxcMI8j2Fb
+oVwP9s6mLmBFWz9PvQa4uVUHw/oeHEZrC81S0GK0OiYJeJZzhgA6Ra5quVx1EUaAPialAgPOrYj
MBgD97zcn22EMV7ck8iafWKc/D2TrX2DQvB2JSp0x/1yNr48rcOKKgol000E/e1R0nnZCfrfojTF
PjLUjWc74G0213ACjGPwGrHWYuixEl1PCyI6x/1DlX9ASBY3YkOG1im7c/Xpl6q+mIN6PmHr004n
fAlLVDxLp8kOZg16wMEdfY2m0V8JEKuc2SCCLRsZpd4hCYgeIw2DXHfuCLkicK01tJ2m5K2ezgG7
Ny0oNRxUsCJ8KqIuOqk+Ra/BrlK2OtvTRU2nRUHYF8PNYBEvkCh6VH1SHVyQXzG17lma63fMQ2sN
u8kyY3GpI+MW00ZxGqh4nIy0CvwtuY/GMtp1ElZkq0viiH0TSNOtYWtM7uRisJ7qr83ofetMrjRn
eHVaicjdEZ8T4CWuM5zLVouNMpWDoo9/69DVwlf+tiTJcNRZolI0OfqouDbL7HlOWuQQCW2ZfVbE
z3gYhuzFltuhpTU0wExwOuniCXvrt1zo/ZORMGXMqunHah+nPmvOqFvfHALBb+HCnnE3fFnRAPOJ
soClFrqeMQZsVXzWfz68Ps/KX4xb6rOWDtmpRZPSdAO3ne1gOBLE1rOO12dFLOqwNSqGEVb0IIhh
X0oG3FFSeaEoVg2nfB3Zhw51WGIUUFrGOdpiaewF7wrOJh5OhTyCJ1N1GSkrWa5O182k7CzvUBBd
vpldEgABo7i001dl9vk5MZwuiEXy0LviVeEUCmM6kn3H9s4YsZ4YWJE/J+3BSWz1cwLMawvPwWHE
ri49j/a6cpgAFNO8M1OiUEo1szC1Be9n3H067nx2tJWGha1Y0TZFDAtEYJRMuwyR32+XK5MMzLi0
Z91NrJ2uTw9mhNXq5FBDLrnyMU496xt6qwxsPyKdxMBheYq0eqY4CUa9GJ40m5mK3lS7GE9aS5Zh
PhUfzjTd1WS1+rWmY4RDCKZ7wSfq24RQCcyXsXmdkHnXcGo3sgwSD0cMXf9IDZb2UmE9mRWy3y1S
PBGMKfzBbd65PVwMfQjbLEMlma3rUdr2TQSyu3O03Dp2jeEBWcq7fHDevUa8NV751DYNdkrN+Kmg
rXdTfUnrUt9bjqGOcIMLNEAhOOlZVtYGesbxc05aApm97tZAKcdw1zXoz0aAiQbKiba/cxfdPNn4
YK9aQEn2ONoaQ91h0Gizjm8l0zvXBHqYyjIPp0mdixRevTUPmAvi6WsTHyrblbzcIr/QTrhDb3oD
GtEebER04eQB1M8qUb4OChrie/7XwayqJjS3b7n+m50w6tRw7dhjU1yH0wzrJaRGtH0hQmeN74E5
4+P1GVPZb30pf6YjXZO2L3p/xUFmd704nI2YsHQpWGRIRSmUE9bIcMIhZGAIL+FtWTfTFgXVvpkF
451p3eAPakgI5WLFP9ti0np95doMv52u7P3WDSG+vtRhXBBbkYQjj2lsHuMx/6it9bHLKPmlDUty
PZR5XPOm/PP5JpvRMyc5X1/i9bBgHgYXtF3fmThZtNPPNTujwcy8Qxv7nWD+lXk5GPU4O+6hi7rb
uBfZuk+3Zg67zfY8yO/Xi9F06WiJsTtZ299+/ZFGHP/jp2+/28SW9LzEslSXll8CfVUer3+x7Sp0
Ldf34fq8Srzu4IrlCYOTn94oLiqhfTL1fLq26shAalG/WGqewnm1KKfYj2F/wStiMxZPMFfDeUpz
CMV65EVur/S6ilyf1h34DdQxZtDbX3196Z1ZvLXcrbjFqD70hNorZ7ROzFuGUxXVgXRZfhMFIxEJ
9Tj0kXVgnK7RH4URQ/S2sOBCyFaHtvKemFRU4bhYJzjv8UgNxppQel5zwpePthSsNb4p2tHEvXhi
Hq1f9BR40ejANMc5mQKvy6dQj5GhDJ3r+OW6oGZLUPSH19+zxkzpmDkaLBw5cJDm9qENZlJrvTg5
muXoe5qLS3PaKozr+puj7MMSu78bCM7jI2xo+YPa0g4DRicBtQ2vj66H6xmnp9rXqs9lQPQfp5lA
OBpJvTj9ealcr5ftIJyFBbNxwSZ6KCPVSGCibFvsPf7zTsakJjZppjjzN0S9r5wdli8Ueggb8vpM
QFXCDsP+XcZKhGVBehGdAqIF1RheDyaO04ENs7JzYflCs2lRt7kmSFbmdfSNoj6m381qA7aEmZ+5
Y3NV71URkb+DxnbmxuYbA7ue68V4PTTb+Xx9RGxUdxriwde6CubB9uDv4xYc/3rADK8OP5WD8PFP
7i/eiD/lfIP6Gc7Xz0FsgN2fnwjdHIl0FptOtoJO+rOdvOWGrd5601sDmu84646xvn6bhb2ZWpT3
iyZJTtwOLQbCShPLoe+TV91mSzfL5a+vGUQ8g0TJszvX9k2Bd/tu1fRANmyYSjoSNzhIv65Figfu
9g2EeoNLkhV+/ZpRTje4gH1NFuJcs9WOVjcBg+YjrOcUwxnEZTceCeuG7Wmq8m60zBPebf2ppxtq
kFHOAhXZCeQNPQh7Vh56me2vgq+ne/VMb4EObrflyW0vWu+YcTXaOu5LCo3bZGZbqo08xd3iJ4w7
t0dT3QyudRn76pSv5a3yQMNY+rFEXb5qZSQ3jsAaGss2yK1kyc9pl51k7GATNLB7nqbFWhBaCeOW
JVPcjp1yfSEZKFh5cZPk7XpSrZbvxbgF9STJzpXaexu77KbA0LS6vMiokvVOdRGo+Gw/6h7BycZc
fjQL3R5bL94UOhkSWDkZjEl+pl35UOYENi/9iBympcbWb1KJfV3iYMhri+aivA2cXcCQHRQLbE8S
UEp8PhjXC7O8/H1wZ8BrU66GX0U3YnSdQyK9Rxq3qD0RBRNdbpAeo9aBGiRGt5lyq5NDTYCIEKHs
YVGvj6wMDZAhnJOuFyQlr3IzNOfgSpqcnk1xptzfM6mqfmKX6CJrXPeWGE8ByzTC66N2e3p99PcX
EP6LcI4qsc+ZmO6vX9ATZFqisdHN/PMHXH/K9ZstI33t6a8fWl1zwtECshd1hijx+tBzDe2Eh45f
aPYUdvgobt/w9wFvV/fPp1Xn0JpEwLE3RpMSjfzOahhIElm3Owl98hC2QYazTm7aVOqnLlp88uFY
bTg5p5a847EbftJcsfgBpK+V0xHNQXJpFq4YD0qIWwGfC8tjbJJKxY3z3LCqYlo+hKVGmE1bTOgy
ydS4GAvofDahcykpJo0IAwHcT/YDEQAHm1UA8ND4tBOdy7v/ng7Fb7or+9oZ3sy65fKSw0HV/Uua
s8eFhfs+5eRMFiZ8P1cV7VZ1B9nyq2isaDe7RbI3p4bRGzbZfUliMT3M0MyLD2O6zZaJPgadtNEB
jNdE8TnrLTnKvGVF1396LjNvOeAJaL5k3pu10BhPbQuCzFq+ccsWO9cjgG+Z6HTV3bMrGXxJ0BTg
R/bZpQsNZR3bJH1J8Dnf08xAVq4kuvHye9FnJBCBe4N5cJM1w9hO8CfowVqwLcW+JduitEN0+NuE
LXkZy4+0HMFP9HtzQQcNoHtfCw3tXxl9i4btYq+DLdOYdbA5YwlNd6ilWFiTvZEBi3ZuheMVbW2D
gK1dFI0hBOpw2dqyW9UPhvLlag3DL/fktNkDrkzA5C63Uujqn9wZJojV+0KbQ+b4D3M9H6cseWsX
Zmxe8TIwOOXEYpwF1jxVL50LWBSlcHMr4c47Vsqjh6/ijq1Di9Ngdr/yw0a6i9Xc8R4N6bFvajrG
gOJdoPfWxWVRjJEfCruCK13uylww2H/ph7TzMRh9WFkAuYKxDWGDu8fzmubtqt+2UfQ+oFDP0jao
2/I8y5n3J/3RMAlwy+RQV+1dUTPN0R40KNqIOQkZQY9t5BOYZiDIrO4clI5G6qID8X6NbnXXRrj7
JWP6A3AjmFWgGpNUwvQxkjLf51h3e3WF+5VhXhA17rUFyiep95Py6Ub4So5Hg5YfMOPO8prAtsQN
jcCaraqOQHQ8qony09QDphA46PuWmO+KL02Mp7TnU7W7zxlfd1mhkp7iCwa2r51DJppzQwzFr868
yzfGjP7f84z6gM1Nfm5nL7ssmjP7tgPyto6mceFqNy7XR9eDwvTnskjW0jLJPprVqHaLS8mWg5we
gBC+Czuqd5g0VHT6k4TJerIrtyWAmQMWK5PC07/PHlV78iTV27x4XahXXPZO501bccbzvndXPDWp
uicxeJhPgPxDbO3UZLXs4Vh5pzg33xNqj10xLLhBU6uZ2z6TXgUf5kC3NOy2g0gm2lLNknF19l0A
qn2nsB6AsWxDFZNVa+B6zlCokjQUKAuvB4yUHvty7Q7NQOt4l27F3CLNZsWE4Kez6tm+KNnEuNuO
Y8QXVeL8eUyaaMMJaozQIurv6xfn+6wvi5COaxMa2wHbUCo0mORhX9Jq3pdtBnoC3J9lXCtVIgDI
LIPbYcU1nBvdHG6hkdzmuEVCOezJacBAoySde0zsSdAHwzZ1mnVym0tnCuPtULLlCfUPZBJTOKxY
YlT8JZW23fKu39SVDAwSokcSkfFWJ24bslnrAcK3h3PWRGci0o0ciwA0u9/FNPDnlOmGngM5Utb+
WT0yDLIUVIZWuKa6zDHFnlAlrfitQjV7HBlGq2Y/8/fzyrDP+hQPRw+NZrH7+9dn2wthsMekm7UF
hX9Y5hbeIBvT72l6F17/7froetBEfVNz6VMfeXNIqeKeEJcFUbG+m1aPY/FUvdqY01+4FxB8WtBk
qiuXIV1tYr+sMATvUa6b4zYspPx1FNGjtAJVGLvE8y4oof3eMbgbbQdcJUMn1uZjRW84vB7sxA1g
Q7PTcP0L+7UmApCSh04AIokhRj+rGXjFp435rdBYFsmvAk8mpRp5ZKezTqtR4wSg1mbvxXYjdeIA
O2FcJq7/WPQoBqbBe/7/sN7/kYWWaRi4Gv57Wu/u9/S/wt9d/3v5V15P/Pnf/gL2XPMPTxcO5BLD
4b/Qu7+APdf+w4bSw5PA+ovk+9tGy8Qjy8XgyqP+MC1Ivn/gevIPj5+mYy8g8ObTDec/sdEyhLsZ
Zf2r0RtBXDh8MV4B/XMttDP/3XdJtB3xBcruTvSy912CYHYdqPFiD5Q669i69nFqYeBqDgHRFS8a
E1hfS8sy7MuBTnLUvsQeNrtxi4ZwyPKbirETLBq4U94xrJglyHRW1NmhxwhxJ5XzYWFrfolS/a6r
Z/tgLKsZRjaGSTrdPCIM0A+/ZRO5MR7Wq0DnFFMkVdIaH8byYLFTo/uwcPtPzeW5/REZ2c9O1tlj
bzH/t3r3rirX6QZR06uoW+6IGh4BBZIVv+/h4womv4dkoj0LqPcgqUPv5Fi8UO8ThTyi/J/jHgsl
sdN0/ZVpoBYkORxKMi9fiPh8ho6qRfEgGuJd2YSHg9XjNaGi/hjPJc1NL3pRlfVJUNkHLpb1sdZx
E2tRRGC8VJ+HAqMMBrurWvLQBVfe0aDP9rcd+HQtzOyWsW/q9zosjOxrxPdUbIeFLuC5s6qXbDXc
Q8t0MrDpeUdWu/penJXHLp6+LaorT9V0lNFUHcXET26cAs+OzTxuSYHB61oPRy1+I7ClZDzovXQO
bGLivtQt6Qb09W/KpI/ClplElaRHpwE2VhaqKHo/+6ZehyAboxfbQEWqTdt4V9n7zBA86/QhSBZj
P9L7CCreRL8bLZCUmBlX24sPa/NQ0c0Knw8WvolsK9UOGSjdoGiY9QwgoLjduTy4DT+8iPJLYRIm
7KnqCEVST0P9VOsp71s5wqF34xCMcc54SF92zvY/JsfVgizSNgk1HUYv49/Kue6ZdPcPTCtPuuDt
6LwGLxhwHvYpsb92r7pGjdYmBGfxOk2zlj58wQmV6GuVNNsdC9vjDHJ/XdzueWADOqXRrYEw4kbm
w800GWAui5j8xaZxYRoMw3P6OSKfA212K8wOeXtJIII4ePK6zjmgKAUiyakHPFpgIwlJ68Sl0XDS
pYZ5Qzcphddhz9yCs9gh4oVXgVIQRU5x5ByeD6IQ0ACUWysca5kNQby2Z5OBfTZ71OdeuR5wmFgq
RFKWS/scRSV2NQrDn8nU7mFF36r1vrakeymwtoH7K+4IB4RK6F0qATzrckztkfuknPPj9NNx3lD5
j89K+24ba7Z9qKgclcaH6mjHrMvkzUyiDLPx5E31mRaaEx5Z3RI7ZyLPs6BEapxkon5t3fwAUuEQ
RzxVJ0ItYBVbROq10T3HnAo3MtLhRAZ5MKh5H0Wk78vOAMorh8e6U+KIMTC2zxb7eMyr19uigFRL
HN3vOq05Rp2285hoGGlOEzmqzaPXMjZpOHnKwBrHGQcGg0Eq0X0a49dkBFgqTARYJFMBljIGamrv
ZCLudaT4gIR7ZIoLCtwVz8u0xje8FHx6HmBacZmRVY9RGH0qKKY9dRkqPziWg+Qj9fVe/XZwnvcz
qXOy2HzbICYbR2/Aochl8jVPL+TPJLt0httnz9HvmS2yLPbmrjbG6thYzePsUqXP1USdVhZ0nBMH
qXL2q97St624fUFVhHDHLob9yjwPUgbBCJ+CgibJbTz0Z+2AWmPUDHXC7VciAAJPuTOlt56W2aCg
7FCcpF5xswzI1Rp0bAfpjuTSQAOxkV1hsyzTL2r5qsEcBytqs8d8m01qv3Od0Kd1kfguYFGO9GiX
4O4cVO4xbuvfsq5OTVTZF6FrAQKTn9pcAtht7hzEx5yd3gCTqvOfXU924BQfJpJ+fd3VRk5oxlk2
QzLUOfl9PbT4yScR1+kMU2MrecjT+VJ0bhk42zdRMIL1VtUpXhH/SaY5x9xmwlA5i29PIIrZacSH
4kOYArtfcAl2Bi0pQ3H5IlW1HiYTE3XsoIkLCbQz6glQ0dSSbFRbdZsb3p0sCZgBDch8q26ig6pc
NpkpEhZ2cD0MVfybYf6J1GAW1fRXnIy3cdPSAdP00UdxSe27xdBpxIhPTqoYETMKHC0tyGOGfJZW
0SKt47tcp2J0MLA8OKn8Sl2MepxajMe1ct77RnduWqMXB9S8OJibkX43p+3RJO0VKxgTqzmnMBju
s8lWJp2wUgztgwAC7tGKn+Kuecxdq7nHpiS9wZXsmPQl2KXoB99b3Uckl+N54os3EoC5NLr8sWP/
v8u4q2i11mLFpkWP47D5jWXtxXbT/FCl8tes0S3QRHS7DMl8bJX4WkXG/Kjkj6gE9Jsg1PEWe48u
XHOWpoHLsxKIue00xcviv9g7s924lXRLv8pB33ODDM5AnwY650mp0ZbkG8KSbc4zGSTj6fsj5V3a
u1CFQt+fm3QOzDSVSTIi/n+tb3k9dqrxVQ/9aZciVeIwOOQR8LuRxUAui3RtzeNWD57TT9qrhQ8W
qQ/bTTXXOvekaaieotKBHoSv2hxpBQTRG6M9zdD54+jgPI7Nd6mztJcwaVeexKqodELP+2Y0QELG
D77C4B/2N/0UNqh9LP7gOPpCckO0yzssOSHw/vVyMqq5TF8ReNQgWRvLiIWtF2LitdTBkiPSVsyP
dKVfMxH66Cn8qxuM085vvtJMJbPB1+m9hchkGy41Oh/LUUxNIx6vPbbng+EE7ygUdbQJuH7MgS5y
MUCmNiz34PN9UttN6BTK+KHTvI1j9vgj3b3lZKwShrhbW779XQnviWFIbojlxcXloVnsZ/qhZxUY
FlIpcXxq1AOKQWy91vjFwGwZxnRN+knbNU5/zRPjMLWIFOKO4rmRN6+myQKZwC/Ev+DvDQh2ltfI
tZoM0rHS5xJHyiVgWjgPZWZUdCeBFFebhbo2XfPNyGjuGhk8Vl3sC9MJTkZkobLukKJPfkVqk7aL
k9c2xopYEMEOviR6QvF/Bd0T7Sim84fx5a6RO6KpLTXKgJX1XGkywQMMzCKmXUlt5bZRCCNLw0aJ
IU56FIEWGjLmJtp86YTVQmNnS6MXkTSAJW0TTfqZsTBeJw7yq6pyyosGTplrC8ZN3anNreX5RCjC
P1vh0ipvm1YEK5pz/sPkde8w4R6dKpB3hp3sWKh5D3nxCJwEqJqIwVeCjAd0gd+xty8lY3PO2EgL
HqWomXb+odEzGnfdLtYBqeaxG99VCL5pxSiuqECWrKbaCGI8nhoPYEhamz8Son8e0/Iyja3+2LNO
bUP5tNwMVfJlGqfkOritfLJGjKUMuPKACC3bOrpQu1AFOt34pISJR2Cnwyd1VlXca3jBEJmhAXZs
g2tgzBdRF+YxgOKwwizOoG0HTwyJ5RVdj74DrluTDje6T3oo3GNquRk8KIRxBXqMoxkIG9GBenVG
298aBcR51EzGA3PllZ/n9pNuT/ZTkKY7vTDa+4+niDjlINeL8zTBj4s66ykNOTnaupSHMirwuQy1
2E+aNm3NrBc7sOzjF0Pj9DWyINnZEHqYh1vv9oQLNBr4cQUt46p+byufmuEoipuCHI1ViJP86ufi
1NirRLrqkranWA14H0YM0IOe0jxEkC6RvBU6EspSQdxS3upSe5H3YBjoUQDRfMmyDIaa2UxrszJ2
owCE6Ka3bj8Ea00RFwDXYA17PDy0swRGDd2TSa8NBlL71RlhfjXp0Sl89L+ksDDhrwJ4kvFXHKY0
TsXA2l2rowNDHD5kUsNXcWk8DzqZpIgb9plgBRD05YuD83+rIcEExIr2ROwbNUWos0Y6bPW+9M9F
XiM2hDdn+MUXWjnjPkWEFVbRwe6dfe7wDRlMFw5FI/orC477Iux3ueEy6GGcoVBIHuNcxAQ3tE2q
3gWU5Fm7BIABzWL3KR+LbDfEjQugsqz3CLR3TexPp1oYb0Ds5Sa3OrT5Zkv1yrHOPedNV1CLCQuF
h4OukMc3YiDmVyp5iXtUKk2JjJQL6wxN1jWkgpAMx77bJJTrMdnKH8k34txhrFXKXUkOZi9tLrb5
5Nh+e3bx1m+6eYYiNUIyhftU5H59W6tiTxX7jcl5B5UFUKQzwi31h7c2rcx7LjfnpgbUmQrk8I6H
F8A3woa0xd1ogBfOTGEeJCzBdU47i7LerzwaWiRInAJOnT7qUFZhuR095iYENFMaDk3vp+1wbuis
JvN2FJu2ppqnIcLMh/sx1vPDKDh1EYcRNTatrJfQtm7MMG5pLDglOJvmaIRYABpmcRu7SB5RgL0g
LNc3eZo6W5m79JFC6EYyvCkUipRAZo9BKS9aE3zzHBYr8dg+yiJoNu3U/QgZd9XgeusOCOsansiL
V7NATSvKQ2pE6NZGESgf6X6bAExt5Cj6WRugKAyHd47W9Rs/y0kk6lJnHTusInRk/hfBRIK/LmxX
tUj6S6ywoAyae2w9tDihCTCnmodBgY7VYy4bxr/Qju+I+JH7OsbAXmO9rqIfLgbifZeVwNo8MR4S
x5IHlz3ekGgicXWR8gifV19BjGGZRpsffAXm7MEf8rXfE6gSerNcvjmOCp0Znl//3JCC6PcE9woG
iSepvH2ggzLw6EkdAplvBlK8zn5YXRwj726H0nr14AcR4iquFN7cQ1qGtwgrtGPbdjeBDqPGcSZ3
Q1wdGijfzW8H5dzWI4s+3yi/Mz14T11i7w3WDz6hKaD8Dq6qzrrbPhHzPiAf9JrNAOwLqT5KnxCg
OuQl7SuVV20/cHJhsOJyAZKMET/PGeYakCVJbWwTctx3ektsrAZpBS5YnOJUIwrHQbtFUEvn3igh
bhBupxe7eXPcHqjQDNasvRNlQKYNmOKvheiHLbPD+ugTAMf6WnnHfuhx75ukLbgBU2oPa1opmOWl
3Y2j1TcR49GRIxKDWGTcYG4zNy5GTBTn3qowZkqEVnGO9v4XGoL1hgnWzyKp3tQcjM0FmHhuzthN
JGdBBvy9dZ+g5czR8KJlQq4Fg0D1xSGvwanidGeSwM7pBSil1mn26JFx1LBOVRonk9JfaRD7J4Bs
5coeTIHklqE8pD+6tQLLPBdWexeKnkDiJnst4301od7WmrLcOSHN4Qe0wM7B0mlEZfj1VlU0YqOK
UNTBLsNQ2Xa42Jhno6gAsbetajrME/4AzAhrZmEGuuMqjFYg6GI5dBskK0CFW3+v/ChknlJguGxR
/4EauL+207hn4fqVkeuXnPgT/NS/r00HQYRO/6fl5A7CnhIVjJfNiE67LX1z29HWXGu69Zg3BGe6
FlNyPD3YMsfnDMXevu/GvWFQQQOVxIRB/bQEDpvYib8FTMALrfD3TEe+yw7Pg20ysN8nZfDNlmm3
8ooQXErGYsJG3wnYwXqXrMP7BMOE6VTtWo/eLAOvifBGDScHUzSvBE9jtvFOdUwNWfptyzzMd7K/
RZ/zCAHqDFgsIZ0lLpHCtt02N+w7hQMfTq0FBrdOoJXMgkWmBiu4YMHJTnH4lO435erNa3pbWLq9
DsqG3rDTdzulvUcdZak2/EbCBi1s5vl7YnI2xlCFWx/MnltI8GCwZJRk9UqwAIuDEBS/VxcsSyhn
off2t8WICpYVZbs2FJMms9XXw6jBxsqSNxWxZBY6pRhAG+fC6XA19MjRqK9RRquCp8lW1hpC5POy
iktqABKaeQ0YzEi4hugFfzLDm7tflhJeS5R3xowxqr90jQ6+pXQRRoTjKVL3g6Bso4FnJsbE49qH
dxMtxSpMUKozm2j2VuegE2ZqUyWKo6gOzizP7F3QcfpiYzbnGhr0bhNDMacM/dEDvp0YhAeioLam
7eTkjjy2nfWWaJLl/aCfrIg1ciFK1Db50c0eYXO/NBMNP0Ru/rqoM2phGDrmUuUkm5mBAXZP5Q6o
n1SjiSdJZc1q4wAj8WlClX/uk/wumOjiwcLKOL7zahNXwW3GwulGllMBbiB8H7KeTnCbPVr9lJ1F
Ak7QGS69jMSlacN+3bHw3lIlgdo5UnTx02h6yM34uUfbTY18umZtdW5jcqdLp4/wtNXDrjf6UxBU
Gb5q2lVWNSJDRa/OMQJ1pUCgD9gLneVHnMn/4Ab+QwiIoeukRPz7Bsb/zb6/fc+//7V78fGWP2kD
RH340IUQYfyjR/G7eeF5f1BGFKZLDAe9CoM8jz9TQEz7D52eAjQB3bQcWh80Uf5sX+h/CGGZPrpw
x7F10zf+v9oX/8QaYJnreITyGAKRjdChhf+9eUG9V1itSTByR0bEjktcsjaVf9bwcx8q0J15xRW4
xpEVtiihx8yN10qi1P7Ld/YvkjeMf7Ub7oxPYG/QeoJQ+FvyhjLaZkIFpR3qqqxWUya8cxf0b26r
//CLbhPWiVjFbaVtMdmis5gZ9pEYzQ+mBqiLf52JYsyht39r5diObximSfKL70KJmANC/hI1xVCW
tL6kiKw3VrUJMlQZk6GJI34BU7rHYShfUie4gwH+kk3UTaOyQ0GQw0AsCsi6piSrK4YC8h++Hcua
o77+vmOu6TuGrc8ECpMQmL/v2Ji2dm24KPHdOSEo1/tybyX1rUE22SV3bSIeR1BDWBC1U6MEQChq
lZsxERaTyHmkkdJBIehYzp4QsZOkYnsxxgz0n4sEMPAurSjUwfbzu6EU1mX6x00GdxKRFDTDaoIZ
WRA3DS0/Gm9VHU+nWJue0fZW5xEyGupvghJDLMWAnfSfWu3hkr63w4ca4PDaH4f95LBw0NSgHUOj
+OUHUCKseQxCqbFtu/bg1hmh5lnLQhxdlyTX4UbP2x+SPABb0RPjzy5u9EQ9emUTwMJ9D0K86wSx
7Sh0uSHxhAPKeUii0BrlOUyPhrfFiY9/08nNXa3VVzf5QczuHQKmiNkLhU8fSeTK5Op/Bi//FIQy
2Xl972xb/6xrTB+FKC54QbC++wn4WffgOR69sRkbgbUOjBzN+3RiwSfcTRlkR+Syh2zO+UvzXxPg
zqNWoU5GPPizm3+QIoI9Gz/nLHj3Y8csBxEM4ZVJuKFrQQxna518z+w2ceftB0kIYz3FPws4aaih
nC0rtV9AEe5KAutrOjvJTN8cZX2fPBZZ/Ta4OVZhWTSztQm4U9+BUiJbAK8vW+HPCO2JyQ/OfreR
lzC39i080JXTk0ihYfY1G+Q5QXNwcWCuQKo8GljsALQlR0kWNdLpZmBmSI04H754tARWGu57ejVh
dqrG+s0x9F3g3tHg+Ra6eBUq26QJGAXP/ghfpDJGZpymft+N3dVNs5+GNcFazs0EnLty161Jm14f
ZLQp3FcD/J2Be9Uvpvg20d9CWZnrFAC7B78DvhAnwAgMPx1+As+i8s36m96ksQeuR12RfDd8KCg8
gmKkTmm0Oy/szTtSVtQma+YklSnaj03DbCx33qdwXl0nBqok4GtYpS3ywIhOyHrIJuS50/bs63xv
ZFSg8Ei7TOgq+4Z148Vm+ruhYItN2RDNwc/MU9mb9iZyrP6k2dxYmgtpdrmrJ0N/+rzJu8je1AlW
veU5/AtvU5wRKQ5elG8zusVYb++asEKANz9FTCMSheXxctP1xRfDF9lfNlmeT+eNl3d8vnd57vPh
cq8BPbdPNPuAs6c4FUKiJMPp+0wMjbNdnutnTc5yj6Qed2tN2bOICrDj3Yy6HmKrbM+fGxoDSpVy
VmEvLy83pW9E2GDmzTlk/HT+Sps1TEX6l/P/+vHkx+2yFfE+3moGfn28qZnf+flxyuk9yrTLW/+y
J5OuR4cAo1DXonO0aiP52MPPffNCDYXPx/+zPDstO798vLvs2HK3XnaXSwiSIOgWlIr1Fdjgn71p
cXhpHJ5aaLwNKWYyYXHyAHGYwHLW5w41604mwV1LsWUAcbqlNr5pxmY4RaN8iq32R97fymBKvkIe
uhS5cyqGQt67tfpqmf2vDrVQRV4WylTc+UEVddts6nNaaq1acV7oR40LO5T40LtmTXMAuvZgaY7Y
2jEFQekmDwnimsQxb2HT+weK/fci9Py9LPpvWeZv3T5i6d428FT9jF4C5b294VnXqJiCS1F8M3Tv
ZqzwSHcJVWOu3wNgu+on1SsSNJzmUJgs0APRzKjkhGmnbjz6BY7IUlZXDX7gSUXZ0ZKTehIYHQOt
fW/daavwF24bBITr3C5TLs/1PZVP1vEBrLwqwpIcm+jrcz+x6WJRC45ZQwLXovYNmB06NS3vQW+3
LQnjRBnmpNeM7bqBabB141xw+VW3mm38rDl/X+v+1ol6OHVQPHbdj9SFye/ETrVpnCLB+z3L/7p5
0PKRvTvkCDZeuEPz2e/qVTnq3Q7WIzxlcr42aTl+mRyD4awQzU5qcNUY4Noxsu9cbEyDmIKNsGjY
xP2PZsh/Wkq90TEBGtwUD5p064PQ/IOfMtSF5CndFpnO8hKFPz6ppDxbv5jv+asADzDFMJTAETlF
uOK/t7MS3G1Yo5uEe2wd/ERQM2EGpRCckT8h0ucCYKdr2cEXkMpgJGVRSsEN+YRE8R7AA83ugEsU
OEJdUtaq6FdcSsC7xpl0px8GcvgdnhKW71RmopfYFyZC0SQ6ulTTc7eHUxebz07/neRKcQZ4hWot
q8cDHS0SD0yKDhgiTQPSemE4byKvfzrjKEgOQXc7KVQJGuzsTVmdDWe8yTwLtmWpriAAIlB9iPsF
pYoB285ap13l6xwBAk9S6wKVTuzDZAtIdtOeKQYMBB14g5vcOiKadnrIfNNywuogyp0hxLnuAcSF
U4RmncXZXcls5khOjsJAQt8lVHBCqON3w7e4BDZELBJEgOg+i/N3TvGjtJ37OKUZ6lb2RUHrSd0C
HS4SCzKdqJJeIVl7lr2FK/eQBzTKtEZ8J6XmQL8m32qVR//Zi17MGD+xjpQUigcEn+o2UdnIL1Ge
6X4jnwjWqAE8Gskiu8RNeKdHEJdt9SAd82HK5QvgFm/t4jU9R9TmNRm6a+HcMfM7pnYIjmAsD3TW
MJCH40NjWPnOqXuGXGX+8r2UY0ucR6JmGC1zcCBVhbMU6GxNByzyq3eroLAxuJAv8n4mkMaMYmn8
OPgA3H0pzU2/n9kdZnU7Jq3FCFUTUjLSiAh7KspHPacxlXt3nlvfocSDwaOBOpzS1zEYbnTL/dqA
1aJPwXGonWoPf7gaprsxxswWTt494PKtbcin0kPtU8URIIsQ0Lqn+Q9u4HF1iSJ8iGG/HV2bQbiZ
qOCW4lC58jnRpb32wmRupeK6j2j2p/WuK2iC1Sbofyc/uSGgKRkfUBRdnA7Mhq3p9GgJplayPzfq
QaiIfh3eDYCk1bfKhI7RW8bXpKPOM1jmk6sQTrN0joPoBoPA00TuiTfq38lZSbXgiwbdJ7Waq82U
NkrKR3QhaIWS6QIm5Ucx5M9lRcdPjw8+bAJc007uRhsz9LOrm2VLQ3LMr1lN+ElcTKym5lfIcMl/
v2xkDnMpeKRpWT3VDDKHTIqXZaugyhsAgiO2T4b/q8YkBnYHh00nSCoKA0ODDJsXV1XgLxEjIuEo
n0h2tred0MBm11m9SoEZA9iinBY3FWejUOEG/jc6qRpziEW0MwalX+5BlvV0McPa3QK4fmis4JhX
rXtjdsK9GQxmeqUyxh3il1Vc0TOdS3+EtVXjjaE9xa7LXzjviYWWZuu0Qc5VFTBIKnU80XTXh4ZS
d9XThtXjX2GnituRCKPbcWwwuUv5fYhoigpY+/zwxFSn3ggd2cXOI/m9Ff9SY+av7vIbTJQ/hT9E
qAPGb1qFsoIOCUuk4JJ0o3fM9fIO3Y+zLwrrprDTTS1UjwAB5JmOMF7TnNvUNceT6sLbQZgmg15n
Xg281aTXZDdv+hwUAyPpqJfOUZSyPw12c2MNRnsNR/2eDAT96OZtfqnAvkSe1vJeik/R/CNWeZ6Q
u4eHVBfU5qcWHrpXS2KrbHmciJtAO0aYFxDUHhfZsasrGkjtUFxHAMFFkF5b9LoHY6rf4jI8mRYJ
iX4ypCd/VA9BP0xXa/QsxMu4zvL0V+Swj366N1vJf4OkZY0EoLwONgAtPI5MGu1nin3Uf1v9YIh6
U3buq2fzq2TNiI7ZmeRVNPpRknTAuASm1Stus9QIjkj5m7VlF8GGNECbsV/b1sY0bZCOk0k0RbBc
veGKB2K4+mL4SavC2mFeYm6gvmb+hCr6kAwhi6GOmYsFOHWtBwGqQDN+88l2OGAKTi841DY59k0Y
pOoH9dM7239zYASZJdbE+UbON1rpzjq4+W7bGzj3lpfMsMfaVbOiQ9+Mxue3DS+JHETOn4+Xl62q
QXu23I2W11nI/9W2989PAj/apKYiwqIvB5hPfNvOrKBe7pGK0/z7h8smzfyO5d7ne5e3fT5c7n1+
FEmrXKsyKofLf7R8ANdvW+vm2AIk19osw17ufd782+c8YuqZNP6L99Vc+EFrkcJnqepji2UzVyTA
RT4/Oq9xACwPPz7r87+Khf/nlhY5kAG2IKqvne4mH9v/5fUQWamxXT4l9RwaGZ+fv3xe3/ffGo+0
J6ZKCFaweLSntLa5UC93MyhAmN+/ZIoegMBmAgGalqtpZs+One+7MoTtpwF77dIJvjJLvGMStt26
QKSxKlwPMGKfdQiE8rsoCe/j0UX2R7wj302P0g0ZVGOV+c3Uu/SHu7zd1V6Q3Xh52+w0NFir5aEM
jewm1maXLH373VAN1sVoza+Jblt7ha5+BaRSbK1sIA/IcUC/FY1x9DzPJEGBMD+9eXShnkUWiELZ
ZJcEl9iliigm68AUOwMlGoJFefQa/TbBftQxLYIwMrF7RMMJLBz+we0UsgV5+sJCXF1kQfrjcs8j
+2GnlUhAlodkg6hLYXp4CILk2Nbx781CZaiL6UwNITvo0QpzX1fsiQLEmzvFTRIjeVcTawKCmUBx
mOC9O1B3eofHF6YChuogvHTzjUHtok1gFELTxcYxWM4mu1qadiNYqZzCojbPIrzLGNj4jvhAlvMM
LwroGlfT8WIjFqsxcXJdZosm1IZLqg2IbNJQQMB2qAO5FYJVL6PCMMZfXdFUN8rzMuZumHh9q3iP
EA8DPKhWrd/WBy+yIATr9lmT3SGoWRmqbDbFER2yRy3wPahB83dJ/NL4TrxHt6dflhbscm+5MYdJ
h7ahq5nPzXrJjnfUfpAGNBepUgH3ZX4TZJQCVQ0Oc4NG9bnOC4fAFoP2P+yPyXDffZbzF9dumlMR
Iq+aH/XzkcL6gjqlRVfy87nIpbRCpnIrh4eqYNabqNy6LAfWcs+T6PgSW+C2NMTExLG70HR0Dnau
zJkgZ+7TJHlWPl3VTbgeaRZc3Pml5XVnqMyL1x2amdIZCf6UeBjIHS3V0a5YUU5ld4bK3ICthg83
cpJchJ5rl+VeRioWCzAyzPy8uonzi9vF7SGGeFxvTALsaGrVz6pHAgJZdCtqHBbQRVKsp1l6Md3u
tUEmaiFAWp4NtalBY0WKglZ6yYU0w99bLpsvN2QXJU7/RD0aMdnsKzRl7m8stDfMpvneI3QQtM/5
Drv5oF9ujD4uITGSNjG1FQtBOznTpfp9o8UhwUPL44+7moYMm1V7seo13L7zhv38ljLp+79tuLy0
fNry+vLQ1WOCwFITPPv8ns8XPv/X5bnPh35XmxurZ8r7+dznf1qZLe71/tlMsKeuCKBL/7LrhAqw
BADI8Zf9+/wfP3evXvY8k1TOAnoBEL34mwYOON8C8PG53ed/+7kr/7S3yyb/tBvLxst2sovfs76+
aZIg34dWhqIQ8a2Gxfcx7d0LsbX9JgdXsrFQw99BsbcPZmW+lJmlXZNGFOhpKE8yS4/XqRfZNz6i
WARWIF8R2Jj6+E72BPJdbNGrESjrhoR7fLaZQLHZq7sQED96BlRmnboNk+fW1ff0zcytaNJ3SIzW
1nMIaNU7VrpWidDP5Oy0YBSuKijK89oy+gYxLIYyiiO2pRc2jAitY6Hv867iCIZeafXEGxWTDh4m
e4lY1+ypbrAcNYFH8lAc2Ylu5ZIrjMEdVKdm3KHUDW9UUHxDJ+89y+h7RWAmXUnjFjkrlvDmoDXy
vpBcZztAoOuJxdNaebLZpkX6SpxGxqoIIwXhN3T4e/O9t9r3tM+s41zp2MoE8FU3ksRlydcW5B5R
NWRCWShu0/acGM+s0+wzGY1bhJT2lut5QCKKQUkVFuIZICKG1Mh/DGxdYAAAn6LlHg2AsUYpGJ6Z
96PjcqqdClAW1XD/7GrW6erDkXSs9AEhsU0FHYUEkJaUrMbS3lRDezs2PFWUHVGr1HsMq433qndw
i7f621C33zod8Zs1sbBQlonL6kUldviYt+new3Sz4yC5GQaG/9JK7mQt4p3bjLeaDK5yoqDDqWyd
soMarZQlGFFWndPc634Hyzkm7ENqxYF43OFs0xAd4lutc6Dkk8pU+pZzwe6vNmUpIgrQfXXtviWB
4xEhN1VPnR+fOsqXx1ImxMoWgEkoftm7CC/YGsKMcwsCw1rhhCkIB1A7nIP2g5GEO4CrgBlK52bQ
BjQcerBPqtw8ZcQybghG9M51PPwURUi6aBGaW+bZ02Hshn5L7QzWIcnY+yAX2oqoYKhiNjYTJiQl
MD/EyiyJt3oOwydxNWMXWZJUx0lp99jor7039IjbcqocBE6t7b4Sh3JKflmgCm91q4RqzxFFpc2k
yDfsswnNma/JYRfhFd/22fDGqg/pkKO2qWeLY517x9Rwuo+23P80ff9D09c0LIMO5L/v+j7SPIn+
a/M9Lbu/tX5/v/F379d3/sCaZjg2YHhA7s7cXP3d+zV06w/dsWi9opF2hWPT8PvTumb/gaNN92j+
UqebvWv/6P1a4g+Ln9NxHdq+jm7wrv/zv//W3Wz/6fF/FX1+Rzpa1/73/5r7hn9vK+o+nyF0cPOY
owWnLm3mv/Y70VgXXRDU2jnRKBFVEWxIKGhAXYSDfA83WRuyvCW198WzA9Z1U3BKRrCeuXaXTQF4
kRpwagIf0ZIAU4Qk+gZFdLqdMgujezjchf2GljGx2FCDgllapPSAlF86MWAFMpip4ZZwR28/+qSO
0lhcVWX+0Dr9C8XvmQQyrJq+uEZjsa9r7w46GmjVUtlHsyEFDmD3OjP8V71xH32//AKP6TpY47tX
oTjKrH5HSvrZKqaTF4xUZAs6NljM88i9YSQyYU9AKe/iNzNR2N0PRYUBqtbbhxS8PaXJ2KUWQ+2q
s8t1k2TbTIz2xSCbjXrDBo4btVut+IWpGKjtCNNpV1Ryq9r+rqdLDgi6pSaJqC0ofw0RG8cZzZ7O
sr7gpN4MffpVc0OTGTp/sx0gKhvae1VS2U37WQgSindlWNupA9SV1uKhztKT59iPSFmoTCP+RL7q
b7xG+9bZ8gkh8vduI2VH1NyUUE5lQS9M5tHpLM0dmy+GzrVBJ0xJUcyze5kguBvWfejcwGTvoHt8
1ROJbAWOtjbkN3bOn5vyLbQaTC2jkHdVBrmgEkEx1/MOKQjKpHroivHgIaJfG316YSCgxDcg6NJE
/L2eIiBgE9Ih5aU/yuwuDe1b+sAIYcKdw2fs0r6iLheDBRiEvhEmYbbhbEvDXkhOHzrp2B7fmjy9
0KOEEJhl8c5XD1n8UDnv+sgVu8owWfMlTFU5PkxjcUgmUO/+m5fGZw2v77rqsduN6i7itxZBXO6H
WB5tHbS1N0KoM6zUWGtpsm0MlItUGr/02AgOcMpv8NtUZ8qRVDAt8gjhqxqKeatkkkx5pd21/JgA
0FIOZQbqPBtNZr/YGEMKHQ52wJ3RrCtrvIeIlx2Ynlxxq1Ur0w2cdSSLl9yrXkgVmlBPf6Ve8lwR
/0PtzJIr4RpfYfO8T/JG94sbUll3Xoq9u7YQiRpoF8lm3lVd+VgOzoPiol8SMrOamO43IfJvBwOG
GaJPsEHrF1dXCzF9xvaDckvI9uXBVnThsD72TKZoe5fpmd4TDYfOTKn8/XnTOrEFoJo/MfdCf9Wm
2JembJhefI+lssEy3+t+9qkJXdgrsGJihltPEL6qip9ISCaCYYjAzHqtTV9Cj5vNRCRbbkhYXxXS
vM8w8xwwdDDz180ftWwgxk+SWKLoGNhdsWv0Qj+Zc64fTgr1ce/zOY3lKCqubIYKLTf9nM+23Gvn
e/PFeDta3svvFxP6KPWS6dfDNfzzvqaA0eQ9RpeP1/7ycQSKoqoCc4gypj+NQ4foS8LEmx+lmHjN
rREnExbacg6DDKi01rk7x5ChmLPaCDxHH7+7ujNy+dBrXME0JMSURYcFXBDPBICkRLfmQ0UhFqLs
8LnPTd/5HsTau2lKDVwIfz61PM8k+xqjid99bh/PWyybTYwlyEuR52hzSrKYA5IrU+1pqyN3p/AE
HmB+Tp9vlk2WmyIM7GOog/7iTZ/vXLaK3RlkFs8yNizUH+/8+CSUqryybCTj5CH0JQHcDUe3LcvH
treDXVrE1tOQa7gU9tWQJt8rou0zrGR96JmvQ/kFXasB4iT29nVJg8FoA6h43cj6XsLVwNl6HmT5
NExTQ2JeBKrLAO4x4w/6Dl8ZDKb4mLTrAkWeiEL1fYzkQ0yqlVBpvKq0ameiyLdBGlxVDvppnORT
jjJlWzDPWwUoEzZCZd6pcQWturD80no4llxTv2hV1W87YBdbeHlbipnnXr2M2AJW3oSxN1AvDZYU
lsivMB9Zd2iN2o9j0l3LtD1CiyxPlWq/163hHjTAigc47m/WiCazo71yiFrpgUKHhgkSmMBtzdlW
GlpEzQtf66n/WUR9++DoQXkH9whQDhRtZOVPqujjE5SDO8Ip0GqMXfmMC2ObT9FDnkSoYFADb6vI
QUHj6i+yi9Q+DWsP7T4Dbmv0m+hHX43NVUT3DUcXeCBfATuq2xOmk2QzFT0LhrAjGjpecRpXw0qG
eXgECRHtHRGcrfk8S2YMB+EldXFYHntIr03pH8fBQ6j/gXGbO/oqDm4lEdc7ZhP5CRU/coyua6kg
eBY2wgquO6dIy1noutI4ZgkRm7QrWDRCMVF97GzsEW9vM7PHlpsAq9Fvqt7n46nCHFX1cD9GljlI
gCEBLjf0SOhFnT5LrWMbrRwNcvJnkfizHLw89/kQOfpXDffndqEeLgC3D6jbVAzbmLnCwcCvQRiI
IdbLq9YcTh4LnLN5F0PKA221qhCsHDPCW0/LjQ09HHrQ/PiDLWjaz44jSaSI+/pkMysQliyORh12
JzXf4GPmh/nHQyNCwR+EEP3ge7OqWqB7H3cjgyLx8lgbIK4nKU2/UKFGcjSaZ3yfHJEUr7OA/vM6
m9zpMCjcDXO1Gp0LfNqERtvyu6qFzLdg8+z/x955LUeuZdv1i6CAN69w6ZlJV2TxBUFX8N7j6zWA
urfZOuqQQu+K6MZBIklWJszea68115gVBiS1bvnbVV4pfJzhas+yBU7feoG3Tb/qMtp1s+1tx7I5
/dZmsSSdNGGRPkr/tdluhJ+X295S97PTIXL5e9031uAPf3C7FyrIbCkmfHro53r9vF17VVrgoGy7
JIbYDYX2NShazTMM6gpi/NGuchkWcaqbhgUpn+08rpzCZd10BgZFrA2pRv/r2Ha+w6SVdtpEWnED
nvxr85MI/3ljO7bov+sy6Q7mBlP5R6I/zRtMF4AM/aUGbpWIfxQutpfbnWeQDRB5sHaDIJLUQDF9
TYsS2fY63G2bDQmrCQOwtb+YzbiqGJ/q73Flwfy9dn+fURG/QnvbZTnA0JbO7s+FMzYNzH+6hkoP
XWI0+v12bf7CZf8+uX/3taT6NBK5ZaHJQ7ohIre97Yr945hBuxasMBpRf57WjSGob9due5q3d2R0
YV4dib9grf73w9vA67G31y3YK2afwcgPhH12jLgNDvT6yGyPUrQShLa9n2NSKO2MVlZ300oWaula
SHvW1UY77doVRkQXI4Cd9b2/P7AeK0MIV4MGHs/CP+AoUgk4Gv/a+8cxoQHyKRC72ziyLOvc2JHc
yDC0maIF0ka87DYqKuw0vtAKHCqsSPJwOnrbLqG0ciB/rihMDqbR7XUVF/qe9n97ewS3R7Kk20j0
wlBipNRSE9HrEO4byWQ43S7hcmeNIHu2fWU1RxyXJHC2R1JvVdZgWNZ428Opb/qm7QcrRbqHzt74
24XGxon0+fa0bpvAZM63m5X7g2cEK5AVCGppKgHjdqX/7XVr6oJLkpDAc2Oi/r3CK8p0g0aK20G6
24VdivfkRnHdhueNHLm93Pa2zfbGdgzsuR0UtbX/GS6zYKGWt42cf3f5+78LK4yofVKDtNZJJl+H
Gn1Oy3xvbl9hUqb1i23v0X+FpG79iUkiPtpvu9tbxr9+d3sZUmaf0V8IH0gpougj6FISoetXGtAt
Hre9n81/OobdEryqn58J8xUX+5/+xMRaxcuX6M/2Z4AU8XtBKJ40HBp2//Zr/+l3/3EsjRacO7YG
5PWzbu+KmfFOvxiVgPVQiZhAb0FRSk33JY3rdIT1UX1U4Ub83aBgrY8/x9Dx8bCBIPARHxm7aYS5
KPTofvT1Wmy/Fs5IAtAA8We2X94O/uPPbC//7XeQV3laopypBtFe3CgvUiSb3vZTf//c358dqomS
rsnZwCku3W3vbxt9/bx/38XfzRZzbhRBRelptyPTf4UmH6khcO9Dq+NcPvQYIOxBHXZHfcW+xhHN
XjLNU//kgVXK6rDdlVJ6XB7LtVS8QbPqdS/c6sdhkL82InogmgeL4xx1gW9W47leuadBJefIV+Og
OM8rG2PTEf4oFreXf9WH28HEQrA1RUDqN67Z3802bG+71YY8g31wr5pI0kal/8opZ3t8boL3dbOR
zbaX6jYjJMWzaSi5PbPAc9V15BnEsOC0kTJdv8F2aPtC2yZMJEy68mzXWdpU7Tfo2IYCi9ep0bTW
Fux19gvX2EJgYmCpt9aisUlPnX4qZlLlMWNftEYp8zqJbnttl0cQX91lHUC1TPytjYvq9bXGQLxu
tj1JG1yVpqf9Boib1h/d9hoddZAUACVdB+cNDpeOMrcgTNf67+tRzUgqySCzOw0jnngNp+AxVehc
NZVRMnjtBjLtDlJrZsQ1Gvy7J2rhEX3zmCuUOJM1GjJr+GzbXs0X85OlvyRbEVq+BCuNd/vi24Zu
G8oUgUaNYQ0qcpADrHrWgALRlYRkPRIWUExB7tKxxrotgolEBnC3ZGMokrPl0cM95oYtyeRvN461
cdpR7jA2rbsBmh5gFsG5tsIF3xkYjCL5LPqg191NplrIInI4/M2UNQbf8HjbHteIeeHnoIgdoNs3
oGcorsJp/tcG/wdjt2D88HNow8h1IeBD2MykSFTgpHSA3W9/bVhDim3vZxOuoX8ntS99jnRw+0N/
KXvbrj7lnHg1wXWsGTSgbCzGTrTc9vuIlkdtFVJsm3qNOyMNnRSWLnsxFbjA2xtCqbA46KBQrZdm
u9tMK18VDetrbRM3RJ3Sc3GVdxm+dZGHM8HAevNtm5gcIbibIvxDsq/2ZNKc/GmZ7tGijg91VcC9
DMfpKIpgn+yf13lYj/u0Mt1ghUjjSjMekatR+5egfuaEnhyN45gPpxWfRVEPR8ytBzirbLaX/9ux
BIikRdczOOFBLsprPeTjXR80WHXIHnENiaKBdthUDfwlx52k04XHwVySYywGdI3Luu6YICmxPcwD
D8ZU7c/iEnuNaC43KX+YxcLYg6KE6FA/4kNEPXUqnxZYA/s2xqWrA/kkS3N0HrHDacoFgHwvlWd8
Z6vAvBBuJ2jhReU0SbUNV5QHIoy8UYK0Ekt4dZjKzSKb+8uM1ZQiBtZv7WA8JFO9ZmE6mkBF4zim
JConKFYAZoHaBHO8r1ujO1XjcB6AVexHiAACVpJ+HIoYYusCoi6WH3Ob1HvdiEJHGCnYWVOrHNQW
VRyKNk+w2mKnbl0jtU5Tdd/vaYTOnbDWtDsaCc5J3AukgueXUbEwMDTG2SmMcTUzpeIv0zFz6OTx
SmaLHvVEqU/bXp/W3y2IHV+r2+qsRFuQm9NEIEwRBuE1lboKlDCoT7oCaa2hmG+AeMXrefWYiu8y
MJM27iglpn3OsnqS06hV7pMsCpECNHfLYFwZzsYnpY9N2JtZDs3IQtxWiCNc/TG/pvMC5rFZ0yAh
+sZErJ3GmHwckfqzbOIPim0Q2CxVxsFi7RMVTPOiFA0WGrVEPZ/cDLTajFThvVYJT5mlrK0tsSd1
JFLBzX1qMUpT9FgeqdZdny2oL3o2QRfRO4uUUw2GL1z/CozrHZPuGbcOlCetyKdLAGp8r2rz84To
BN50seL+Te1YRfQRUnIGkI9qoAeD5TRk1mcaMPSWJG4xfFWIEHFfQ+WHVmWZVvys3l8K4N0gpEbZ
bxSRTHCWPNS61OyUOur8oIXuW2iI6VqVyXIEibqIheziLVb7JjOFk2KhjKhZtjNL8waS4M5U4wym
YSeuCjJgJhTrdinOGAnl5UKDY9jbOqG/r8z5eKgWeXZyZKDLGH8NwJLAKimEsOdFSL5FibbknrDP
ESUaYVsa3lsjLy+KIqyoav5hulQEO5ul6G4SaPPXY/yqkbGbbtdTzIjN+rvT1nhTgbqassC0aVAF
2tcy2a++SVNHgU+e8l2sdN0+LKRdoOHJolDcdoMYE8m6tdyJGxSqu3kNxPxkCXoKKKPbi1mVH9K0
/qgmiiWlRNvPVpL6/9W7/0v1jhY58f9YvVtXjUUZ/68W0X9/6b+7No3/oVq6ohimJeryvxlES7hA
U6zjMJoDibbOn7KdvL7FcZU8PH9M/beWTf1/WLphmPyKLm9/8f+lbAdZcm1D/PduQBMKJSwUUaR2
qNE0+Y+yHW3tapJJQKbV/pn2eOswBwMs4HZJnNdZbah+54Bq9JiehtpoVOYQvUWaKpq+msZf+lT9
WWrMzrWoqQEfx7i/EAtglHOb2yE/mmvrfo88bRCs41zhCGjiWAR5h4btLDxVqPV/oRAxpc9QGY3H
CdsjoAamM1E3e8B6AqI2zjQ0IYjBTSPVY01ytMvrrEPCjkF908zjPlu6wVdasC3Z61hW9WEEe10N
8nnCkssrGlwYx+TFmi0ZcXAIxiirSFFqKkAFMXtHkU+AGMXhTqg07UxnxC9zDpeTqByMopD9iT6N
Tk5w0JvD11E/Cn29LlaL5ibnhTNrYIIMY8FztRttYwQzniiIltGqYp/Ty+dObJUbFJbgrqJzZgmG
0tFm8HIhjXSplTQvLFhRE0z0dhUKqHOcfilesnw7YNHtLUYCLSqo77ZNp8sHs66Re4urMR9nI5Np
w2Bq3qc55jmDkChenijCzkRN6Kix8IBGKrnD/nbX4uK406TxVDUNBcSZsV5aAizcNOzvKqgiqlUA
N+sxS61E/G6LRdqn6vzdjPNBZDz2slZYJXbYlZXTVZ3oV8pImFJymm5NNgAGGAXMTelhrQd8MdoE
mWMqgHtLFOu4uG2AzXiDVbqHgc1TPlKkFKaCgipOP3gOZD4kY3jvYxkcF+tqSke5KZRneCy9l5cZ
1hWavk/KHMdvgItcQQHbyyR/iaPwamJU7JYhjaOC8SoG0onyp3ovjJBhIvSZSDIC5Ub6eRN3vuGu
MPqFIjgyyNFTbDEN1ljo/CX2KhYtRrpeZa48C+0lLZM1FJLxEVfcbooBvfddfsaSLfu74avBP8IQ
DnFmijFP1qJMJsi/hnLxOwhat5yQs2tyjaDOnBt7DCDQ12a8R7CieEokRxBD+vJWDnCf6E82XQ3H
5hZ1y8RgfglF6cHAD0mOlu5qUmuUFDm+pCmNLiHqMrmnbNYJ41NtzOEd0tuDkIIdzJhxPlIanfUi
OeeV3j6geAMOYuWhFxuuUsuHgc62b92MaD2UPtSoZEEKuRXW6DBc60a6URezYC1PM9Mr5LVOhNaJ
L2vgitNdOOrWscjje1znsBjvaUkdOunTBFrhCjTgiqkWXGBa7LFmaVxD6ClvWcRgi3peQuxBnFIt
cdkOsuFQ5SsZC8Gkt3Q9HOoEqemsa2eTtTbOfrAhWfPQZpSufAIobsMRTqG3LPKn1qRPyCoE3xIL
frtBgDpX5ksymC2XM0idSDUxt4wWmviWlzKBbq4WdB3MVXkTx8S3CpYUUxlbTpnCZCpVjWYT+pfD
HLi3TBg0UuvM/QBFl67Skm2kwjXSF3zr5/F5wHDXhnmROaiI0SrGjUOHCAAspXINCTmNUv6SM/C6
ed3tiQdZgKglYQbqfZBZNd0AQnOn5PdTnR2jSuTept9pTPURO3t8DSPzo4l+G6o++d96Lsv42n8B
MKSajSQRhCpK+6nCGLStX2dCfi8zB/iuC54JsUrtLEC3ZeP3ofoRfvNaES03scj+1OH4WKNJSBHf
wotHx7Ug2A0mlsX9dErrJjngEvORTUgnIxUyZFYfsF+hjNyNf/B6wvAzLT+7jI7fqglERt7p2DNq
AmvVkD3VauoscbHrATY5RZ7cwjIAixVJWJ4Ej9j1/KFTiN9SZ82NJYzEl7K5FUiewNfeMuspMruQ
pOXyYqkCUWEWuHMj72vut7nt7/SqfaZ97K2Y4lubBTB9dCHc6wILYMpkdMCZ/VvOEuJYJdicagRx
cBjRVOgGUxWc1tgInXgqDFCWi+gWA0B14rwQzUBTfRXf0Yj6OMqmozyLd3qn8SBPyinJzQu82EOU
Y0mIzh4/P03G+HnIHbkSw50hwg/STeVFDjJ6I2FkGuH8VcXioRrn30D5cLgdlNcQAYANRvNlEqW7
KOq1nfRa4cPr1U0IqUqFEJTHYkdflUGPqI7RBciUoA9GZwwXCLBiFdtKuzwuxfCnR7wQtPQBBcG9
hiwIeQSehfKfcgE+0o2Wua+6pLxaGJt6erYcpTGCmma+yrSYnEsj5BSXmuVPUanYVjReRfiaXQei
XY6HqzAXNH81X4uJL26RJI2HBQwDYO/FMmaAQ2y+s4i9DFKO+C6YcMOp9GehaR9xDiRATbpvEgAn
s0mEO8UQ/MkKr6F2REuNR13ByJ3EWnAi1bEfC2zhwDYEfjaIp0VYrex5Pqo0Hw7pzIeM/8St9o7M
kqYpPNZqGXeNtGzpWR9knOqGxrFeE1F9mMNavfQRopNhXnMk8SNDj4lTGOqFOnVH5o0O19fCWp5n
owSzP81eO+vY1ZrvlEF+6dSYAkX9NpmBfMTI3qiFjgp6K5bn3/WoCG6VIkYGWXvIdHI2rSK9EUaU
hz55MeKEa9YwqxUgdd3ZkH/T1FDd8fHow4YRBxNCJsqgWwXR6iGmY9LGk4p2pn5+Vnkw3LFGL5l/
8aguByGCa2mhMtK5xHMuE8rUxs5ihbOfWlpRe+GElBTezFB8j0p2sKjyIngZSHPr4msbaA8iND26
sdXPeroPQCCxYsbcq8811QbpAnFDi069ATNr0Y1z1QPk1Brcyq80WwK1CVFSZQpDVyJ99yuDodKx
jrQcRYo8BDYMPL0Bfif/kK3s2mmr9VDxIXfaW9j+mgaQOjEN8wZdxCq3bG8CG9zTlP48ZDMd4BZo
Ph31PkR/bnQ/Jf5Y0vxiNBSDx+Z9mXHIraeblakPlCsvsll+ybV+aOv5KHfS0aQ9qdeqFwnvBk/n
FhNrrKkBaHE3+pW4RBhrKqBaidNP+G5+FHRBR20P20qGbjEiywiz8hOT4zn9VPplF6UmsKPQeG2L
4ALH4Es3ZBkTZOM7zu5IPwiXDiMqu0wmlCGa9ZsCKOaBImcsShn7Km0/akLozGZxm7POYKFvvMVF
dQKxyfqy7wDQavQMppbpcJZKx7DwoaWm2xL6ccNilvSxWJm/6Mu90YTwCLpnHWCzucaVYq0ciy9V
CW/o6zooJblPCuk6mRT+IxpMQoOJFBKHI7XCoWQELwXNBsXqx/mrUKW3ZenPeYGrt7kvh9mVIHsG
LS2X43LSIAcZq6O5FIrPnYRXM2p93srFp35uDhA2DumYYFU/vSx5Q4e0lQR7c8K9yTDk/RTJKh9Z
k5y4s3aSBQ6KTrrVlMbiqrISQGyHseliig7VKVq8I+klawRYy4PkIRn+nNJh16nyG83MlyQUPgzo
jpCsa3L/uhOMrObDRcOGXj0MFQ0wbWnul/RRptHDVnTtSWpA6Y34PQdDe5HbRIJhx+XHsGdfqMWh
SRnoQJvPfpzBwFCYB/MqAeC0opyAde64ZbBzLtZJRiR52ws6OcR69a/YdjUT8Zc6kb5P1rfJs5NU
3N7ZXtOVHLlmDxFvO/bzhsy5F52fgz/v/Bwz6MYJJPJb25/6Of5v//x2cPtg//iZNE3o5IC9TgWy
w793/djMsO1/7TLuU6X/+ZO1Ju3hGkQE62DAyv6xNNLK3/7wtqH3uzn+vNz29JLk6M+xvsErjk4t
LQhmz+rNd6pLqxJg/SkwDf/+o3+PqbjmkTfbRE+baGrTUC05uhwiRgTWwZph/hFWbT+oNWSHJ73J
nVZ/Aq4eOv/4/Z+XAwQNp+8MfLk35dXPO1Kpp7uaM1SucoJpzXVHNTBgCTyyux0zYAM7Y4bHSTrF
gd/O7f1ECy/JtDWpHm1ltW23J79eoHjM+109Rmfh0qp3zFaLBkPmlCTP5LJ0h6A0QOxmH83EmX6P
98ojPcvX0qkxAj4RuYR2+5zvIEpXL8sLEamc2OUnxuMeGXIi6WP8JJFXV/NH87wy2/UjSi8eHjv+
Tq7WXZDYy0sPPMG4xwHhpkyL/akkDm3qzXyWiIedzJVEe8CnHW7XN88vaxVoPHLp5G/4IMUnJEmC
sY/fRwaeHLn4DuSodKRlhN3uE9sZVII5ElsEecMbPeVUHSKmFlf5aC9B6bROu1NeGErgwvq0uiHa
tYNf1VN6oi9Oitwxd5EsypkrPK6KUaa0S7bDg0t6UlWKN7tJmlzV083hLg+dW3Y1b/RcxkhOd13v
i2SKQxaz0RUxxwP4k/IBqCDtZGwx0cPJe1migyy/LoU9UQ026e4QLmwl+jDQxH9j1QC0AwYdys7p
wLpHP8a7fEc7RCvsLQfeAX67TMlFkx4ZR9fufWEPSpSl9VHuRTSxDiTzp2BgMz0k4rPwfmvp8qJR
FVWlo5yyx/yNATq7xciOoWM+Fo/1Pa3CNqy4VaTmhnuUuAS5tmHn75b/aljX2Zmq0AkATgjBEfA3
5E79SEtiTKYwlX3MfwbVYYmJ/ZSbvOPbsW+8+VW9Vt4nC9PwbF06LAteC9MR3mD/nMlbavcvk4PH
lh2fu8aejpVnsnZRXJaHuDE4NyyHm73p3mA3cNiGycS2xBfJUW/Bl3kYbNKNe/V38GQeyOTv9Ft8
wSP5q/jgvyP3WvOiH2DZP0v1LvgSer97UaFaQIi8QSe1F5vwixOg7C2qD28RYtcjKWTd/RZvxUvu
6DdmRVyg9AOIb7tkMerGb8HvT+uZDv+bOHhAJXIkk4cgPFqwk9DVaTeSSKidqEtQcLBpn7HpqAy9
8rn+Tt86wfGBACvuW3l3DR9eNRu2UZM5J0Oy6Y4BiVdS/NnrE3h3zCdtVbbxz6WZ16ElZic9zIkd
Pwdn7e5beXhAkys43zhwNh8VHTgAE6+xJ6wYbKd/fkrcXnPxwAI8RO+nE99P0S6j+cyFDsRURjan
HR3LS2kFq4Xv8L64zl53rq5lbS/79JmOw+EEELTeLad44kyVl8ydoJv5h/J5Jei+STTL/9dREhp+
eMwpS3fkUh76kifAr5XEbTm94XFZ3PqZv5tc6139jcaQe9np9rHmFKOLpfqv9swKRbZ+qTvyLOR6
nOWTm+3zkpwnH2QstQo7vusvzbV77FAFxvPVvEzQReNf8X461E7kf6uHZk+LbWZBgHKB7mx3ynfq
7CwnY40K1sttXj7THb1HjvlEzof5m/R9m/BRctrn3Bnt0wUBtavCcbC5edBR1zYXk7vsJCROeFxP
Zvt9IHVtj8+pl8JWLq4V5pLhAbpVTK/5STxqnwKwNyc9LPcVxbB9r/Mk76f6EN9FN+CeluGUFyDF
byRJqI+8xB6Cez99i730SFI9PrLOKe8JmDhz5Q4B6JDf+0jZjQ+6tlJPvCyHKDr5pe43VALu3srq
Jt/3f4re4aw0gk95hopR5Oi511ictdJy6vf2Ln6YAXPy9Lpj8yZ/AaoRpV9EuqSy6sGLd+QnFwzg
JTjFPpCbaTkLErDM9+FLa4G8X+rOh5Jm2W/Yy2Jt+ycWr1jQf0h0Sjmy6gp3Wu2nz4E7vdS9SyXM
FeARaMVhAaS8nufoCkC/dHgm8u9y1wgOsZXyMX7jxbHIHgRZhjDs4u36ws1S7jgrXoi/uD0/4/Bx
P9JzBnnFXk61Uzqpajcf2IssNmsjWugUmMAs4831To+ATQy/y4vEJWqd5DWF86HtUGyT8zryFIYO
3tfZcuYZgXNQPCj7dtc/S1jYH1Xz3GF++ZCQr6HrKKJCYfPz+W4pvYlLP35jwWYn64zxqHwwWTIF
YhZ/ytyQwWEMDyV92jasrdDjHNQ7mqmZ6P3pA2wa6/Cpckn/MEA767UnVVO+58fFnvaYYohfisti
adEvkT/s1fXeg54q9L/y3RCslz0mxEvkBxKX2dNbyyz4Ht5njwtP1AMfUfxuHvnC65e+MPRMwYFO
A563Q2LawaH1R0xn7ro9ivLt/+F4WD7glJ1Cz28pZbmxYS8uedY7DLid4J4+xefyGSV6pO6D0eZM
FPT7gWlIvUnfZZ9ij+Pj96JeIXDWu8TnE6QL/mgUgL0WLCh0O0wQnETYYdEzPuffzAwMIy895VPB
YT4fYZvQq4WBho3rjy16KLYg1zjJl/lHb31NZqnJHOVzC7U8K8DGOY/MpHzByc7vpY/CB72SetKH
/A3VhOE8sz6N3AGpE5Cfw3soeQTJuGjX+HhQmYh8f7XfpW8+s496vXPzzk6cAA8M4y4JvQ76VXC/
HOJvrdedhIbZ0rirQDgN4i88AqBacQ/cpU8svD+6F/GZB/U7gpnMyKac6rfErR0GT8aM2o5kR/sw
TiPc19D2QZ2+68fqwGPwGr4Hb8JJOcBi8AWXBACAG58p9li2t7plPW5nN/k9PK3OeGRAnMDwtoHJ
ZXByJ8OnFz77dYO5i/ch3A08hYY7Lk77bEo7TqEze+tFhGbF903cp/U2pVOTrJFdnUzMfxKP0bHF
Utru5kP2XhCiMdbR6O63OzNxefLNW3XC4M1h0UDXXQYW6ddSvgH3IeBZXZRyXEZv6pCdVOYvbHBT
bGuCM6aAsgLscg++1zCRrT9GpH7jqLFFEY28J+rJQVNPGMtJD6ljON87U3eE/ckVd5pN7En7kU3T
fZl7eCZKPpXDVvFDiqhvzTXyE+tW7Q1vF/hks9zA72zd4S5/UNy4sUsP3vk1GK9hDRDeyT9r4anJ
qIF+0WZtw6m8CKeKhgjcRIW4dY3wJvUVamFQRL+SpbzTHe5lxG/vyFjhc047UJ7Ge2Zyc/SHykW6
AUj6CamUJx5gTjBdkaaajEdSnBr4L81WvVTYCcWn/NQgy9VtXJBk3FhMXSb3fQn21vCmumQSIu4U
hh34hn5xTdxF3SsfjG3MJwTSkoG4goaQddUAVu++wA4GX/RdUD/jKlRPJMYOBKo8eFdGnghKwrH/
rp36Geqy5FQgYFKXEJSAuhoYPB5a1dUoIp/JxxfaEeRaOHify2kIKMfYJpKK1JU0hE5YRnmL/Kys
ZCkn9aBaZzSQ38shoXHzuFT7yle/1W/sZlpH/x53ikkY8bu68pwbL6nXHUT6Ng9kTOhimvk8i012
xc4fpNWuyoFnQpK4WXXZu7QhAw2F3J1CF7uCdHHK1o8ZxXjiQcM5+iNIbuIdmfZVahFkgkovKQ4y
T6s8HSf1SkplyS5N7AsPQQJdxqFY8Wa8olaGxTYNPqdv+BIk9+/5YOzLmFIwZOMz75gTqvLA2c6u
AguPU5scqkdCF9KPdPTWuOAWnDhHWa+lx+NPe1mKqMXneUYtQ+GJufdJHfdaeNZMImL9Mh/xLu3R
mZzL9DadSgevUK5Yh51NdorAd6oIL7y8cN9iwNsgIgiLZC/YRbGN6wPz82sC9Oeuuc3P5ehR+hfL
h6H26nTXpy5JFfG5jfdCB1UKqx2CtIOiX5T2cRZ+BdNvuNBluA4uWN7k9BTbRIQvHRlmQvAIlrIj
PyzXCbGMb1h+VnsEGPMu7K8EqMsp35Xc89qVRKNx7JkFREKMxAU+UF+C9exxK5XPEJ7TJ4o6xxnH
gfGgIQ53ovGWYQZH/YD7x0ZZwMJM2kP2avJ7PToiiVOCpyzxC0aD0inAda7hi8JoJuPxUJDg+GhW
khJG0qy2lFsvXQlnmB/pMmewG7/N79UYmZRs4yZY2Ri7WqXPjZRU+RSFlLZWKCa0UwdfURQT/ZUi
bTjsEoOxzRmxxcQsNKXHaG/kJ9TGeeJO/R/WCSPj7CO5EHz8SDVCd6VGp2jOqJH8duHbidUuS/3A
8mYB80AieXpB3CLcXdfbb29dUVvA5aYck+au9llFD8kBLZHk69KxSs4z5pkEYcwjmkulZ74Paz+L
zqSjC4t16zlFah+0mDyApk5Dt2dBItSgzwBd0HGU20l231HMfOYCLB9Eg7EtANBKmZfrFGPwHWhw
KF64bo7pKWIcVN9N49aIeGIfmbLppqjUj/FNJbf1UQl0PrLeYVaSNecb52Cl9OZ+L940T6f4dVZD
5nKC2Kk6kvmevxlsxN4lEzwq2CbYlI7FbKfG+5l4WXjW/C73I2uvI0B5aSQvj74CwSZ2Ry8CI/UQ
T098aMYcKOQKpvZH5mNCCeI8ah3ZPbT34YnpgfnJ7q48N+ZRoYTtX2GHEb/W5MN94o7uMd+Tv3LA
8N2F7+l7d36rDqX9Vn0p++nlc2El9tsSnO6rUhnBbYlFafweMzDNFy7Ci0FMwy36i7RAazc31rL7
+JLfJ5UtkGMnM8vy7l14BBE7PeqcpHesO66T7iWfhF00CjGNGeenyq8EF5Vm/Wwemo/hhbG0cOt7
lGyrM4o9Nbt2YGlENYkqMlEq2+KaX9IjX8juHjVU13a7wyt6nXjJun8k2KBB/Rec9FhcAayPD9MX
TniENDGswVDcgwHUSEZwV9de3r5N3JUVGlk6AMl7YLhMzy93JuyTZ+qH66uR7tdDbJ5T6rm3yK3H
yzqRTI88W/xLrNx39TPDWHnf73jgUj5fjbkPY9a5eOTh5YkEDqN45AsY03HfBhRE+DTuUbtRBD9I
5xWGKTjzd+xVXznzv0v0YQRufkSVxkLWqf+Iz9I9jzv/Ss6i4ba6b37RUZx/x/f5vXEqdwayVVu/
bJ8nHK7Jp+gtZ8tn2iuhix2qap9dg/5aJL8X44i7GF8qtBP+XO6ayV1JCoGweC2Y9s8KAZX1kryy
Jjd82oa1vfxNgkn4SL0g/zQqt7+XsStcB8iCJk+X61BMN26t7spKVXohvNSd7rciurQcKP5VPHDF
jV1zJVdCByuZp9iHNC0S0XJyYgpSjvRJ4iimR1P0SFZT0c/Q6xF+srQoYe2Kdvy2WqP5PDU02oIt
SC8ETZr19G0MfujJz9Pos2gfFA9XXfN3ucMUbmeUB5YZKL6U9Nro1zj/Q/PeC/84jAiLO5rpuF5l
IdgpYt9GP7f4JPiluGYPFu3c3UK8ox/Ah0W+fAiayCaaVZVbCWL7t07uQ78BBGy/uYEOwY7vIDtt
7DBk9Y68HDDgem9wqbGrJy3aCZ9BhVLDyREuDF7oW7eBIo7qAN23azc864X/Un9qu/E8PkWn4KV5
HpkwWXTiZY2RnWlH9w5k5sfGeClFVyqdd5yhMKxi1sl9t6RdhhDCLZwsdZnsawzq34M/wyOo7JLb
q9qT5loZirSQ6i5PYqk/xZZrdGTtz9XwOr4zn/HPvOWY/CB5+P1S/ck7ih/km1izqcKfqqWo6qRv
2eNTSZvuub0nGunf0H32pQPWslvJFgj29iguSDNC78HPzWm/AStFDs/sqLkLZn/fymlnPRCbn3KP
FSZ1Ubcnhyn/ln8nPhdSTO/Cu3k8YAA1y6eUiu5yRioi+ywmmJ6LR2KB/E2ed08G1TDu1NohA0IC
g0wP4zS8P/Iga7LjO2l2mZ+57WVOdxwVZXhCeC8eAGMv7UVcyDV7yblNYXvuc+O5CrxRvWG6Wr3Q
0lDhxM7AQxxqtqf8l9nBFnngql9ECsD9KR34qlerIRLIPkomgpocXIK+ruKnjbM4v5KhK/SjaJyD
wteWD/5HRsZCgrP+504JTrmi2WP1bOHH1570NQ7V4xu+Cfuq3D+ltWNGX1nuDsKJf6Mn478L/hRX
7vpPciMWnUL7lcVleE3gMqCdWeOv+RFbxwzMj3UGVoAI5b4FWXkyNa6XTVMRJvV7lRC+IOdBxMtq
iYQlevPAOXCiu8iuIYmSPne6l+6F/6wZt732Yj3UxUNJxjnQHP13L+xZeN1x33cEK7tBcli9vQwM
P0vlEYYxalxZaZjFuzgO/5O981pyVPnz/Kts7PUygUvMxVxsySBkyqn8DdHV1Y33JoGn3w/0mX+f
0zs78wIbUaGQEFIJSDJ/5mtQEt04BQeAZNyFGZV/Q/marI2bOWJWJ/yN980h2Sf4T4itK1/4sk+S
y3TDwGj7u5B8nYKufhLJJifbvBlflVuWIYy2mWFAnND4IYiqdnp4yKnaeHp6C522GfYov3JCPvhF
rWQipRGGDOaSRbMigg5Dmwlq0joD5hem2yu5enXNyWqs5Hb8XIxjXom1mNaiZbqKltHHpEdcGrz3
z9F3UhfiYmq5TJDxnmnJPujJicTi9CNDe/89Nq+EmEDLY3pC+CnPn8xu41uueQP7WEhJnBCeaC+g
NpMrRQ1urVui9gzNiss0UY2BtO9Hr8jzjJ8aTWxcyCjNBNo+9XxS+5sRZ88RevN2eFUld9oDkArb
vUmeVNqU6U6J75ASUm45yXGN0MUuRAKVHs5FPqPLcKzrG+LqPTeZ8dldwZKdKXjUVGsIQJ13onsc
kHlK9Z9UiJBCo2ZFjIAZafqCxUoDqgO5PNBBBy2560FN3WAq/DNz8b+6gX5Fyd08IuclULbzCEtA
RiQDqr/b8ocUrwU5lPEcHhP/TblSE2XK8NII1dIbfhYXyPQG+SOknIOgDHAE1GvKfQlBAlfOxOOM
AkxJSZHSI0lS8D7Ji/Fa3KU71rZ3TpuavAbEWeTfDhUanOKqraJ+jjfOe/yRhj5TA78mfx4/+Sam
FUHCrt6wwsv+LgM99WSR1G4cTF3Ls/Fp6iedCe4jukoY7MsITF8CsLcc/SXBDU54fFnWXpm1dM4M
ucUVK7Fr/kInWUzneiNfsGv7YP8qPFcM6s8U/5vreOJGplgNEuzWuTDAqTQ5LD5lRUVxxwlh7soJ
saC1WJslHQG7IXeuc5O4tJQ8NX0RzWs+ebTaaIaSv6ZP7Ethpya4SHc62kFMfu5+EDSXdiMlIdLq
GizWfUTEV+/4nOy3BOgHtK3JJDBI4AN8lVv4KPmW4pXujIPW0nup/OxAx6AoT4UpPlJrH62PwsV4
6VCZPpFza5xy8aow9fOblWBbNN4UHrLGG9VpGTzxknkwZZNaA34BIsGoLOj97rgOJq6/d/NA2raD
A6KwEjBUrgQmmAQZFCvKA7+e38o388TQGM/U07m6NQXSejk3HG9nPPMPmck4HxVTyohyH0pOm1Zs
Cx1p2R3PSbnKZxW/Bu0pEdkGAzIa6yW3d/RVjV+c1F6+83H+z5KubDnRHel5cWOcOK0cEcdVEe4M
XJGtYkC8ICSCy4/SLRMY8Jqln2MP96yFnHHOF4YknKNE3UJYIwwCtr2o/wNpoNhDXlxxFSlRfjA6
+U5rfGDdC7DnUpFl3mcUG+v0hbI/L/j5VNaxPAgwUd2jZFtemClZ+UipNfwd6WaKLSlKuYwSrhnH
SjYYIFjODUtUhjvnvNX50RQ0NCwu9pw/voUD4Kp3A5ooO8ZWQ8gcoAmJoPNyiZgVGEqBYIZ7UNpr
htxy/eEi8L5Pvkd78AlDeVCVnyZl+4sTHjRqaMOeOgmlyh5yOIPW2VnaG2OFl5RcdbF896//zH9w
O5+fYJJWg3RDyJb+ON6qyDnC39wxV/NDOVbkjElk+daxwr9ky79n4S+u03zktPJ5OuPLBUX5EZM+
xnK85TJyOAx6Y8ev4ibiHXbhckhvhEmPuhtRAOMdJ8x0k7VbTh2ngN8YixuOf64Q295w5HyI38sg
WC5SBWxzW4Bsu1kuIDko8ppL+0ad2jNyQjr9O9YeoiQKLRun304X+cE/Hq50CRQyJux9NxwOf3N7
5QstyjwCs1hsogn/Swp7V1vccVcIEw3jfW6cOuH3dAWECld3x8GCf+Mi8mXLjYHeGzeD2PY1zbon
+2SS/zh7Liw3CP+DHbnsHCGHicBytR1gxD+E+kFhbph3c/5QA5Nc+gfAQIl+t8NyK28095CjcBfs
4VsSFWpPFrzJggIjxYQrY55/HoB6VoBy7ib7Puk2mbot7XuORzKUiAcPUF24DOzrzksBBTl3YHmc
Hs7aAn2l4k64w1gF1vksf4gG0+YbzjK/gv24DBoUR3EzU1Kwbxr7EoGYNJ75QKSepXumX8f44FKO
OAbmXq15/Cd67lFGwH1MFG51moDuSS53n03ax6/iZ6MrStWHlR5bv/7EIOvu+0capOGirboNk033
lAHxRNEfC/uasAWUjkeLzaGYvUcT2Ii+qYXHr+M+FtGOyHHs922yU/H2ynEULvzH2YW6eHD7h6F7
h0PloldXZn5uXoC0qfreseBPXTq+ft4jR1KqqJN7SLyAGEu1XSj2qkA1fMvPHIIn7j27vfKSw10Q
XChHxgfi8kDDOAd65hYTsKylzbWc2BDW9g3zA8kTCMe58tfTf5PvqOBgo8yYdOpnc/R/nWHmUqU7
gKnk/KTFllwYLW181ZyXEQIStZDNhOgb1WB1y/kRrccNVyxdp01zb75Qw+NstPOuTBFnhgkJZu1q
61tdQXPdK9pDlO+5dJwoutZGtAOrg98jRc1lBuJ1IzBwpvqzq/jdCTDxTVpAJ98s1C19GRzckMhP
VDd7anJfHB/XlWEZ0Lczl/okNF73s34IOCYSJwZjjJwUcOHlJ3H8CyAI/wOArNYO7mh7E5ZLbgo+
MjaPTf48zyf+/TIIBkqZGyx18O6hei4CD7twDDNoTQKxLHaj69kQb6ubfkAK1603HrPnpm6p94MF
eoytN25G9xR9B6WaPy7jVdnwzYPjT9Y+KT7IHhhkJLjkwCZZWymfUmR1xrM6IhigvEJg48px22G5
Yw3LmcYthJmMKl/+wJpJaGG0QOG2FWOs8GPhtTWIit1ywq2tSUfK3YgXxIypoGH2jW0lPdxxO3FT
TKfBQPD7pn6izgaSw3VOmlIAjaJC9GBngcdtsNw/5qbG+U7fYpSb3Tc9ni/QebZc6noxSSWp2Lo0
zsGw3AYvnFFVv4DsSqjc61vuAAS5kHJy24Ml4D8cGudzGdfGA9eSQisKkA1tTwSVOgr1gF6UDLkn
DFn2AC6p5DIDFZRJgXPl7nLepsk5Mg/rusvsT4qPwxH4fn3rupuAHvlwQLk475DD2DE9l+aRYchR
DKFHAq0QqHODNruEpOSDdLdOfDe67dCLV/ahys2z6xL0FA7caSAyncQv5TflO4gVpjHzB0xp9zBi
5YxfO+eU8MZ9s5uHqt2CQVxGUu+DLMf7QRCkXFwFg1fE+U9GeEtnL6xPQ3Saiq0Y0Kx5WrpelBIi
tOiJETZZg34RhfRHJlPGNfdiCvn3G2UEHAoNr6oPDEwuBUMWxD8lqSL2plvuQEGtjyDLxkoQZ+Fn
FiOn3DDaaeJJ58RbTO1LzBH57YPyyWsn8vmqMHqyOITK56qxkmOkrDhHJX3M6JlNy1GwZ1ltlpfW
tuqZXb0iOkWAraFDuogI4U1EcRfs5zsVEf69jfcwWkMxkFwKg33GcropdUYjTf9pmUCWNTujkuYz
kwBQnuNtgWc7xSDxwG0JOD1oX2om+nZfDUedr5p3XYxH1ncGPD2QwHjg1u1iJjuEOHdR8jhyQIAd
uCuUdjtjGap6WgeXHXjfwAUDA9OfDHEI5UHBUIPSOYJWsH5pxGS7ajjhyU4hh9OtFA8BERcTyzoZ
cbNW99k7Y4Zbil/GTDQPy8VmJwYzkxEzB5cIGSk187lozDw5oBVrw/rIbkyX7TcAIUxQrHeK8Nm9
9yR5M/FyhqHXhgCs1O6Yxvr40jjgjInNt6G6IWzgn/FfWfsolvGSc0hwxt2ijuSo93RwhEvZfmky
cFn5VB5CzAEzfnE1FjsoOckobwrzRQFLJj6XeI+vIgRJPaaQhTCpLEIeKOegSsboDyUOLT73DPW0
zPj2CCaAlgyRGEdvf2eSv6c2SrJOvros3yBPKH+CLMo2YoEZdC2oPx+kBcVkFueGClNARN7gZaQ5
e2fVOWpNBEhdlclDuGhxhTWEdaPuRk7m8hoHGbpFg7AgfuIBvanruT1C7NZBCSdESJa8nZ0sgSnU
2UdhUmwyEgykU5Cck8SQp7LMh7gajaPWl8bRrTVgZAkgqsLMfQhrH0kHjSLvJv2YInUYqHXqqzJa
bNwgtcRWU+yUBtpzgALSMeyDxS5Dh55aQNrdDAijMNgpnDWWJo9Tk95VsaXstZkr0krzWVoy24QB
Pjd4FDNzdSZ6qdFTbTokUgslfRU7sWfx1eThNxmwyFQGq3M0514PHZm4BoMjZIsATSMH5ma71Nau
o2PgUfsvNRxkkKd9kDp366YmNXKCHPW6fnWep9NhpHJTxEmPpRXyaPnKza9jTlk/nFddqHTRAVgf
9FUuaX26Svj0eoWS4SKA8lsU6pd6j9F6QpQsJXKqCTfUx987JFby3ZmsfrdKQq0PDSqxGe5B6DX8
fhhQooL2n/vTwrGHZIo4yPo0W/UflLJKkEqfT8pCe1fSZtqOCwm3sG3ukRi8/7YLsKFaf62zaDQ0
ddqhlLE8XTf++uDyaZCdvPN7Y5UG/tCQg3UttZ7GBgm5/uf1IVnFAtafsz5dN4qqfnUh6e9GA7ZS
mKs1eSUrHbzhvx7k8vKPbeu76za9jw5Gggy7YUvcCTNtXwxhDdSlrnYyIZGLQqTM0vqlUfX2JkEc
YNvR39DDVm7VQQiEWECZu+c+caydyOwSo7rqWVKZmQGLCWcpbydUBorxZ5upDZlf8IlOQUZEgLpV
gJ6wrAWNEXSG/YQSWmIPAAiGIrwrFIAyhjmT+i1Euqhd6PROQkjewmyywfHXyAekU+8gXinvq44F
ecCKty8y9ButiZQou23GhU3omCkUeWc+uKPzmbfXRlAQFI1WPGGNocSk62qcy33o1Ikn9IpGCEUS
s7EeJl27Rza19AwT4GstMXwfCU8mMIeeaKwSfnxvkRJQnyunvRFlyS42WdIwJ3lEq+6momrlpFlw
qfLex2lERcSKJlyDjtvY0zV0yLVcMRzaTFKHqsydC7lvl4+c6XDaI/jabRvI3dvGPqeh1pCR119j
r7BAh4RB6ILuwopmOlqJdOtZhOAe2hu6CtFWS8gKFboyc1YtFgo5JxXbYTlQH3VVY19JECG5RoaR
l/FLqXY+ePrYkjRoE/JnPMljX1uknctF9J0CoYWiAG2i/mMoOWlNLU0qry+GS+5QjESbqmsRSY3b
IYfRhv2LFBhJ2gOIf+MmMqK3egrQ3egRFrD70vSyMvl0qQAJLRWH0VBYvDKCx6igAdNTrLIC+lEz
tR01niWYtgTSeImlZF7rV33JuqBC+A4lRKBeMGhtkEfu3ehK7ppBsT01ku9lzy9WUA3dtoqzaP6L
W5W1C4u1YzGGmE3FgD2rKH23O6JRVXy6iSvOYc8ClwuIplUcvmoWmSE45t5XEP3vo2Hc1si7nFxj
gCihYntki3KbaUt4r5X4KMOZv0AHkyU6C20zGJdCrx5m2YOQotELBWU+abZ4q3WDsHhQ0MaLUc2T
zrZ2vEwPwwdZ3LWG5b7GSwlR7Fx0gE75WPj4QXR+j5J0GlTlCQezi20LZDHq7sMKEfqWsgarws27
qRX7oddi1r14irdZ6MTLICLPie2Bao79VVSzhIIPty0xza8aHXMlxHQTkYsWFF2BsTP6Ujszbwu/
j9VTZGvClyBpk3nKQSpJyHtJ/57GCl2guUv3icb6O5lfdmjLg2wg9kH7QEc11Y9GOh/DMiP6n4Jv
Av0rMhF5aYcw9KanvLb3g6m556aqz/BpuhO8lVMWaD+NqYVAU1E4Ywmg1wAgqROoLmmJpySISaow
j3KtPqrzY2dBnm3bRj8WgCOg+fkOYmTeoE+LSRweeE1mtUcYUj1WN+JLzcvcy0u8VbWMlaBpn2VT
fEgrg9LWa1iHZLfLSIepi5UdHn/62Y4mdGqreKvH0c6JoLxJKCq11noj8beJthGWEzKuoDRbUG0K
F6xHg8DBKWEdcbsh3s4BZG9JVryAFoGB2DUM2FrYvtITb2Epoe710D7m1cDCYgf42vVRvYE07Guq
MvvSKKYHM4oOSSUw8gjzzyzQL04BeL3DAE/LyeN6aG6WpLMmW8qGUfNutuPBdDrlNMfANJSFIFmN
c7g3nPZ5UrPRN1TjXHNpKDmC/g4jdzP1xg8hyW9gXElqAkRFGrbWI/1dGSYkQrGY74RpvDau1lL5
mGO/iQ1iwpJCVDN15ISQsKwqBW/WDKNfaha4wYgusrKHCGtsSwOajlpb1wn+63EKTekhsYpVNjJJ
x5lAxsrKcx9XxkNfJ0+B5tZ7JuPU15NnKyzV2y6ozijwGCedfpaVxvpTNw00dYBitY2inaT9MU7u
1zj1MfJh8c8JiRgg6tEzfiFQTv3S+VDieTi7VXkJ6inzsKWKYQ+o37IFIqEG9LOcqjmrVRWfUy16
KayBPI9OxpRpmGnNTJvYgOyV1I52Wl69MEo3Va1UFyvvFhEWSdzsimwXY9a6QfzjairNLpuFtYNS
+iMZMcJqdQM4bZ6haULYWcq4O2eLX0tK26U2aQM5aMOf+mB46hDy80MYOjQelhIJ3OGwSeJLjMma
aec/W1uDH6B9DyCpQwKVyGkZcYp5lP7a5aHcRaYYPTlUKP3bg18L1GOkie6/kKRHdrP4QmUv2mCA
0WinBxSuaYoZAxpsTr51y7KA+Oh2WJcZxLZMLb056Hup6v1Zr7AelvP7WHZ3Td5SI0hxd57V4WzG
Veh1cTRQg5ZXk6oh5jkbTl7pKXqORnGHJ6ttiYJS5wTERTFgRuuBr49DRmqhNMdOQEhC1JjFttOz
J+g/dxJTGhS0bpXEwh9zzmFBENDXVV2zooKd1xIqKIlSfBVJucuSxQwQGHGgwn1msD8Wpkap3Hb8
mAj9kIfAOqyoPyuT+6hBQw6LxqVl4hQAuLdK2SaHamifsXdmaleoKmoWydYcOt/jmWizdHqgMhZ1
KhRFfEulpJkWtvA7icjKPh1JDrUBqEkXgTTF1Avkd809o2q9Z9olKPNkuMB6HNPiJ8T9m55z8a2a
3+pmQIISaTKyG47fgvEyz258maI7nB3BNvTvEyqvN9pENqCfpjk5dXWDV48yquCGv0JhEZiHTfcS
KY9SgEdPXRRbgmT4iiczuLp0ltQSlwIT4YtLGA7fw9YOPMU3RIWLN61bvRspA+CtVueE9KmWn6Im
Nx9E2n7XusFrdMKN2qEI3jjzWxwAxKhhCVfTxG38YbftDkHTboeRIO1mLWAJmtNbbbxMRhxhuUML
1UmMvdRcGoQ2SQ5peFcKEt40MjZjWUZQJe33JnZ9qffvLDiPloMzY7koSlSe5D7dVUEgzpWbIYo0
d7DNlxqTWl5HNy59dOFOUzZykDoEX0GB3nBN2oOtAf/ZqndNfRZoVGMGgnEKwgSU9RHId6kQOChe
77SxujO0zjqnLq3XESJOGiUwSZM5YG5KP50ySM5N0IMOSlIPdxdKrqNA4UEicSbRI9e35EjipI1K
u8cU7dWw0ru5l9ZFy5oXaOuskw7ozQRCuq4z5YwTxb2pcO9Ti0uJUASoJt24QeuAPqeK/o+lPVAx
67K8JaGosZ5Wi0thtgkVcMxIpYWNYBa2x2QY6pcW2OK+or+OusOjZTWUL8yKS5YR0A0qXfpaKygN
N2YBea+8dglim62AcAejy497XfdN171va1wS+wRPSoJvKmd2OzyRmlZeCw0bODAvcwfbriwVH5ML
3C0ym5OEZEzRUvtozPouLw0XBNSMiCE3j5VOO5JHTq6wzAWTS0iq5PvCGqe92TUCPjZhhMLMlPXI
ypfUQYLE/CiJfXdGrv7Im4KevSpzICFNdIrrAx4MS0kVIyeJ/E4a0K7NZI/97JA7G6NEN9Jimiwk
TAsDl5hd0D4Z2Epd6oHKbqmXhzJeaAgAPgtNaNigz7eqOmgHHXGIA/m0IeclKgC6nobqfjRn4IwA
wkioj1rapA997CZe1NNcTxdaJK6HMfj5yTirQepp+WBRNYsDjIFH35LQjxwbaTQHNQQEz4eI9Sql
JoVSLtq4BuGJ5xjZBPV7Cl8cgcj/nKLZl5TaW/iGdjFOJAT1W8ue03PrUk6pZcGap6vB7WSnC1+A
9kkgsmd1EbuzTE27rxzIsCahDcqP+bwbWwemvIEWhGmHe2CAmCAGc3GIOhxpFi/eyY6P7lzGVE7a
j96q/FkpWkoOmdzPpYYDBMht126LY0MZrQg5WNUJ7zqDi9vOzM/qTGIoVOrVKCAC0gKboWC/ti+L
9k1R4omld3CJWZLGbybg6GQRlJxiUP/djIQy/Je2u1X0Ibw4anKnm1J5It01WDu/z01bIz59GqyY
io1Dr7FXHsvC9oOCRMHu6WqqAct31tFFL+xbkqFtkRrfZRohiZrG6k1i5gVthxn8Vvc2BOMLZQdB
+uQwy4n2UNpNDYHCrc5Bb0gaEpmfktwf7aphbqmjY0unX2nwmEnx+0XAnssJpdnDxheHTymWLFQd
jlNrAJwM6Rn2hM74mnJdDNgnmsxxouzwMZeDP1AeGcIgvkQTcs+mW9e3jE+m08SYt4nANpk4jXDb
Ur50mAUnR4vfxphlVY24Gxkt3NCEsNCHRvT2tXLfAntFuFwuzqPWTRWaDjs076UhjV03NR+qFA1N
xZhbtKoo/c1vWqw+RwmtwnmgLe+4MgD+T6s/mCY8J4r6I4prbWeMIU1KsOZtBfw/qul+RNFA2pWn
t2NsXBVbDp6KOih9DwQVP2UI/HqK0DhGID0neGiyXYN37zy9zDNKZqNLAbgv89uibZ/nqDgoWRhe
M/HaDsP3MXEB0UakkhVlji0/t7rRqd1iXnRsxxx2CAgSrRzBKzjHwUkvUXM2NPWjmZFkyA33ZKM2
cOMKywF7Ozy2bj48pKr8YUhoJI6AFTLErkBBLE2vIs7eLPlSlaX4ms1rEacP+djUfl/MtIHQzaPp
TCeodSm3puZlZEHaUY36OdTucOhcenno1gys9LProaCEsK8GohH9lm9YEwSECHI3THDPFDB8Oy19
ZcIa9n0SgJQsmN+rIf6O4dVXha82Vd36Hg3N/lyApRxYVe3Z+XJbVdtZizRI3M0v33pHG2/VXkGg
m5OEbkXp1UYADmDXZLF+rzXDwU5zchrZ7Qtm8E2vjedhCA1fDw0C/ugy5+VALcGmdVHNhxF1jc04
TdAOeoQjYstHjZOay0JMlA1FjKmrKIijLh/JmWBKr+7g+NK6qLl3o9p8K1z3h5Er5T7p28/C4orr
cVB502zdGZlGRTqx961CVGST21UOVBpTgQ3YFzUUfQDjI0ZPeP3R+0pcbh8z2rajDdYjFZQKhkhn
woYqoKQT3lNu9RXTpuy6/KcIZAhCHg4qyn8KM03gqt+UHDiRFs4TPhf0kWOacYpp0aVpPgsNFlSA
xF9blz4mkkyvJqlcMESvPbY44zDPd5m4d3OYxmmvZB6aHwXYRUSVUPYli6SW7vIdStY+dGkT7SPZ
9jf/X+it6OJu+u+E3lQTQ6P/t0vT/86+tek//JnQV+ETf4m8abr7b66tO5broOdh/s2eSbMxWjJV
TXV1pEJ113L/JfNma/9mYNuEvBtOTIZYLJj+R7u4Qf37/xS8JZBkcwyE40xVx7jpDzem/8qdybD/
ac60/B5N1wRychrFedUx+E9/N2diPp/yvFfNH3Pb/WzGKTxHs4hvhz7LMEvR5m9xwsqkdclXXfQ6
GYhmPDQJ1BDNtgevbGjaRHJ8CCMSsL7PMSmnin1tmqEl7tAR4Mmq6/oQ9h0lziwXXhRO1TWsK/PS
C+fetrVkafnSasEvFAXU5RMIyU+UfiknznOYbZwqw3EjZsWd0TFqM7Lgfz3Y1VBenKiL4IDEigsL
hLDz99vrs3Wf9dkw2Ap8n19fsm4u9OClsfMeNJMit21Ua4QxGvWOpv+hpeNp0nqSmGYsQO4K6zZD
dOqYqgbK3aKLSRWHGfk7HSONubDw2imbS64H9cUk5z8EZfD8e9O6fX34va12sh36xS4yw3xIia32
LPsHxSitYJPVFRo1y0ObhpAnl2eMtOzgNvn/tZ2sg8CgrIAir3uvD79el4tm2M36RTEslYbg82Cv
+4tfn8KIzi+EAXamaQEwlG37EC6rEYKpaBBlZn5Shh6BkAg87QkhHsrHfz4N4jw/mZWCAs3GoAbX
FI684D03XtZnsyzRGMDZB9UK3l3f6OoSUIIAF6MmCrygtKnfyVVRDGJFOJpu6Lyx5oe5W727Aen5
SERou/2IURfAejnZ1bumxe6maAi4nKQ3XzQgLras6vdRt4qDbTThft1NxupDWZrGo53Q3fr98Tqk
06kYYUSa3QvYLIoGYsGp73+9DOLUvLUCha5/YA2eVdBTA+xzZ6EZxw1SURsca2VbY9l+Z2ulC8mT
BzLwU0Qp9vR7ex8VAdzL8GHdtD6Qbrh3Zgbnlvr9X98RUSICvzdShSwSee6XB/oCw3nOhwyHLcbX
H2+su/ze1sYQbIyoLXeVDd+nNczI09r6dX3Vz2QvAKZ548/XkZLxVo9mzYmAEZeh3jS2v/csGoSu
aKLrf31yfYeJdRfUQCkH5tjH9UHNOq+xFfs2L/rusa+07tQU8cOSmH8NWns7qVH+zahiNIwqN3ye
2hxuYmnrdzqisJ41krsHiaxOdhyOnijd/hSqlSKfow6BY8otOTjZVsXUt560wzhM8f2vB6wgzgVe
n3/btLypOLWgbRy6u99vxIMb33/p4xj99dllxzxpA/Al4BwTHdOnuqN6m2ju08ABPa4Pps517q3I
xFn6P7bFAaSNRDEueT92NOuy/qw6yq8PBXEC0T0m5J5KHSfVfi7OaP2vL+JkpkL+t6fR1Jrnya2c
XdgQg6/vyOVjCQYWaDlEwbibDOQuGjLaWyQoESVE3irpmfdQKQdMsWwXocb2wDHhqU6p6f3ar5+D
v97PW5jTqH5MQ9R5Smeqj20D2crers9/PUi98iip2dTNUu1x3TbbzI5p0JzLZdMY5sW5s9O33x/q
okZs/vhSyijL3iXkljrUDC5jVNwvOfhMFe4SEFHf/9qUgj1IJCnF+hKx0eLenfT8976/t4tpyfEU
Bf4h9/Qxn4Enz+YQXGSiu5toFPl31JsUJZs/1c6qcdHIIZ5MdLCk+GtV+O93EMm2rBDH+Fs8cP9L
MvUfFojqn4usixCmrlH50ejuULj9Y5EtW0sru3YWPywXD5SOs38ejUY768IdLAw+BPC/vHtGT0yl
t2VWcEbjGUmD5Sz2jrKdRl3chT0XTRtE6atTAa9/eXPdFoUaRNOxiI4U78UFGTaAbU0KMDhJPini
olWiNl41wxvTGaHZgBJYNRX79dX6QLKXWX3+9OsFNWQ1muP7LiKzFR1oJdV1+/P6ZkWBdoPGaYPz
D9+l1sCGrdK9sRMH+cFMKEdjBqJWZeC756y+D6M8+dLU+C1Ne+25tGKDwD+195PmnPNosDaVTNT7
ODEhHWVGjJvUoF3MHKYAfbTiWStAm0XtCMEvQ5Am6fX0qMtFJGEYzEel58F24D0xawX+NCbLyyG7
zefwvL5ad3Mwn6ADy7+eWhtxuHU3n0ZTCgndwNnSaSFqILUFMT+2n4Wt3lGMGj6DMNXgqbnz/VwD
KurdEERYPpafwa20tZ5COo0xupSEP11q3f7Xgwb01D/0d02Ggu1qwjaFIyzDwYrzn5GZnaD4jK5S
+CVtVdtmQ5M+DqE2PxghqZ+OakA9uOg8dPW95Uz5fgrabmegTfakVnl3toseIH6YjCejpiWooOEO
mj1CLk6HRh7kcIDrEoG232+sz9Zt637ryz+2/f7sH2/8Zzv/3kaEqd8Mo+2TBFIJi01xqcxU8TXh
UKcYzOE+V2oHDQXFfJvs/oqqrPmzkSF4eyP83ke5hjJcaIizjFLjKOzWOMpGpTO8vo4IESi2LVt/
PV23LmqNnh7F51+7Lx9ct7s6wKAUe4ezBFZBaqrSlA9yyNqJkQFzMdw3h/bARE/0R6wUnjbUlY+G
LtLrrlRvM72fgRfACUfEmJddDtBufTpmIFMrKz2u+62bpsAqdwLd3S1DPmdpEJ8jumhnrAbyJ6oT
ERoQ1DaCRE0fwpQHFSwA24gKSALTB2NQ0gfHjHIvjW2U3Zdt636mgspd7gx4kS0fWx+kUyvHPpnQ
lfyPTeY4oKY3G77BKd/qjdQPvAdQs0qN57SpYKhaFj1aHkwDZHKQUSIrlgjh9xvrs3VbG/fNf/52
3yDnM+qQA/74XAfagopqa3zDsqI5W274w8xG7XZ0evFi0zYPjRDxqzmUSCGUuzwRymOlKiXlcgO4
cxdpn8hgH4LQ0V9poMCXGMLMl2GkXllcvq87UET+UQnRXl0R1745mSosVUN5bXrHMyupfboBQD0D
Ubo7i5r8mdWHDvryRgZaNvXCWQdDaxpwD4I5vKT4sV0mSy+R0490X7Z6eEtoHF3roLuPy0i91KYV
XbUSYGJiD9FmfXN9GBSI6o2mXtZXv/eo6SVc10/96zvWPWgeBr++A2CKCQwqh0YQ1DAAHay9jr+e
Ulh1sElx2Pq3p+M9xs8K3VPga7Xo4bsPEbwM1cQzPXKUF9VArMB0WA3Wd61m3Cq2o1yjtKDPgpiZ
WPYairn2/rtp65+zlq2y0GHY5DoY/SJE7ur/nLWCKB1jJc2KH6nuDvelDkpXJkH7WaXRaQByBPn+
FgVdOJpDOJyTztafHWAVxy5RzlHmzEgJGaO6Daqs3K+rGygU49gipnyMh6KE3NDJaT/bYNisFNO8
//rnL2bJfxM9N/n5yNKayLILzWHSdZaV/Pu3x7gIF2/j/zVleP7M1ogAlkwutVuUL+NUkLY6xhsW
A71fyNDBhtUw3xIsxW9oY5BQkDA/oRXtz0FlvhmOAbm6NKDOLC+DvvzKjLa5NxwcUHAZuP76dAVe
xOyiCFcFvrt2y4dWvZgxmDL5EY9A8sKcpi72SFMFOOr/EHZmS27jSrd+IkZwBMlzWZPmUkk12OUb
hqfmPM98+vMBclvu2r33H9GBQCYAyl2USCBz5Vp0L3bn/uqlTl3lD041t7uuJOKGiiZk12WZDMfI
78mTEFBOeojCA7vfIN8N+HAaUm8XZ657adBYprRN2WPi1WDTTQNEijbfqrefHcAKDSbss21EkKGY
lKcCe2me+Q39UBMaft03rq5552XJiHCXTfrQTn77njke2HE//QqcJyW3yCPOWTrzdfF1/aFoK4sa
XvGnaRMPvoGd/Dl37fCQGMQBVU81EYI7ACS9HrTGPwbiJcy3//v2C1SvP95+zrwWgtWe5UKkL8f/
uP2GFc66PyUC8lWvEVT69XCCiOYAGeYRReb5bPkdjevbd1EMfaMjTTWQaR1qJ2K+TANkFmyikHp3
AItU9OkbFIsR4zmRGwlOROj8nd7nb0PpBSd7GYPTbFTpygl943bISje51cFD3qYiiVdqhZq4hOEn
ntUOYUtWKD/hQ3lV5SiIp6urKkutUFfNUcGSQKvgpHxwzlhoMtbxSs2LUd6pw/bBsmqHdFGXAnZX
XdmonmpGL3K2o2D/T9aEbp9QndJYzronO/Twv++CYf7nbSDwBX7GsolnWITP/nkbTMT4wK045g8g
YHABBHV6zJvs7HtxRqYjpKJPNsNspBSDwIVYVh6VndKn5qpe07nWPYlbAtX/HJjqsdsM0fz5g3+e
mhTQ1/MHdyo/3QyTfVfOpPOkpWaoppXgZzOzYMD//c+69AAR3bcQkV8+/TraasWyNsE53Fx9qle0
YXoIOd9c/dcP04wKQK6h7dSg8sd2B62lh4hBLoWDljGi6VI/u7nYH7tqQoBEO/R4cu4f3T+WRVZZ
gz7+eDFpdxrsD6LSfMpSJvcgZIpS9WRRht1PByfpn+MpfLbCxtvXJeWE3kgZtRMBdrngadSIIAy5
V/CamfgUFf6ycjhBp8qH7Pi1NY1Pi9+GZyJQ06NbStSRtujvWQ7HgQHnJ2TxXvFSZeZO+TlMQ8zR
edU6j2Lj3RTn2Ryaz4Io1aYyKMZRs/7lqkZRLxctlO/T/wt/wrWfzWFZ/HnQM8V/vj58wzKR7XBM
3iE8z/75xU1KNN7Gwcx/EPTgDouAEo++N71DOjZQSjbpTlllYpKbjkwU0Im4drfK+cfImKynIKsP
ytXNegw/A5ofbEHtkewE11MNsCj/0mvhyN7PCSjPKOhX+shzy0yhuDCm7tFYRu/kC4/9j+uCbCz8
k3IVXdFubScltVd43smUTbWIBjEiLb9TPjUv7TwQaEKABJFTRmgYct7HG68pnB0ZQwdqb3rXRvlE
FJG255F1owZc1NaaS/ff1v0x7KTjjEQAh9k4sD9e/79+3PXTa8hcd7MgV/6f/zK/A9Oe8TfaLfqk
QXxeaHvVi+P2bUgdbfXBP8lpV5/VsAP20Slga0Ic+br+w7zRppSgGeG6+TBQljVyE+qCbVhA/8e/
Fhjab6e6Isr1xtonjgYnvL0L0hHRaiLuaE7twjZt2getw68GvSmF3Su3Yucy77qC6NspCNB2u7qu
y9Q1IxsQ2zPRXX3v8W+517VufOtM592Soe90EncdcYavYkgG9OIiSbNl+08ThZSN8OovHhoDd9nc
cMLoa3cftWgaaXYADQ2BGnXsF1kEv0ykZ8+TOaZrt066dQGcYszq4Giixld5bvWmtW14rLIOlvSy
fkvCtNr3NXVdyuzjyN3kYJZuL3Pz3lw1PfjPVE4em43m7vO4JA9a9CPUuKT9Zl0sq8qB830sCWkX
bub+0CVZN4QpWW2QkgBKdwbdBFll4lFnk1ryjd4v58p2XYAyjbZWPidpl6c5hhdQLlAugv39QxHV
FCWGyXJWA0FoncDlRQc1Y5hK/gcJcaF2AxhKoIAMgrRBYeLyxJsc8rFuQBRoNmqO8jwpVaNGr0/G
60DKu8UxiUtfXaO6iFqhnNdPuvrUgPH78sHa2Kj3drgsvMc7P6VqWr7hL7Z8o8+Il65CIzhcXdfX
v/EvuwE177o5+HC561r+BFTfK9tGd+D/2CxYxsctG+BbzzEcyzV0l737h0euZoSaW2au9T20tJ1o
SipjqjgdEL6RmE5l+3EUgROyqS1JqIW/OL3aqw7T0ty7HegK2JisCO5JpE7nmdiIWtKlIMJQuYOa
vRlhZLVz0BrsyCkXEgA/pE81IvPFqo110PtywJGNC85uBXI/mMf/I5xoyd3PVZiJMwrFB46Q/5me
Q2ZRvoT+2KSCVmgbPwHgZjfhxkQYd59VgfkA9PTn1PiLfpGju3RD/1NXae6Wd4P+PdSCl5L31psR
Wfp9MDlwvAGUObClt+/yBtBak9bRzu0l/rUVw2GZLP8FqZGHONK9zwUE7usB/ZH7yY38z53df62C
VjxlZZidQj98J6x/+t9bQZkD/fj/ajgIUHlsB3VDfIycGn5KoY+pF98FufjbJpnEOSAzDvxOPClL
1z0Tau3MgItrrmXxXHkKDW6tGs1HgTy5mTdk4F1o0uokuk2DJdhNcx3sVK+yxuOgLwSipJ+MJ8wS
qqsaZ27vxDLr2zGkDNUhLbetNRD0Xdrpq6HsumMUQ+HlEoV48SKqFnq/kpiBIrqNqKPgc5043IeC
hkiqtlM95VsQ5dsAylpdXddpaq4UZKZIVq7VGnmtOB5ADMUQgGiJg+ZSXDwsSa29dTP1OwhmokEu
TdsyPmnAeY/K0s27elq6N3/Srae+Xk7sQJP1/75Nxsc0Mt9Jny8kGyKd3bxpfAxWBpqhT1XjaN9i
zalWfaF9sbKhQPGTJnAmZJGy5Il/pk9YJ871Q6wX634WxSl2kuLU9CFahlTp+VoNwLALQtipAQHG
A6irvv/qjFoAYINrGbLx7J5Ugt08Xj/DibmnHpBtdT3l1+LmNTSoYEzN5dRXYc/tD3wQymDoEFan
9jkQ5jlL8ghs5zB+HTtjnWel/ZeXjasiE95XcxT+Tej44fOcLN0D4Jlgp6dudz80jXdni/Lxmg6y
F+S3estI/0wRNeLs+461Vymi2S/6Q2bU/7oo7judWk0WuHKBuq7mTf1BfkoXZcgkVjPIxOsnOFr9
FDvjCI677M55XkP6HDew6ujdWbn4UcDFFiG6q0xj8JFMirJwKu+A0Im9HTQ/ixTdo9GK/dNkec8S
hfa5Ee3y0E+874ugF5/rqD8Mg588T3mUHZvRgwNS+occOKg9e9mmAIxFgWOGEJBWljt7pkSqG7XD
tYl08ctsuuk1SAdi7M+ROcgy678bM7CtXdY7Pvw/YWtvMslvKX1qytzBuBC1kMmnOrGCBlmYT+b3
xh2sT3pXzxTX6CSupalpFUTYFoXeAoz/p4Ytwc1IVdbjrzUlShtnBBvFKhojaF2smtJu/je+t+Kw
6JX+Jc6piBcaYqNNXz6LmfCGTs04YpEzYC/N3rpjN78CfoCNaiq+WGRfqHJO803Zx/HnBBiCmp9H
hsuvs0LtTC4H0SUXvxdU660J5Pa3/8cv0DD1j29CfnWuo96Bvmd6iFH/873ghGPV5H1TfvNaznBW
5YmjIZt6ieDXyPXkQfnGHuDaDVVx68ZrkS39PS9CcnoXZKgFg1PdeQR/wHlPxiqce//TAMyIApbl
K/rS7d0IonJvl8G8tWa4aDQTzSZH8EIqxMaN4vZJuTo78VeD01KK/NunBpxF8APOhkMQsLJuoEho
8tJ4cHSTw2BuAbsgXTDujMiDonUAR6LMMKwSmPOaedxdusorRIuS0x8TVLeqyPkkybRRVievdpkt
V/tNAyF0kIrdYGsESrWgekZVOF63qcfOYS70c9gIUHCLS3F44s4PSVtG1EDQBEzczxUIMRIZBcrM
f/tUz5Oj/9VnpdBTBuLlOktNJUc233r64MOC1FJbUVGqqmm1DgVD5kLHIwJz48izVyAPb6LqHtrA
AKIiXbOblUcN2KElLeVqhyLbkphAKsAMkifTHXntcxC1yhb1Imh/13Zo1Q99Jeb3KI6ozAnqlyBL
bdJ+Vg0imWncGAdeoDR+HIvAOg+NfVZ+0DBQv8wuRLtymsmZLlnydweaFABMN35SprvEgR1wmKOI
KheawSAB73fPF08EKUJIUck2Eo1zTAs0hSKn25lT33ALaDSbe5NFoI8XQzTPbRTq2yaBYFiNRssA
ukGfYZvxDHhKkjB+BKaCCPiEAmFXpP3ZXHSEdD0RfKOwDFyiHfwUov5ESrr5NLZwlehyEdraYEZD
kTxkYSwJT5uUo6HqurLy+dJo5OHhD8G29CBYAQmebohh1xZsObZHFspfh3aX6qsqLNobT8vXKrdT
DGQcHXBOK5X40fOCGp503nqgcj6xicjgqvRhWou85ZkQ7iMqasZ7GBQOEGONMpHFS7bOtMADZXf+
3nC0jbLqCjIX1fNgZPT1Ujx6WUxWwpseUn2WLN3ywevFM+hPM35Xz12nCPxfA8rOF0ST58rcfXg+
x451Hnug03kSV7yj0IeO/HI8uWVCFVJjxq+ZT6K3S/Po3S7FDzfVq+9TOYNxzYMQoOlJSynbp3QR
ertuCB5V49Ui3yeBuNfdgbIJ5dM0J3gsC+NzvFgks9WA1vvmY1UPK7/w9X0wLzRebuyV6XXZ0oNt
wG5a0a5rt3q6zJOuy6iy+XnolyVqHl+xJ3WpqYURuslQd4oSm1oWfXhWjcFGH9jXWZRkoAKqHKBP
S5uVGgvLqDxUxvCqrD4ohme08L5RX4mSkUXQs/Kc4Kgav4Z5wwOGcn/19QJlwDGAn4b68P3V76au
PLUOP/kk7WjqNWdOnuUQu0yyFlI61WS9GJJNkxSPqUv5JECQ7PNs+evOycl9EVRGeDv5ptwJWNFV
mqOlosyBLzqkBIhDiSLw4GSHskuu7jwXKbQshnfI8LLP6RQZ8GLF44NnhBx0RWl8KTWIS8qKBwEK
j9CJF+hPEEFtvgYpaXjgO+EJ7BOwBWukvmSioMyeqRKcAq2jKoEmNYUFTepve9KW4hbgcHg3SF+u
hsNEMjMKs9sZMMdv+gx6mpoyqCfXh12Derj4R7fculM3fSfHC3lUEPfHMmkFmdWed1iauW9TPp3U
zNjU36ji9l4dY54fwDFnWz/SP1wrpIyaYHr15I4LxXaZ4dYPqktttCWpO/FSHb2qqj7c6LZn7MTw
vXe5M60vho0bivq1zg1oDLMxXg8cGl/1IKacgzfIA9vW5rWcPf6QEfJLatTPR977gaPfqVHXa9JN
K6hkVWab80izqblBAYG10aAX+35gn6LMghvmUll3Dpc6IjQ3RD/Ry7xB94/KUj0gWON57pckQDsI
7bjieWlbDQY/I+C3MZRbDYK69WhAh3VrZKn7WM8VCux+ab7YCEXddG41f207fYeck/YlNe0NKbHw
RbQRqjzWfM/pM4EQR0vfA9HmB1NLopdSj5Fv6SE6KaWkFinYeVc6vGHmfK8ag3zfpafMHp72/Sib
6xQtENO94RQEvzoKxI0C5hzgnTvVEPnudpAIkurqPEFCK/cgi2/sfm0RMKDCiab083gzFN3Xq0v1
Fq0x4NsqjbWWQ0IT29b8JTf9I0AcZAjcuN4pfyj9ia4dwWo/T0Nj7UYgO3dNmAa30RyVjwSUy0fV
092mfMyG+dfoLE3lU6OUjff7MWiWzzZC37cIQ1IwLKb20JDyutWqtv42oNmxVCJ/n8O+eWhN1Aup
CDafKyv8ai7sgIGLriO/ax7LOWkeVc8k3geJFlx5xMq4T5rHsBrxREI6L3QaHsf4rgNq8UxB1I3l
wlmlBpTvcgXHjJ9dtmgr22z3Pq8xELrxEXwdOevasy4mdaDjxQwI1UM0Wu3HBkW8cmnmXVeNSHMY
Lpoc1TASgdb5p3NcvhH91D+1nQtRqAHdDJwM1mvhOTUxydyBsPIfptaI8SGYCevlXwOv5Etc59aL
bpbx+wA5Aeo6IIrtLhMPU93ZuzLT253fz/Eq8/TqBFzDQqZFEACPI7iC3To7Dr79VsSFvrGkpVzk
b7Nj5vYJBHuIxRYOqXD+LAznUQoFoSH/sE198CoRnY1xWFadcGEHL8D2UtMKnEz0L0Y8oICoZ/Dk
5vXw3rmICU89VC+xKZbnzrQPfu7172ZR5tQimIBH5HLwO5BoF8mpRu1dJe4JUHhblaxXjRsV/sVU
A6XK8F/n2BlaaIVTwwvZ28+mnTwM2dChkUc4KwdudRvYUfcpsWBwGyPNu4xyKw34Gkd4a+WoXrQQ
GOXei93VwVNRg+tLZv1Q6kECFKsMnkjLJodSkL+WlnKppije50lYR6r7g6dF86tNmvlPelrEd7WZ
l5ugbts3U2pFdnnj7pSZmdPXbh6dR2UVgbnW9To5K8vT7kN36p/1HD69pK7vrEqIfTuPYi9zdKg0
y66yVROPU3BTN212f52oBj6YlJtbYMMg6vl9vetFPvj+7ZpdTQ5UH/uIfQis/r0ZxmurieGXJbAC
Jyn7ZkjIEsTR0k+z6MWPbuBnZVsxxfx1e6zjTHtvfYQxF8sKz6P8tg6jPlO7SWV7UCKCY8x6ug4o
419PRpHvnIp0fMNT5EvoJMcm1KoX5Y+j+Je/MLKjwz7pbA5fuzyOnuqJsFtVTc23zoFiK5nCNydo
2awXnMHa2ZvfGuIPaoIm0O6IDXs6xnNi7MXSQ4oYh5S4wE07gU37kmsULzaJV26NKBvPYoLkXS31
kuRHaObVMzVT1gb1zuyh5Tv+vpTQTMoPtxqIhqduqUhG2oi7WICqCzkwZvY6KqFGJrWJJHQCFlyh
wFWj8N8KKq5614EP8z6YanIdQ/PpCSQvrpdSvQ/Xu36GyYYeZN4CGzGlkw9OOU9rVEG7dw95lKFP
v7TCAgKbcZsSw4MMG47fIXBnYqHWAoajru/VtLzs9pADjC+ByOIt4t8wT1OItptGt9nFetruruYg
famn9WxwZFfZl4m/l1x9VQktVJlSWvhvk6OuideNEwMqg38vTi2+BaZvvPQt1J2VUxxsaTUzlCfU
fS7rToPHRIt5ZSFc0eUIuEjMMX8e585BS/GPkJM3xbs6FtElyOT5RN6SNv50iSBdF1zsRAt3rZys
L5V+x0862mrwBpDhgwmFsuNfPenT7KT+y7aqW0AQ/h46DI4lslHmtSlDgO+d8fPq+TBrsSfndqFU
E5gbxA5N2Z5TiY2bwRIB5+t6RB0wjU6z2VymPlzTRfEiGq8Ad6W9JyPh/dpaKMcuYTbQjBTigtIv
3rMaAco0ED/myX2zRDi+FaFw7u2mNdFrdvVDH9f6XUuKFzbvXNuabg5COzAkx7HQjgJGk0sz2TYk
6JxaVhQUhk9qACn17qijwStnzYkN4b07I2NA0G7bShHbLmxurFBPf0KHVkU+mtZx9DPWPbJbKK/f
A29fDhHJuG2zjAgkeWN1BpoY3S68oL9lE+xochF7pKeu8sVnvaXAzS+c+SjpYzYWWhtG3DxEgd/e
RdrSfauHB4V4jmvPvZ3yOn4UEtVnUJYzl0t5sjWEnUy7ML91C/rkXRq8Gl1srxwd2Qpy6M2r7QXn
loK4L5PrvC5wi5zddCjOuuuxUaitbKVMNYCS8xoF4+FRuTQ3J3tPIrCzPnFaBvdgVD+MtP3U5AHF
Lm7bPVh+OEFwki5HjoZw/CCw/d0ud94CB1A+1CSp4U47ZYFWb/inw2FJwvwl6hLEHeWUdhYrqzPG
d0o5BPwXbrBffNPbj7zu7vph6d6dAQ0l+bkExPmiskc9V5AaQakZjI+TWH41JfCuXR4OlFP87fe9
CT6QIQHhX3Nsgu3s78nXOfNIuqCcDYjyUucUw8ewotIyemOrB8vrFOXri+m13m0W8T+hzMWQDJUB
2trKdFLoqodW93cE06I3B4VnytnT5qBG4y74TEDalVQzCPMt1iOFq/3T5UIk2sM8TM9qoWHBoUZR
9qmHaffy3s5JYY2pBn2xfGkrXz8mZE0bcbi6lB+Q3FgTTe5ECHV8lHRnu+mjFXDNr5AjAB+FS6Te
lNmCoOi0rHu9zY9lzQ8Fvfn6rZ8NGBXS1v8xk2Q25xLQSm21jz2RZISNIcPQl7o/B4E8CGpAbUUw
QjBE8GJVGUV3IqoOCQmA07ts8SAuDmawPDVY68p3krNq/D7b6CChHi9W3BKnFdoGTe30MsHTnGUF
AV1/61JWG/bmVnPS6aCawOyy+UZ1Z//zsCRw94bBWxm40W5sKSqz08V/o1DdfzALF2kIaVJCjJ5J
Z/gbNdpYlLcWtveoljpIefU64TICH9XZypzLJOFV5r6CEQhaPy5RhiJbF3mBCkUX3gc2W5MFrrL9
WM6+8TBXbg03OIooVtJ6BqfCuN3D6UFVmhoq/dK4UfMtdQvyuUKtJcvRpGAjdDR6b9gmVn5SVumE
3fGfft0cZ8qD5Vwzy0Y114rM9jINzOof11B+5ZriedwTqnotUYBVhyGyWLDZ9uTQXRhOPk1LdvHn
+mQicVU2G1/6/zlf+YemLF+akCOHQCChH3pQ5LJn5sDLzYxaHS0lWD7NSLqXNYxNl++t3Hk6NsmN
Zax3yuW5nv+kvrJNsO3I8G1qSGka0ivjp/+6vVMDZuf8rFojYl/0j/3kdSvYpyMc/g5MBq34TNBk
fCcCjuqCk8DFIs0oHo/ER9kIZYl5CFtSPcpvpT5f7Gbh3aaL4mVgn99w3ghN61WL8pgiN5vqklzX
3lNT+9IEg3OyfAs5Ax9JQ+UXHhs5juYVAS1/uDfLQWxH3Q+2fPUIdP+u26AUPkMHZO7WCujKfkN7
CiiuVpaq/agSiOeW0ZzulC930Q9fKGW+N1CiBIxiPjVT4zwnGeSVjt/UK/68zjNBc31XCyu9CSvN
flZTfi+YgHNyVE6AaPp6/jKZLVSxbnwypZU2PBPLPHlJNHT52tbdDmIhbFd0U/CYu3lAmVH+NDkQ
LYJz2BZZ1u0GSvnZP3TIIQDHU40pD16pg+zYOLQb5UrkAS2SjSCodQviMyVBQwpPWxAoWLRw9uG6
6I2tFUwwcktTxQrttDrElTC3yqKGngeqB0UNecIVm6DgWTVAOj9Zk6gpK/CD5yU1lns276huSLMP
2LHYlfbFTju3gfsF0mnfmJ/U3DL2/dtk6bXL1axYxp1RQ6eWtNaeIYIwn5fv06iL5labSx3CinjY
Tt3oPPjUhW/s5K0An/OXHlCr4jvd5zCqoLYtxA8Roy5nJjnH6zhFrWOwxaNuJO2pKezmZET9xVUU
A+dxOaObOvdRDapp0uUFxpbajmrNGQ8IHeXA3t4VZdTcxUb8rDeQuLChWQDXSaCHGr7MhJhluYNX
sb39Y6Wa5IQhVCK9djsRVjs3rXXKbXv+vOgc9QkfDQ/KpF7gS8bD66mNl8ssoyOm5nXAzmMOirJh
T8OXcRkADv/2FWERbciQ1pQxdgig6BnCo0hGJlPCtnRs410wiWinTNUsZViQVspg5SlhObhMNDIt
Qs9QrknB4KAzKbtqZfdAfrNaQzJZrzMYcM5hHVF/a7vDD6BRdMzhm57pgAEaqz12QT9uQ4PXUwBx
6Gs7aF9ITQw/zMTcBqlxyjNd3+Zh3oerfnBIocdk+72iiQ7E6thQDf3yZI36eG82KGEMVDDkmaM/
OYVuoWLU7FNpqbGRihs1psuZcqxqUuMy9p/r1JghMdC/19l+Bpo8SqPbFlqzWxgzyKjNQb8BZT6u
eA1Uz7DUtNAbAmcSaGzYxAQTAWtzHqNsBi7qZu5z8wku2HI3pnUJ4zcBvpq9WbVY3/pQ3nKdWMYw
xEj3aIN5qwYMC/o1gxNTM/KjadrIgt+94wtaQ2Wurp0l43GCfOotMgibmCMU5UaXantATCmbXtvZ
JnXubNts+NWbRLkOtBF2zjKXwB855TqqetdlMH3o1JNJrUKBwnNtic+hi2xQlabTavKz4POUGwiA
2flXXlMoJRp5uhU8nl/4Mz0JHnw3YYQMd50swwvKT4DT0l5/8GdteNGSFBmhqIVzS44Oeks9IuEI
C6q6jhgYYnq9lZ4dymtfqJMnEKzbyOb+vlLrglcvpcl8JMmtZtcEab/Pfd+6DYcEgVZlti43XzaD
JywIZWT3MlH2Ui2BrKxfVsp/beolPIG2o9S+at547Ld/NTLmQGXDD7a8cCjGfvZSCShwnKiv9u0U
6zs7TpLbSpse08adTrAFzqcJHmvNASigXKpx4AUxI1R5lEUEezpdRtWCqGGHMOiINvy+RuPz+M7q
CVVALqua2PbmnR81b8rKeZQ8GtUISEiWAgNQd3eDLBfuZHM1cy38FOtdvApVRbEaANevo4gsq4eV
rZo2DVIw5PWtusDHq/5hJ3F4rk3boyDdydcGpHx3hqvpb7YJDEN0xrAKws54G4wakSl/crb1YmSb
WQbXQxOkUlTE5UNWRPlr5PrLKuuFcReJIntNitrciAgqZViNs9fBSSO0vSxIP5QZUaVk+uWrsmoN
9K5fQ+q9+CkE44lV71Tv2mixR4pE2Qm5LO8ysw37Gs2yDinyqocoRetfAh8Nljzsxte4TdptM3ko
5UgzEU62K0zYtmo9n17LCCqGwEYTXY26E0ygwwTnbyac8XWMPecApcT3QloF4Y7HJJnf1FhXZ9bR
j6sntTANA+tpDqOdGsvs2DnVUK+rsbKq3HMQwjQgr+IXvPG64qcamuwofTV4GoVJDLtTui7c3H5R
84q5v0kaIqLqs93RviPNjsZDj7qS1YviNRhnCJZJVVItUMKfQ3yy9NtHNebBIXtjJlO6V4P8zNFJ
9Jtkq0Y1Ny7vbHbUa2WW6BPfFxNUcXZikPevvF0RVPGh+mcD2/mgj8ZeuZe+qYhQ28uvaYlB/RQU
Dnd9GJstfPqs1xONOUu3LMifNqdfplqoxtXqpE/0hyCy8xsiMv62EqO+ZTtAzIlXNpAeJ7P2Vi8V
CkimQ5xs+dwq6RxrGNfgw5OTvBgktb4QXBzN5XBtlinUD2ZiZ1sQfhtDWmpQ+dOZ+Dd14H6zGhcb
GUg5XMB4O99cJxE/h6u9QSGCTd5fQwW6jZQvSN0RXvJyEtleNVEIMHy4YB9V6/VdfhnKkQuLZ7SR
/pijupqW5HuXP3bpztMxdeH6MeOw2tZ20r7FNW/3yXdC4jGYjVmfl1RPnpRl99ndYg3zM7sXjhol
3L81VA1NXd4FJgnyeNEs+cSyT5A0zQ9znIfowSRRcstWB5mAoSwfUpvv3G3ukmkPdfJmF9to/GOU
e8s+t034x+V1vIoXeGE9LfJ6ZRJ3j86MqJocUi4KrpbtnHZ/KdfFv2RwlkSQmqt/hPINkOTdeUPY
30cDHFWGP9rsmnhGpkvYHsOFalE7sA7QFrbHRjbKr0FBERm6dVBT7Xoc4bd1f/mu09Sq33OVP/fm
em+YfO/7Kp6/BHAnagaaQlOMyh/krbCRUtun/GEgls9es3RrR6/7B9+GEpqNSrS362S87eraXvX5
MJxnNx/PkbGOvM4+KQ87FHNNnFO7cRc/yG6TQvJFe0670UJ3ONuA+J4Mzv+XUQBBFB/FMKmqxVGe
/hyAEiMQM6dv/VRvpiI3T1afpRQWQpbMIe3ZyGPvNfqqnG3s9c/N4JJ8YUExEa4oRbdTY4L9/tHX
5k9qLCRcezBNhNb6LjbP3uC8hUvzwwzK4SWpQ/EM6WerdT56JoP7qvmBdrDlmMgk5Xtadms1dfCs
ZQVZScvDgtF8Cfz97+uYc6uuk6TsV8eY0uHWMI+WPBnV8rRUFdazkYzWQVmh3hEL6qbxXis5LPlx
0DzK+WqwlPP11vk4n/jteK8GA2tpHt3ZPrp5BGgpQ7tu8SZvC9EhCoRjZZ95Sdln6ApgUZz9ctM1
kXMuDDM8zlW8VoNqWmRMNuTYhOOvq5zxuaRY7aTWmJXVr5Z0RkdDXlHNmozm7AVmclBWoJXe1pMf
bMsZHz5YmWGS7NMmfhViMI6N07RIGkTBG3Qpf/mNtfyMrJdSszIqr6k8Njxzee/isAetYgE+4jXz
UDfOskvLgMCaxiGoBCF5it25ux1dz3kLqnwdFjDE1VP+3MqmCUdqTjQQMkWZ5c++x0bCjFFblZaa
4dYtfMe+3W3UKn/Ioayc/W+u7Toll0XtGlRyD1LLHTdUA8O2lkbp4+BN5iZ3hyOICGRhG9VCyhse
DP1dzbi4KL1MEX1jRU2WCWScvjOkS/nFwuGkSOrpTi/74VhayAIlWVq/L63VwJcNbWnbWgG8aC8e
2jLvy6gH63Hoeui7Uogdq4yimHRpeYRq+m3tV9W5lI0doIMaLVG1UT7LMAj4cgzqvfBMIV55DgjC
gu6AolyNqVkVRA8UZtQHZxysoyUbp3CG29Hpkgfla43UOkImYR3dyD1xcDGh+/vbVVu9/RgbJ7Nl
XwClJssroOL84GEOzFNKan4s8JZBV02jeT6hLtUth5puaYfzXc7p6PY6qZ36X9PJ9zrsQP82o7Df
wJE3buwg+c5z4+cEWQ9xT4ScjAAm0FYrh2cKfv8/Z+ex5LiurOsnYgS9mcrbUql89QTRlt57Pv39
CPVqrd13nzM4g2YQCRCSqiUSyPwN9qKuKr5mtrPVdEP5ZWFjpfhq+W20bWORNqn1PAaxt54Uxz5F
Rq0dQvSUZli1f0Vy4RBZPjgta2UMtfMZJKm70SKkgbW5qVC8QyXJencNgYZ6p2HLF1NkzwMkKZJJ
GDsrUYx3z89eoRhaj/qQRS8T1VUZrtFJPSpBhqXRPMo3hLdKu9T8Xy8yCoQwrakCvUVyutCCb3aA
r0rRNAa/htG/+JmPZ6VRfLCv/DRVUDWdaeEwX4qTDFcavISxqup1GyblRxZju1QMvU2BeQjfqMTc
rh50nTSik7aPiYs4KMWYT1IxKHiAE9okxeh/GmPwKHoweQq30Qtp/BJJHeKo3eCmO+hzctMPPstp
gxNC8RFkms1CY0L7NB+w2OxMbQ3eEv1PEigdO8Zzp+HPpMzV7aonBTR2RnQGORu/8Hg5yjJ3hTjy
ZnIx3JPFcfhty54qz1sD6v04Ftj3yGEG7B94b1V2MVHyuI6j9SGnLfM4XSOBBJRpfpV27bai/KwT
9Kgcu4kQDCTaTYJ/YU/us665o064Xc8l9qlQwpUFOmBfj9+sTo1GlKXH5wgN3l1BbTLfBrob7DI4
T6fJoo4Qt5gXqU2Ai2radM1DgwJ0OET9keSqpvHNk7E8PDd4yOZzyzK7bsN6ON4r9qgcqwJL0bpP
vZewHJWL5SUn2YqxdXiZNU/mLrfr22Oep82ctoBNBEXvlFfU6cMW/qLQTIxnkjz4SF3ve9FZyg8h
6iXFilmgkIWO21fjd3RGsIIIe+sN7ZhwBhiVQHOHbt2HQ/U8KQNitBAVb80OZvKjpwarUdMa0tsG
aM0MwsI6MIR4KHS3e/aBVnEjfwqHnkaflqvYQORA9ilBMZwDs4SkSWdQx4yItR+xN8anGEoBnjek
SqhGYmnQsb+YytS8FK2KM98MAtOH8lemjin6ARTVHBa4KxnXugEjBTt/16q62BmmBeZtMOzPKifl
Wtdf+RUP6ySATs6t9ZcughFeTIkhcofe0ao28J+MMJdRtME5yAP0DQCZ8pSBnOaj7RzK+fB3/7+G
3q83mhZTyHtbXn5rVpg8+mWmX92WvNFQxN1XRwUWglLlLEzglmhLANQOLqGnBF91P9MXZWd6L1UJ
4xskjHohPa5tPRizKLBV9VGZtfIN1U4wMLPEFcmpbht46IjjDCOuMta3GcKfU2lsukwlMZx0fA8T
9HdwMyi3LZDnj7Gyv7o5TvYVFIbnLDW2ATcIdqvttIwnGyQy9z173Q4kiUAxtCeh1717HgtgDF7Q
r6yRAmQG9uOpASSxUwNEg8HdKE/IYuJayrrp1Yg1l19NnVJbE9X7VAwDsqVWfLbmpuJhWe/m4SuS
P0BMO+dJhpts8PZxkeJyzlrhnWe8AJRv4Pg1X+R61i9oud6D7JQh2Wzy/mjC+H8dhh7nkh4DX7Nv
tU8yYue2E9aznmn+2Qnql3hwnUWudtEMcuDFdS3atPngrfW5Ccau2lUiiyGj0oSYoGCCTCUcgavw
1UCy/UELyOsr1meWB++qNVovePjqG7Bi6KDyB3gxxIykdapg2dWK9eJSnHgwi+g16WtvoTf9sFEq
49RaTvvczQjPDIEaAL5RfBxnkChqUv5+StQY9AC9clzUhMuKBeBVtvpRRw8iBXLplt4VkHBxAGdn
PwZAAfje1sN3DXVSt8vSL8KMZsu9nuWN7qoPbWHhEzqPKFCVU/Loe0PWalm71OOxXdBOToWZ2+Qh
21S3zqJXpge7DE+iqrMPJ9IC0GJxe7AMkX70COn2PIZekWXvHvoioIbAH+KjSyyxZiWqb41qrLDj
Ij+C6BeGJBoQlxxt56Tkax7q0Nwc01AeIpCdh6HgMcPv33rRfXyNjbIormYSRLvUUJSz12u/D2pS
Pllocuzv8QbkZWIOzX7Meh0GwjB8KlN+acE4/xIptmi2mnzPQjJ6dgXYCdZlvOla9okqgtlHe+KF
VT21n5pCFwsd4ZZvTqFvIt0afxm+OIxkY77Uel4t1dH3TpaFt4oSV+1ChV79FhpZdECaB4H0uVkF
tr0Fs0KVbm7qMYocQYqWMvi06o3Cbb5yNMfdjXOvrZMwss3ZXG/uZTEEb7nhf0IhOfE26Rr6Z0V8
lTMVOOTaed2/ANMZX0YjnxFvs1q6nu1wOLEv7TB8BdDV/hLu3lSb+ifFYCTBY614taHTrOvRxA5G
I7lvBWm2HcnzXlXgkssxsPKvsVvt4Og1v9IS8xISLXhjY4SZhdV0jfUQUreSNoesCMazqcY5Ah+t
/mrMpVoXsupPG0/7+WpuAT9SO1bfmiTBviXzcr5xcOITyLfbAeWGR8sDAawjgGvV/B2B8XcHJXsB
NKqF+9JpqiNqNTU5rdGJKJGYcXWUB9l1b9qzuYjqolv2r2uyBFaFVnrKjsdH/lDNhxrMyUqr+m6F
UmX+QH4JCJvs1mo3/ldPyJ6OFTtjZC+sllePnUSDL4fLs/h2sHKf1REywmWfgFedO/pSAMzIav0T
wSyxb2WziiIXFUIAq/MQ1ZpM5DFFR/FFC49UxBERlqejr82nU1Zvc9E93HrKToTHrhNlsJGn/xof
uJeRBMvVM+tNSHbkfVKN7ExNEUjZ3Awbv94ZBjcHTXT+u9pim0PSZNrJXp7U5ewK1J9lL0V1lLsU
9dkay/J5nnJoNOVNThm2mAbIppyyp/q1kk2f5c1tStlEHWJrmaWz4zeoHuqGbJUPHQuRMhX/0T8x
edY7YjpYfTWgfT333A/yuntTnt1jLFh2tdecqfCYiAm8NkUKIdzo3MfWd9xHFy5XYufT6R43h0Ff
pAmYCTmC/a37mMyoxIZMLBWqfy7VUTzf6XbXL+S44WAaFGW5P8fbPmjdczWfaW70+0zG2Cr97v1r
3H/rBZTg3ubLE/8sUHONY905NAN8QpSIYMi6nmniezifmubEqkOe3gbIsRTz9EXgIsovm/JQyevl
6b8uolziHArNQik+cFKIAkq1CzuAumlS+Y9T6vtwNjSWlRUwnTLzKD7+6Rhjx3+APr+Uw+5xL0Zj
lvsFcHtS1e5CdjemfgZV3B/v45RIDw91OH4MFj49DcLTG6dWh4Mee8Ohs0zMCWQbjz88+dRcmOt7
v1lk9MuhMngbf2vrpq+DCwQEiurTIlIvmZtNX/3crtYqXlaHIAz7Z11rPmRcVAWuEONQ61DzWeZJ
h6i01pTHzEVBjS87BmG1rbDsCHAopfSoolY3IDo7lY19BGV5laPlgcWld4mLF9mg9sdVvaVsPEpc
5/soIwFbDISXu4oaiEXn1nPydGbJLvo6M0ny4C2yGTLl0PUx1FR/fBVG2lwLVS+vSRG/ITo/fqCZ
gDrhpgwK9bV5rYTTvdaiMzjX4657lVjn3+e2gfBk6k8XaNruMrJzbGaM2Tq3QygKyNLPymidkx4m
w0tYgdAMVHZPYSSGF5a6/q5lBb6SvUqdJ+d68r7JzqQ0NJZIR3AJSbsMp2qjGf7FGDsQjWbpneUh
bSlyY345NttOwfjk1r73yzOnbHeqmeiHto3VdtsoIQbpGdlVL8KO0+rIVSyEUNqjbDtzUJ79FXMT
HSo9mUkWYgYSIjgebNCnDk9N5/iX1u1/HywHueAhmsrNXx0QBtC5Kl11ce8gv+dfUjOLznxfln/F
5ZwiyJ9HtDr2sjXYek9VjUTyzA2SbJ9J6/O9ZeZwtf6h/ci4xSYNKtqdSMSYvcG4e+h25sIeuk8n
Y3LOP2Nl6K/Z9cA/anZZ78xhihXYzIh1WKLdeXEaFTAR2pEyXZ/ne7T/51Pa8ixDKXVhJOFJDwru
Po4wHpDwMh9MffLREBpXWqcUD/YoECLWQqzzIiXKAN3PvSbrh77zsK/giwJWmU9XjeH7qPM1yswO
S+25mQkc3RBvKffghqN3Q4t+6jO0SXbG1hM/FeeVMeKRAuNjqSnhO1hG72B3yBnKQf5QVtyuSh10
AxPys06W4CFrnF4YPATiXFGOvrq2TT2N74QM16lVIUtrh7c3pZvs5ZQvN+hDkX2WsR0/SkgDa5T6
SgQGD57GMwxChsGg/xXJtc8o7uJHwML1DS/xP89ze53a+rjP0Q+QxaArH9psBFNAojk44ogx2ksA
9EDD5gPMxmaVTQn3iaxooSsqbXRKIaye5Fkjg9Nkzx6XTcDObR4k+8Nab36Pv42SF8QpFXWkzoDm
/jWJ7L5dFDlBfMLLmR3RMfbaetu13gsJXuUYmINVneVp2Gc+DCuCIz9IbhqQGkD7YQ1kKhAd+R6E
gmxIJBS8ZaSbw8Pg/WhcEa3mNGKxkEVHWYn870VJ2QUgoDzKkYoRbBqs5A6mh39uCUG11Gc0KVYQ
/k2G7db+012rvdI//GkOITrVC6nNpqF/VOMINiz70orxO4oaf3tXcmuM8fYCkUWV5eFP8zYDCkYD
cjlpD6lz6q/ap21ZxlUeKltvz5GJl3MScPfqglrZh06V8n/XGtesTsxrXPowRhSBh+yfmMc9eFXH
DoXXeSrZkTuVWIw6FcZ7TFXtDy+emqOcSca5r65q8OPQiLjS0PLoUXEw1prnlqHKNTPKs+2TvCZy
INx2DebL7LEg7xfDyWi4X3XC61ihlhHmelHc8sJ9xFGtLIpd8wDslFZKEQ0Hf76wkIPkqfApPGqR
W6/vq7HqP9dqfy3O7uPuC7b/fUgd19gbA3/ZDN1smw2+wceL6yKAM6M2PB/s/tEfreHQ8pi3AKYR
K3PnjQysuZctJ66qS2Zo5cXxcPi0SlDVf0JyxKgbCUiSqdiNFlLEcVcoZ1RWw4UIuvE9maBTDq1o
nnCvwm2uUMQZ60FtZ2o1nlMIOJ9qd/K3Rt5Uj4pp4eWYhrNVfMmmubPct6QduqPSquCjKJC4wDQ5
+OmQnoryiBmId9KFTydSwb875QhdH6OTiSOxysZYTazoMZ8Li1EYOQ+u3a1lSx4U7gKHxGh+dKMf
R0unCftt4ZU1jAWBc5KdmIfah2zuh4GyNcfJfemUik1rph8bC0whJe1HL3xwLCtG/pFDzNP42iDd
m7pOc5GtW9z3DuwFlRMFiNk6J6u/CDu0DnKEmiTJ1UV8eUHp2trhjKT6SwgaQBLqKtjeZ1dThEDx
8uzX91heJ8p6MpJ0JaeRE7ZlO24pq/OJ5jdlzYchi5t9EQT54vYWPNVgbWBrL2Y94Vdto0xxDppu
e3/PrW1kjznp0//8dD0ON3qdApqf37Ycjg777dPdQ38+4f0dRKZLSSTy7d3tJTO2GwBVWD7cXzNy
HBR4Mipw91ftsPRcQ4X7/QnlhFWY/f6Et79WGLhI/c6f7ja3bvmsd/h0crScX37CGuG0+5vs50+Y
Nrf/v9ufpS8ggcfD708nr1Yd66D4Lqio+Q8hr87T7EukV9bhPr1D2XExVDjMAMMrn8EdzXxXtTgX
dus+USp7rnXH+4R8g8ZeJgBYaqJ8z7VsWdhK+pDrHj67E1YCjZNfuDFZzxk+ZqtgEtxlwpiqZ2Lq
2IQbX2WnPJSAMQxc427jqw7SfEMCdCProX2EoaBbxD/u4z2N/CHPfBacrrpqDYW1XjnLtKfDsKoj
V3sK/Fx/QhLr5A6Nco7m1lg6/SGI+NPKTjnMFkjWs9oO0MFkiGgC5ChcJI/nOeRBb4phnXZO8a+Y
iOuNZzv15fYqY1ST8xc6rsLMIa9qzBBXELtID7I5aGP9ALj51pJXDQ1yRqVdIkf65/0GWE2Gk+Y+
ylCE4MMOMYl8eX+/aIb/ytWkPsoRSRMFZ0evb68pQ2i7kwcd4oBq3z9vxviMfRyTbwHVK7ZqlALj
N74M3tkQWfZQKxoE1tEPL/LMSlKoU31V7GTTsRKU3EsdBEJoNrPd73+M9mJ12FewHe8TyBHywCuI
bPz9CvewHRcRZPx/XuHekZTt71fJIaGgH896SO3QSFaDdA2UmdQ2i46NbikGlHo/3rOcR8x68gbM
bUeXcntVPngeVgmDGjRXA3TBinqO/aIEuLx1RjZ8WHWPAflgjN+ivDlXbid+eRO1miwYWBN2VJVZ
mvmzZSDwKTX47pjaz8bxlY8g9VwUwtrsVYfXs0rRV71CXWJrahjqA29X29pB5xwdpXP3XuZW+0Hh
m2vkjrRhYeWlie/8uMYTUK2iXdTyqLHkxxg03cuewfBmxlFGLXmhd+l4ukUdvP8GHgRrEBUZ/wUN
/8sZTtQN+X5FSzY4VIUACLO5WK1ds7g2n0r0h7ZhXezDSgvJmXr+BUvGEXJAoyBAiSNorKfNeapt
9SlS61cZd/3YwIe4ag7c3TU4lcYqKxzlEzyrtvF0YVNI5vKhP+d6i+guXlN7fhraWobZIR77clBf
oqs1BS40MDtpEH/FCTLcsEwkCUnFNzn2g5kc67po4CjPp5OOaoVraYde83Pyi8EqdLtiPY1ZilUo
5bN2wBzBdezktVCwVbBz8B2y2bVQrqJc/SVbk9K4KKR7Z3klmi/WEyrpS7SReRbPBxeTNN9pXmSj
j3FfNPzmKq9No+nV9EP1Qbb4JCgRiyA6yaFJDwiwJVW/J32gvKTsP/f8FAp1YRZ1SK6egzFo4VJ1
MlzgwvB3bErhc6FwXQMUtkj7yYHRoP/TPQ+026k4iDEHb/wnXlhzoqFTY26k01uM2wqw6jJ575RR
R/6fJ79sGgU5TyMy/YMPSOudNcCbapXRI3T16a3FXH6+Rsu85GIUHd9jWq4ewWeyNVYC8yWJa1HO
VwQogbl31Lg59limnWXvRP0bHJL/OoKuulpG81Dhmfluam54nJqwIh3PRXk35RsbjMVGXmQVqgLK
N2TzgMPKEfV+sfFjaJjyEElfHi/EhyeZLXtk0ABLSHYUKZjJr6pnHDQXY9zq1zY2KtSWcd3N+Qtv
ZGc/uuJC2fHWkqGq7f1lloz8hObLPUraR63B+8wYCgqQCKG+Kq0fsU1gJhLB3j6CXACC+Zdm1d9Q
dgD2E840cdMpHmOztLa2mGbO3IDsocIj22vt+rnRsTxF2rv4WjvQp7S5jK61mEUBXfpui7JYxGmu
vhYBlnm2qesksjGv7lGI2nvKNONJinCNlmz+WidszfhS9tjWsYGWM5VZvC/6zvwamzAVbIjhz21D
1qtJwvRsqDmVu3jwd6HqiEvgGPnK1eL0PcTUMHUc62cyXG/zYHp1VbBa+WytvgF81SlXD9WHlZgm
XJqG5HXC1uolxA/ipatxgoqd7EmGotqcFrA2QFbPnWWblpucdPpa9nJvjE+d2QMRnXsL9JRfsBP/
Mxf1uDmrFTcn2e94abpuHb5kymfmtd3L2KWrEgHnd7y0NOAXobGQTaOwnA1+wSXS3U39zk4MK6d4
gD4xDzZSgadk3z1rIq2eoFbdwoOdBscsn9HR86gk5zcHfWTYjmprHXulSRYmPsfnWZ9ipdZBvzTt
aTjLmDwARRjOyXyYosZeYenEkPmKHuneEewqPbKtq0i03rtlTPYiBwd6KrOPKm6Ry7afxENt+865
yZ1hORqT+5UU3MHHBPWtmDBwyEVdbuFkhh++OeEtkbhfFQjNq0yfzFPYadFjRvkGWq/ufM2i8V3D
fMKnsrEIRNaDa+zDx/vBacS5ZqFzhMxYuovY9eL9pNjBQg5JQuf3YD9EddlUs3OM8bdY2KTqFqXV
1Pz+ZZvdxaZM+fOEVjY+1giaHaYeKI9kB3Rj8r2aUFaSzIGGFpCeADUnWAWjF35X7TZ8kOyAua+Z
R/4frpOzmFi6uloVXtQJqoBSU4gXVuw9BVbvPbk18BHXRp6PyKiS9EEmp1nJPhmz3WYzeM10ka3E
iuNd3aNcFmACly1tUT8i0zuco3myXOjuZsJFKtQt+ynAYwUJzZSNidHYT3o+udfEAeZCn4zUWBGv
BXz2VZLXqDZGcbQ2IICcNVDZblVFuMjG1ZuW4xUvz2QMmlX7PA7FEgxF+MXrfxl2Xn04hZ3tHQhu
axkWfnj0nNak2MvdCusYpAzSPvwSTep3KPvdNYjb/GE0Rmchx9eZgVRE7vQPnqGmV6GbP2Xc8grB
OqC0ka3hd+a55UnGubc2aGem7T6yUv8jMinOz29H6fFlTJBg28om78768+763h3W+fwuUJg5lq3z
+911LKWWvS42NVIqUdnnP0tHu5CRzT+mKLdWdjyoZ9F45bHMEXvs+zB+nbC8X5CnyX/CBl/GzWBe
WkNPV61pCKQufUxA5rP7IW2VcWt38cmz23/H5VhTNd980w1eu848aomtf4ihRIcsi4NzqbXQ41WR
r/VUOO+DnlxE6Go/IiN/AhWXvhs+H6uvcuWII2x/Rp0C5qgZ1J9g5fc+a+8fmii+YM1lvqqVkm3c
guS7ETbqQ+9jOI5opvgSK/5aDkX5CEcnr6hfctjfm85s/YMKlf2CetSw1LWRH/FodoiPjwJU22Q6
eyPydmwwYikW9D5lWOD205h8sYrwW5HW4huZhIccgY6fpT6tVW77wcLrzoie5NGitZG/gTGygPqx
MfO0+ukF6iNmau03owt/Tl1g7RTb6zcqziPPAvBeXjwjF5E/d1XJBnQUGq6ixLrJrC4Qx3ZZ3ue3
EcgV+ksvMUlj4DA35uFTkEXepQgtUMzzGUz8etUmebhuMD9O1wEKY/wPeMdKpyjN45V9o1XGT7fe
RsBLitwmXMcO4kWUu1vm+eeSW4y/6u0SOX+g5do6GsJmk7idsoiURLkIt9ePyQhQLvbz6msXvYE/
dr4lVSuWiI1rZ/7D7LOJ0PKymjva8XsKD/lrZPfR2q/YB9gjEJVC7ZFXiyPn22QWMDLa4KPo424T
upG6VwpLfXKjAMuoecTQ2S8GHMzXMDP9HfqgLuA9u3ptU+1ZDkCSCN/uqARyVtfVVldCnT8B9SKg
mMDr6g8HTDb2u3hGVxjBOG0cvKH4r+8T0+vX7qBaX+yxXYVONr6LajB3ro5viIxX6rdmCJPPFju3
bQv8aKt5of0lSVPri+GSURgS1dmWbZ98jsk32RfDcd6wrTZ2WLZM76NRr2Rcs9io4jCuk/MagjcS
yjv5EuR3nFWohFvDTpRlZQVYnbGXOMqzYm7eY7LDDKr/b0hveiZ8itZc/XXtANL+gI49jpZI/MlD
FYFTLsPC+FcsS/v8wpuItlQK8CL6MziZO/AncNHZtn78FdcbKLeB35z/igsk8M8tiP8utsdlDWt5
2ff9e2bV1bWcU/YuGj7HPyFY7/UVc5pbiCpbRRIJVqzCtjYwR21V4Kh39XMLg2dzQPCk8zws383i
7LHT28GKHY5qw/8nZXGx922vOKZ50O1qVD7PlkBRp4kLKhgKLn4xWsiPQVSjCSAq/znVOhRiIxaj
ka4+AAPIL5VtqBtb68QiyyzBxvr2t1DHHRoJ7ExtO7vImDwTiWcdYAY9yJbhRdglA3UqzzUFqTDp
s8stFlUpFoKpmqyCcVSfIYP7h2aqALAKcyzZ6wVLAND9VfZaSVOunBB7UNk0Yrc/FWP+La9S9bk2
q/YBscVT4gtUe/UopKJrxTvZNE2tX2RFJG69YT9tTS8WT1RP/ZdGb1dylDuxfqlM1vEqbEWAX2jN
jNZEnbAX0SmozOYtNKtlPBrIMTtkCieza9ey2TbxD7jx46ObdvE1Y+9pNQkgUc801oVdNuheclGK
WxV+88FOzfF3dWyrfqpcssBmEp5bFfPDuLHCc8fDX/bJg9831brVg2pt29qUAIRuH03LVrc+CJJ9
For0Ig+aWcYrtbQxtDPy7BbDNzqFreQHuIDawBnnwTImz2BwVju1pcB5jwklECvUXrQFyMNiWnfJ
QG1k1uBJvTY9RJCatgntR65Dzq5rW25Q3qunG+JXmBx4YLg/o1L80ttBfUsrZQKWVAeXJq/dHYrw
IVqLtvnQa/B3C6Mo37SoCKlvlN1PsLyWYXi/jCp6iV6ySjV5Qo327dCkDgp1XXot4xxL0/+Md3Pn
XzFyGziutIvECn6Vll/rDx54ZigZ6rQ2ARac88nQwEZGPxE4H1F1GcejPLsfHEtLt1rcwqLG3s2b
DwHrEFiP82lkVC+dToX4bvQm47oCT1/GboP/jJO998FDpZXrRDXFToGNtsVsdQRtZIfvuqYoaAeq
1j6q/fA9iNOvoe3VFx7c4bs5V8GT+s0XzkBqOH2Wl0xlrR8oGfZLOShhBwvyC7YHWVieKSOPjamH
WWQNjvFqR6a2SuOxviSanuw0tUzBLxj2qYySZBNUg/bkQBJb9tBJPvvJeSLJPgP5WX5RtFoImOyh
YBkSmEa1hO7YPJk1T5C01NSThlbtIXMVfzeV6nQpgmxcjRiZvvU9u+Tig3tOejKtghJAVPcLElxq
vALempz8mUrltVAhF7ItD0DyIhAOLbbvaAn+7pFzyOFyzO0a2dYVFFv77nOszfQazNLX2tDnpyEr
LzIUzSEQCNY56putDMlDb+rthVzBQl5zj8szfdbEvsUYcRv6Z36kwba3CdWUPF0a1xc3yPKTHK9O
obIR1lQDxDK8rUVi6ziVUXlo8t4jBd8GZ7c2jA34tvgRXXx3xcZlfM5Hq6FgbJTzM7fAnMnwV24L
78yMTe2IYgsiBumsFqJVTbyRwUjL3PJ26vooNAuyaeNRHXUgaBr76dxv6+euT0CCm4JkdaqmW7Xt
EUYcCnM/ppjeZ3NmMkKRcTN5VfJYKDKVrfsvppqnS1utyw98hAN0QkktdgiTwubMWCqPWzFvohYA
C9ddXyI1JnJn67jjwpoBH12phAc24Pi9zU0naMUCvoRyipK0e/szrHVAF7oDjJk8MH4PE7UtMC1j
mMdsMi5ns+dh4Fr+PYxViA1OYEpOcdNUWyVxKe7Ho/4c2nZ1DbiD201glUuhQwroUCQ4VF6iPzt2
pu9y34LJPw92Mbd5zqD2zEPNIs2XGli3nRyqqU1yaBXg2rJpOg2Gl16p73qHkhCyQepzGqCsaXlW
/Fb47HraSbc/mojFMP/92td4QkoiaLQfStax5koQ2iZXsXBJc0ULv9qyzcB0FTzNuo7T8qootbms
W6jmVdSh0dSmpA4pAnyFRH7Og5a8ReTu/Cp3f1GfexVDVH4WqVUsHaU0nwxQcpsGHdWzHcXGvh1T
Y4cFQ/cgZ0TqJ0OUS6Ca3Q3B1ypndcqza84d32YsU9A784xm5xXLcRYpNIFF7eUe57/tgv6KUREr
D0FKanuydgEkxSg3hwyHnTFdp+gPodKtGEV6DZsify3b8jXvDf1hFF32yrvMATdaZGTmzknJkbpz
jeoge522jtDvtLqd7KXqUaLuJGz8ObmWNKy1qcl1D3X7AIamBP9uJJ9uqJ6s2XXFdtie+ML7yEx7
lhsN2wcvqgFmdppge95ACIvLblEbTvNz2ghfKX5WSTIAEEESSy36T6gd3kko1e9D09bjOskTY/FX
x19Nu6rZbUGOlPEpzNEO8bAQTCfTOwUNaWjE19m0RhY7/DIcfrAiQ5B56H+hfPiGoXjw4aXoBMMr
6i9RMli7Gl4OXBe3uKQUhFfIbNtb2xy9JY83/uzzoYVgcLQ1Fx25wcBeXAZzXFExlh5jKtOW4Pk1
hYvQ9M1TX9fiRfj9/EPRG4wZaaadV62r1sLyYh6MS4C9nQwTuY25GbQeOs6YId+mcgqvfQiU9lVe
OrErfkLwaOnMQ+2m7ZcsfcJNwn4CXqQ/xasiYeOZG8pgvLcpt596xb5hCBZAkgecH0JEB6xVEY/9
T7XQnjOqjF9FZ9cL3bG9NxzMxiWeu+mz2qrhGuHpo5c66AQGI5qt0ZTvB5A4KJ9oSr5squ7AUsMF
z06v5pjJVrHcZJXHIntO58NIZYFKw1VGVOGfPGfaq3Sdg8D2zrqWWxO+3dCnVVukKyBCvbqS/dVI
Rjjv0CuuW3GOyMsvS3NwF1mgvsQO7CsbSYbtSPlpY4usWkplISkcFM0E2CYvZut4YK3qVOOvkuhv
jsnHc2P9IlsqKXSQ1y94qtaPGprDhyrPqpWfOdbn2OU/nNRKr4VXKw/IQ1P0tnp+R/g8zNnIK9Xk
+lsatD8s/mafPFxavC+BBURGGy5RbH7Ebb5/yCExrUPXBUnsOVhman29r3zo1gK9yRG3IAyG1OnE
r+WLNnGDxAcEx7um8ze2B8ISvbfwh8d/jFEp2i7WImVHAvDbWCFsnpoIkJfoof/msqAQmemF826O
pthidZJt7bJor4FdnBMx6tiQGWz9q/S72qDsQtI5eHSi8torQbQfhtA+IuKNIuR8sJKLX3zNy6Dx
F34PXzQPu1+9vlENdTuEpfcR5KJf/z/WzqvJbV3Zwr+IVczhVTmONNn2C8v2HjPnzF9/P0K2OXtq
+4Q69wUFNBqgRiOJRPfqtWpNLo82B4iLx0tchg0PWRoMDhtUt/VLOTbesiMWSbVQEcIU7fjRom4i
i7JP+aIpzfhVmSRWIU9JF66V53yihk0m268+XLvfbDuAWaWj4IwbSrg1S5hRXNnoXh0TuFap++13
zxi2pVeQuGu0pzbVHar0pHvPTHe1DtnCYEE6MkTqsq4Rme4S395GcJIfs77qd6YtHdwxS9fK4BzH
uGoXMkEPAjFNv2kDzdxkbvPJt9IahXc7WFTpEHyDl+lqG4X1lvPlgcoZDVho0DeOVNcHqF8PDvXN
dzhMYuZUKNylA7j0CBhI7/nhvWggKFOOUgQr/WSKJAlascQ21uR2lHNnDcpZ7vJPvZ1fCzMlGp+V
T5SPxxeIneXnTFIg8FKsOzXMq/NglNcuBMqTJ2F4DJy3UG7SkwzphBP2w96zYFcB3p/pJ+nObahU
9M3kcwcqYws2HWqmaSgN5mWKbD2YatvdNWZN4boEqE2XwmBVyo1/VJ3mrNSNDWf9hDicgIm+Q49H
hL+i3AcjNUBfIOyioRgLPL1wEWPHr77w0J/Coj0896gpXYo4fK6VrLoj0Mo3aezI8HVV+yLbabig
yCLZlkH7l00m5B6ZYO3c9xaljbofLHnayE707sUkpPHdfdtbwJXH6BthfTw6xRj2ThDli9s4UK1+
MVRqDKgubdd5bxcvhRY2a2Qw860YmprJ7cdR4Jf1RurfnHxYdjVloETZtPR461qcWo+uTqXfcgJV
HCNPfyAVLC39DtlF3zmk1XAthtC42Amo1q5e6472F+e6YiGH9bdON9rrWCeknTJoPsvg81jyPQwl
dTk0YfWj0x8724LlJ/KdU0GaaQELVbvqI4pnmhAp8kBq3B3SeASc+DpfE5g8r+nUIw19TdS4oIgT
k5hsMwqluo7fSjGUVT25k5TyWwSqJ0Pp7KmM5JZ7ELRQYmgF3ngebIJl3OeewHx2D0mTLSmDMJ/y
TE4WATABEuf9ezW5cRrGkcZd1ze//pOYnPAQEw63h702cPXfmnUWTNlDEP8o3Nw+9AXcj3aDvg1V
N8ku0Kmwoj6TyuQSbjKO3MNGy7XiMtqlRbGl3BDD8a5OXWS7jEf1Y2qTl/P5+u+4h5Ccy6BSgPBw
vEDKnK3dIJAfmjGyUBnq5Kc8vi9LHkAnud77tg3DXaujCB96Tn0Zgin54sTlZ9VNz3LBNz2Ke9TW
gTMR5dKWpoXkutYY+q5xR3kHVhol80yN14phFXvFZDfA3dMtoyvITPNcSsHyWpVL883Ok0dlQCao
ymQZ2Rpp3Rlh/oNT3p3Pb+Fnr+UVdn6UQdEUNLtyqO9svkrbSLW7bW/Yw1W2bG8FB7T6KpOgVM0k
/JGaZzJZQMf5Ml/NvrY+Wz48p0WrVA8kmJpNEdcZWJcSbDRhLJ65qmtW6c0yrazoW5H1Sz8r4zfZ
LxFBSIP42QQauGmhPjmOowZLiwGW13c6hZz+cFZr3X6yHUfhJ3tDlKv4GvgG5Z22XBxcvbPAE3Zv
ihfxQ2lbQPGNygQI34RHqIjDNZGb4S5xzHzRGsa3UMm9J0oRh50CceoW0lPnmTM6VJGp9x0aCwCE
aTI8DIneUfZTypsybZtXeFEPwiMw65GqNeJzaldl26avdrLlxXs4Icy9Qv7hxP8yIvVXmxeoJ5xV
AJH/uukJug9qMJxSwr6LPnDcJ0PXCQeV/WHCnnQaDMFFD1qwr+NzAFCPipqyXpcGMtUe7+XKRPFz
z81FemnC0V/YrU36e5qtGhvFGUN/kuWJi9TNeCiquZGWQCo0ve32TUP0erSV9LMTW28dSNNr4YT6
NdP8vxBrTymAdhY5OOoldXwwLDiyuUdEatj2bZQ+eOoUuc6a6rsJeVYSNMobp5y3Qg6s5wLqp7Wi
RJ/tocxX5D2dazI1YJZhUiV3tHNNSZXg/KiU1ViCWfLd0rkKR8cxgeaHJLFnWy71JtFfflimXYRb
TFzpat/2vm0Wm4jrNJe+7Qg2S56/trM8PUtehQDBGEP81GrxCdTFFwvA5DnQjHXmV49QUAdLdVRP
Y+Uc9YQ4ruXYyjlH1H05Dr6yMuq63zlxpe7RIRku+dQEu3Qg5ALKINjlnhOsdLNRX80BPv2y739Q
DDf6HSd2aK2eS+Lti6p2snUHQRI/l7E3HsggLH1dMhCKyrWdPABiiwtTIVbjWTs3ktIlH3m+r0r8
yXdUaGBsRGA0OR9OI8Wqy0QjHR2aWr/qjIgIvTxYlNQ1TbuI6uYRsqBkJ2xzQ1XYL5fKVrt1Z3Xa
gqeRs06q4NWuOoItlh68TGyUqzYxtGvk+M7GpzjbTYwtGanxRIFRuvMMFG86tYDxJ6jPXakljzAq
8FyNyh7YK73fC5uSAH2BXRY4qGRfOQpYb4pKGGqc5MjsB0/jKRm1ia+yJA0HX8/GA3hs3h2XDEZA
Uf+pAXvEg2D0SapIO3QU4a5bCJh3SdHb9zKCprKlthx6UJqn7pVYacAZxw+aZewlwQnMcLoPRgIW
NjCPVWGN6krzHRdyl+7BIxruGCYp/DGUzHMNQtGlXu1eyrzsnmfpqdoZ2YjR5KnJA737bCIEgLih
z0NeXJfPqHwRRI/0Jz4/JhidJQzv6dVuJiXl5tmiGPlK5DO5NQV56VUBQ9h6mLzERFhU7l2dfxcD
pF3lNQnTaGVZ5XiFYcpZaErdk2XRxuvNJhvmVo1tHfwrLmKC04J+MYBITpa8C6OlbCDgXktNeeod
qzg1TfyzF0O1AEM3NIyQXgNSFj63Lr9EfK5iud3E3AnPpYGesSQb+TZRHJeqSho+Bs6+qS3i9+l4
NkqTG0AS3teFFPH152eRJ1gLDVwYuhE2oYSkNKx7YavtjEBjBW1paKsckyqXJB1RXVB/21FO01VW
DHcNdEBXGWaDpeb63r3Pq94SmovJFnaw5nvj1QZMdOJLV3XKCl5Bndu0qx+dXE22dah/bv02Ovvt
XwTBy7u4GfKNY7uwxQQoEFUupJuiB6cyNDmiOze1ddcX/UDoFPmR3pRNhCYs+Kql+LMLx8kXA3mL
haFL9Qu/98qyDl3vsbBLlNrC0r2YMh+KIIK0J4iOZoMasdoY3FqmoWg6SD2ognSyPluIKbUnbp12
K6mL1atWPQSCnEk2Y+R5eINv3E0y4bg9VWGkL0bqRDj1qlOoDwE3QbAkmsJXeCzwzWajeLJ2I3Aq
6wb51V6FX2iicBJ+HbpW8EWbpyiDRyAPvXjVWIp+qAPq9R3AXE+Kb1YPHKcXcp9kTzA/roFJSvfT
g7rbVMqrFjvFqUwC9zY08iRZhkMXbiBwQWMlbXtpjVyrtI2B6T5Uevad0gkwYmnXHfiuBYuOTNW9
kUXg5Zx43BqOC+CqlF58tK0euiFZ6k1ZPXnDUD5liX3NIRO+yz2pfHK0zli2w9DwC8vQthV3S4oi
XLm1e2dkeXdu88G9S5GXh58zfPWSsNwHsp9TuOFFr2ZEbJI4ZLATsxF11GDkSZWJWVdCuCqNpEfZ
1uUH7h87Ye6tNj3FfgayiYMmAMnRh7yBDKahVfGKegjz2YgjCLxVuMOpqDKfk4rYN0AzeWVPQ2OQ
lW2ecXuXIst4TqhSAhKqxGuxVnVabwvTdrO+rW1ADnO312D4xZknvGqTja4HTxpbRW0fQNpO/ZcY
qohUrmHmlzfCOe3ApOvQjt5mZS9KCd34+fa2tu/dFYQ/8lY4axRTrErfdm+zsVk1K4sy+51wloMO
0FM7pWHFdUdfWup1HW3Bje4My2kvrTdYmyQY85MdHTMidE+ofbWK3D1NlTRPSdm/kJ9zzhnMAjsY
HmDX1/ru0tTxnpJ252hpEmwswlYrX4uRyqybqdW66E4HqeDKuRpAXZrqR7IjB7uzu4vwT8sgXnF+
DhBsR93ESjse8QLyxHIYI1tH7iJR+u9pbrRf89xXEUbXjAt16eEugDeqJh12bYzouZGRCjOdVD0Q
U2+XodN7ryWh440Gz8FGzCoVsh91EaMuMs1mOpC+KmuvXmBrL83Xqki8nepnkJZ3hO3CxCxXlVSU
W9DM3LdsbxwODjIVxjo0rF/deOrqSlKoy3cO77p6ouSbaKr28owHxG29F5M/j6LlYSVBA/Si8Wm7
d2OEiKaRZHT6JfSGBzEKxzS7K0DniREYK+OkodCzCCZ69bGE5Mnue/jOp10R6NQ2E7vWKjQl7TK4
8s9Gl/aWRMnhbOaBPz/ELmDKyWm2xzqci/4QmMsPE5kXyovCTYbt7CxciEdw1jHhmv99ObflwGiU
ivKMMMGG+u7hsz2a7mqsne40KKl8llXCXY0KcDDkjOwPkE0Ek6KQaIpJVkj0Ys2YeDAQhh0tFIWE
Tfndi7MpydwiT/thQjiLWVh7Ef2YdhbL0Pz14FGAyGI9AqK+7VoRWwb2RFKqWYBkXkXDmB6yKvjZ
UBuYHoh8pwfRmydmv3nig99/4DJvD9wMwnux/7xODGef+Ur/gcuHrea1f3yVf7za/Apmlw/bV570
6+X/8UrzNrPLh21ml//u/fjjNv/6SmKZeD+UdkDf0Q8ehGl+GfPwj5f4o8s88eEt/++3mv+MD1v9
0yv94PJPV/tg+398pX/c6l+/UtvzS54OtQzR3oFHu2D6GormX4zfTUWVz6qUHOFt1W3c6FH2fnxb
8G7ZP15BGMVWt13+nf981flVyx0qNOt55v1O/26/f3d9DjMcvTs95Ol8vuJt14/vw3vr/3rd2xXf
/yXi6vUwXo2iazfzXzu/qg+2efjxhf5xiZh499LnLcRMPP3LP9jExH9g+w9c/vutbKeEOrfUvg6S
ERwbqZ0YEgGbHePfjZiJhqE4qNpVmIVF9CqxYPY13TI8iumSBNLeiZFl0zrvIdMafelVBrVVtSHd
Z0EMgVrdP3EKhsh2GsU5lYQt+JZpXqwZA908kH3/IeaF3YUnajOWMGIJm2iqHrYMUwcEVkO2f4Iu
+gKpR3wpbCned7aD4HNHna9tRrcGhsr4nKcwkE5eWhShJCdmA0sCzubJp5tNTKuR/tYCoCJy1kAt
I7bK/Z4651yV1zdHF1bJVWUENjzJBvUl2YjEDid7cJiIqW78CC1XG74bg/r5rrjoBA3I24dU90zD
IbCKS6HExUVRGm3r6QXQdbG61aph5xYgG96ttnoHYHLafIZckB3FwsrMkSUy6vt5L7G132kVQU3v
eNsvSIrmFKYxtLy/Linc0r7rzyoPFjc3feSIZqk7Ry57ipjRC/ImhfqbWD30yJSovxOub2Tqr8ah
2xr8346Acr2TX01a9q7BImEUy+fpApyIIzn6IekaUBV2XlB0msL0kVn7vLD828BRAgc0zGTPgeNC
cEXw6rZCGOdlkjVGS5Ie9frdmptnNZTrLk7S48eFozL4+yaU7j/sJYZGZp6JdBt7pTLQqo8RWhvl
zrsLmsS7Ez3AXh66raW3dYHMktdmdp4Qfp0zRueRytLJdV5520hrH2w7iombBvpBNCOhswPKyPpB
9BBMG/aJlCzEZPLbTQxdXfdSCk5YkVEcjdistGgdGXgZamM+xGNNod61kqTcCWuLmNwaTK22FBO3
2cld9LpRJuSteifhO3uQcTI3Ug6lB3iNn77zbKT4j4gMqQRs/zapjZm+01X762w3wROq8GmlGVke
V96KmfliDhqGoOo6KEymV/37dd2GKaV6lBraa/EiDMtTeUfKBIYt2z2IxsgyFOtv7WztIhNrRk0I
0cLJNwHZgvD1gPLdGHfSuw30IidgEHexdNvwtujdhmUP16sEQ8NKhRn9qE9NGObNUQxFb24+2KjT
gzaWg9hynvivNpiX3a6h9s4mg9ou5eBT9qeEIyIKyGpy9WU/vYZGyukqRFBCTBBvi9CgRqQ2gyMd
Xlr7QCnAmC7EGOzpT6Nl+E8ILcgbYQc95hzmFbNvKYQtxTZi7ezzYZh7PdUYTr0f5eiz1KRkMnID
Jjc9jB4DAGp72yJoIPMJey1abSc8KOByOHM7/tWaYOxpRnVdbsYlkCoLCv8JTtJOcJJmANSTj7lJ
6nHqCmM9zYje7COWVP3G6pFvml2F+Z+GgYCozDvF8njntvVwPzrGVa+T7qngwH3IdbVcD2WcfvV0
g5QSACtCZwMkb1MKSo7cT4UBcDUqoF8L69pdSPWwF2BjgUIWTV3Z7tIwnGQ92wRsOaWqbp2A31qK
iRs82XXccKvZfPTfgZ69uo32MC9+uzk2VHFXAYy5CFy5B6dwnAMnVz1diK5o4GI3gBBUaNrfrCVl
2n2hGhtt9oTs1EWGc/Ihb4RM7NSI5XZRBwAsCQvkZtXDGJpCqC6PXo1sTlDdlTm8z6InmnxIqLZN
dVAdbvVzIvrdiz1ADjA561vhLGsactCRDydqbVWXPo1fQtexIB+OgZxKMWpYv20hqayLmPCn3p/s
SZ++xL/3iNonwpb5qXby6Az3f3RuSmtVOYQ+IfX6aRKTY9GN4EkqJd9DQnuSR3voFsKn6kBQk/dE
GT51IuoDp72Stq6CrejGjfFmB2q2fWcTlwp/5PCCn0RfImTa91oC0Z3uHJKp6U0FRsp5LHroBKNL
Yla7j3apdQ7/ZOsN3z1IiD6h6T753HYVVjEWa0TTDpSeLMVMUQzyjqxya5jKVdf9/KUm3uzLANnN
2NefiXrUZpO/eF4qo6DegeuXsxcFCfmL0ZmPYkWY2/G5zHlozHWitWbDD41OyfXRT333KHpJl38Z
PNvciFE3FO7Rq4Akc3P/5RL+7s22Dpgpajgu6hPT7DxxWyz2ETt+uFxNtc4qrZOJE/9v62bnn2sD
GRUKK9jIfpBti1H37iW5hIW+cOJPRO8+G72u/EBc2zF0Ur+2Fz7GVlR/dtqIlE7Y+g9+aPObaYTS
0azN+PhhnwbSr6PflfDd8CE+KXJl7TspJ/4E7cCiRjznFCAvMZwbWAE3bQj0EiyCWb6GkeSsY9i6
FhaBchKmSbSGd6w5NVNDsu59M9uEiyIr66i0pf1sFwvmoXATtjTXzN0YOWi1/W1LIx/fX2Fer4Wk
I+okubqGQSFUjLiDBSv5VgxjOU/unCS+A2Ab5csmRc3C81Hb8rUanq8eBS5FC/oFpFodifO/NRl6
vei9GnB7L8RU2CnwWItu7iWowBaE1d4Z3SIz11oXgnJzqmYTKJEylRz4j6JpdAgk0Lq/FyOvgABn
9ugmtw6PwBp/efDUBP5RQd5bKdJqRdrRO5eCJKmoYx7b3axfCyPUmf55EIRI8eQkjH/2mdfMPtVE
uyQmwlDzdjJYPRiEcu0ZrpDIVfLntkKJ7tfg10whFdImpTqKYpjpd0/zsnUIlcNS/AzOv4rZADOu
P03Mttvv6DShDy6B9OlnVTTzVvPEvGzeanbOEGwiXpuk/K7X4yO1/v3CJuN+GCP0YtTE8si1UlIU
W25TLCu4SvxGfeinSYgx7GWjgMwWvr1kGsegmvRuM60tSKsER7tUg4uYDXL+I2kCjbkYWmTm73Sv
PyIcJD+Ww7qlPqYCSQdkYZI7tzNt5Tamv08RujglFixcnInyaCW6EIsP1cLOQHZShlpu6iHtq0Wh
yT9db/PzUtHrgomDYeCsIoZE2alm6gHhRVL2YFNtfOfWmvI0kPRcapGl70FNKU9+admw3XsuitM5
VGGy3i3NKftqIPm6N7TiezHKNsfVyQam0QME1pT7ccrDikb3FH0f1PV3MWqmnK3wDSjd+Uffac95
ueiJfZVMKvewdMXHPuoK6td5nlJ4Hy56CWBG2FqFas3acZ3tWGTSXU6d7nqoW9Tmei9f9lWiHEbR
xBUAp2ySE1wIw7upaT6D6+PgJe3PnnB5561Fwac0k8sd6J3yoMoQS/5WGxSSg2KYBdmRtIh/FKZa
qBJWCakzU04nCv5f+oTCuTSpnJN6FegxkoXvVvRKfjRMyzveNhAz8y5jCt316vfLGNqKRPnoxUsj
yN9IpeaPZKCKR0mKv5Drb0/6NFJko98BmUTKavLIC7V4zIJmBfX5eBX+SjEiRNxTIiUmJcOs7tWa
0P20XCxy3VgBcITW9+0Cdpyck9Sgtl/L82VHqGRhRk52FM6gCMa9OlApJK6PQoS8H2zSkhBXW632
2lSldrYk4LFiaHmQKo81VTliWDhWtZD1yDqnniS//lzTtop2lhJ4xt3C0V7nNTzEhldVRe3Ph9My
sOJvCRicSzY1pDCVi68mxrqf1Etnm5hI9AydhAiVHzEUjXDx9eCxB514mE2iR81obxKcmfchd2gf
3BTK39+Xu3mq1Jq7vQPWdXoJouktHQb11N92rlQfDc6eOWwDan1U+3Jndt6ws5W6hp4WU6yaGlUr
Yiy6wnpbI5abFUlEoLhFtfZH8M9Nnf3Dgkym5jMKpJ3ScIQQTdx6LqiraVzJknozUu7yc3p2/GAb
pxWN2Tg/F4tpXYvVrQIu/+PWRuzYCdqef9s2p/Rlpw3wN8ILEq8iFGc+KY3TcafVEek0veyTYj9D
imy9QHRWnqsQyUCrj9NPqTvka9ujvJwjNkTPpbywMllZORMyHyno9GhMyE3RE7YRIDqw4mlGNNnv
nhhCk8a0Y8TQ8nTTjTfr9jLPzCd4qZur4iftVVUMd9V1KN7MNlMuvHOVu1th6ii6hGV2onTVBrvf
C6NoQoghtiaAjonnurnOjfkY1m52BZ1pcVQ0KOLMqtIBcM8Fi9CUz4kBmo0S01UIveYuJ1v90lS8
Q1VoIDk8KTFT/0t1tdvUR30adjUIViqE3ZOYNW3/azc4w51YCgL2kpRqcRVztp5vG92MH8RcINUL
EDjxk+IoznOH/DAML44pPQUw5V0BbFbHzAWROo0SqA1uvcaJESFQ2movJnrDK69OaTc7mLR4Hpmc
54nGl/ayojcIXuAmfMGxeZvGA5gy+4rdEZErIt+/rb7N+SVwDElT1pLnuRun8+EhiL3sIhrZQBpq
rBHQFUMEjX9OVHkFNY0se5vZOZ1mkZzoVn6UQz33e5eoV7KL56vOumtyBIJ+T4gVRkfULpQsyJh0
aWPCtL3nOuY+VVCNmcgp5UlqD1kutIIFreU8nqcRLoTwUoyHui52lU7xsh+N24z8PyxPXnt1NZXP
29TTonOIBuCFnPJPS+hm3RT14R8kHKaJNq9LKhgAkxItXrtSTJ1+6MATCAHtvnNq6zpMDVW5qACX
RMdiJbCufmJYV0NxrW3dR9ZitumKpJyocDoKk1gqfKGxWdSp6oNRZDcxqXhecLvMbJsv47RUHLdw
0xwd32r3FGZTnB7n46vJI/cq0RvikdPQho2Ksn39vm+l6jHSra0nqyNYk9Y7xiBMl4EY6la0jhuv
2onZoOi/hu6Uqged81zw6RVecKtAfM+BENEKti4qJd1AyxFsxXAMC1CUiu+cxVApQXxK6Wuq+c0d
d6r4tgh9FpiHYWpYC69cM6RFWYLnF8PUgrBTRXBbL/jYmnmG0gJ0QPsqt9ItP7raI8kGfskhEvgr
MKHfhhD/GxyB/dJC6vvywVeHJwAtFnzTGJV3Hh9XFO86q1oetWM7NaInmgApqqNV+G4BBzozEnCr
RatFNYSbDKOyetCcOnztotoJn/K0qV9zuXlTmmBjW0Vxn3ey+kRZOvDIsuJJMfC1px60x8ozOncr
ZgOd8z6qJRoADJwHlL+PkQtMKpqcS2KIV0rAD2JSrA+L77HNaUhY/Dz87JUSDNeTt5RD7D9CLC8b
hryK+ao9iIbiK9nwHzqjzR8o5hyJJcmQXY5uFC/tmONqqusQo/72r9tsq/mGcada6pubIEjWd0p8
6TJ+KXmchB0fNOKlmRox0aepuff65Lk2i1+maUGa2vm5NMPlzb8xvUPoj+dGUJRO5POiNzf1P9iG
xPh3fvOyMOTzn0l1v9JjLwIr7cK4M+hUDE81p2rlqzAG0Yhem5MnWYjxh2mwoMHOD9yTsN92EEs+
+M22dz45XB0bvg9vilyoPGRw4XdXmpeI3sdXk+rEhnoe6xZ/dBQ7znsLP82XjHXBrwpM3WgELDsb
Vmk+tVG+MSZuaTGG2iQAPAygcbZ1vYaG0bvxtLARRrFmbkrbCg953kn3AAeNx7ZKv0uZ0Z3EiJCr
uuFsZqxaPjePCIfsgijrT2ljK6jkUKkxmKGKvmmqXoRNNG1qQHJpq9laDHNpBLtbtOOemC2f/6b0
X0BDB1SoKQ1agVm60Z2hOUdR5VCnEngHaWJ+ZVMC1wCE/LH0wKB7/kX0DJW7TaY0sCP/fQKVMaLH
rvEq7OaYhNBQTC5K/KPqSCSJPZLM9iGH6FV+5iQTBVlqQ28bC99yIGHgfo8RJjkmdZwdrT68D3Qj
2Ya/TcJemKWfLz52eyrasfJG31aL+XdOv3cTtj9vmbvOr93r3NsCcrLXSuek5yoOWogWqDTIqTFZ
BGbrv6XAPCki+sF/5pMGN9brqGT1ylXs+JJlMAlC7qfuBrNQLibPaCuzbfIlpfsOyYd6PPk68OxN
6VNKZFVWv3pnFF3RaB4A9bbWXOBaYLbBdqvjaZ4eoLhvFo3L24Ru8td5IoAeFo01NC/lJHvgbsvP
MXSkYkSlhH6ssvGzGImmy/XpQ9OVa7UasgdhkwOIYMrR5suNyUU0m1RtsBZz+mSC/kTdjpLWLGdb
ktT2YmgBq88b9dE3V0G7/LYr5WAHyuTChdhD2FIHblk37sONsPFwFCwLNah38IxcsnxA4gOZpYfW
MfszvJnncBpRJl88DLDwbyBNG1diKBpi+G8A5UOik7jFleFcXDLeYpEw1VRbb2E2aJclxNDUCfcD
SDIXacY+Vy8x6Hg9H4O7ehoJu+qb+pFnh4MY2fKog1JUh2JrIbm1EMZbU8nqxVWRCtMamOaEze9k
7U4fwkWVlOHadKTiLsgNsrNQ8+5iS9Hu+LttAM+W8tyaJFDkVvf/GnJlmUCGQjF3qx9SPci++gWF
qzasVJAdSdI6GgvrpMNQcnAqWd9aBEWuLfWQKyhY5FcjC76R4Sp/WOEWRQ1vw+9MubWonrs2jmou
s8LDZjaNs8h4Nj81tXMQs6YUwXgfD3zE0Ro1dzJYyH2MxM1KU0vzRNn8G5QKPgUUCpLek2luZpsJ
R/sukxvqzfEQdqkf8hYu61/LqN38X7b7p6sK2/QKOXepaw+kfDmlL+upaabMq2goNlqFAH5Ps0l4
eOqgbBpV5h86+QqbWC+GFII+gHc39mI070uVTAoXyDajXOrQACufZJaTp6KNKRa1vkBl71wqMmxD
lRa7TJWDu7Srqf41NPOeaBDKU44LuRI6pAtkMYwvvdE8dhGfYKmvlkZHjpNT/vHGr/qOalV0BydR
12WhUyozMauqmkEjelMjXMaJnbWZotbBmPwY1Xy48IsGzXXvt98oVjkUlFW+epAbbakvb3dF4IbI
2MjfDD5ju9S2oN/JrOylpwBp69jjsBbDqq/bNUJN6VYM3bELV7KhhXsxdNSJ/Aqhi+PAT+WLB5MV
5UZQbxWyLJ3RfwbXnEK/Vsi2+twr6c9hOcVbxdCJHBcqsvbnrBgm11xfD5781o6jA/OrKaM6FOtg
fes0Ah3dcYIxFRRL+GNWidTKZzESTeInE5GF+hZ2Wpqse2uvmgT6CRtolMPI2q03PaxTGFN0JIEo
NBMTOlIOt1m+ajolSpN3XBrqOlc7uGd/TzuFoeUrseNtWyprF0PqSusaqZhlG7fZwYgSdAKRi12N
4M+/yQYkDKrzRRo7Yz0qfnBoSjt91CLtGyKeyTb3PHA6jZedRWO7fX3q7IsYDFVRNKt5UpM8ZWmU
SCz1TdHtIDR8cdOCYkKnVBeOakl39SQYQjbAu6QxbEuGor2z50Xq6YvOhnwyqBviBriJVTDQtvux
RemS9EX4uVHhqDQN+2vdedzoohye+Ja6jKarWzgjMucrNEFflbwtH3VtiA48KilrKJ67rxGPx7Hm
fNWJ1JGpzWWwsKryoI/2m1jHOYDbN2Un9z0Vj+QjGp37bmDcKMnk/lFXTOULFaVodwIR2Yujo2gS
jkK+lXObmk6TogkKyj7lukAgPLVsmIbz0TrnjrkSh1A7nOTaUm+puLV8qaJQvmSV+7kMPGUvRqIR
k2HkLjpq486zXVNV/dTk2lggVSlXzos5auPZdINh0cqICo6QzK0dtbe3YphIxnOrZkvUWNHEmGhr
dCX0eddU/yR60egn1UJ0Pc+OqsU8Jds1h5ZSARnOkneOP7vI/i302nRgcxz7Uzg1HlGYdFVq3Scr
M5utmEB9y0X6JMheTT2l4jAv/Yr/dQd6SHT9iXYnnEQtphvO6dZMTD638c2pIeWmoPUFIdaEmRao
6Ao+N4Xjp2+hMQovtUSoGD3XUd3Vk3ZPBVyeu3qo7epEVZ/l1v05C/VdeBg6lOF4TrAX1NJ530Yr
2pahrv+AYX9fhQ1BPkgaOD66e7OysqsI5MdqMS5kL/WPYugpvr8uZKjJ7Mh6rvoRfaRo/GK6dr6J
657go2OVnyZ7VqjDF0pmoWXlI0x6Z1mAkDpkch980u0IMmOnemoGWCCToH0TZjvp/G2u9Qsj2Zmc
0Q4wd8PUPPX0vw8Hqe8m+UKmb92buw/cCulwyHN/r/mwz81bQV4gXcx7eo51b1EHsS1TqztJXtYh
eI+UldEplwYtcx0xX2xiNpL77iSarEyfpN6ztlEVmu5Z2KAGAUPzf4Sdx3bjSBamX6VPrQdn4M2c
6VmQFJ0oyiul3OCk0sDbAALm6edDMCuVVV3TUwsUwpJJioGIe39j1u1KjQBkkhCeXmZtyjnbG+R/
asxf8fqGk1Tnwzb7RebiC/TmlWp1kvStEnq/nzvDhNWwjEjijkxQ7Saw9H51VCwwJH1cAGZfOMZm
GdKWkg1NzSak7Uhi7LQ2c7c1emaoXZuGvomi7kddE8rX8gafQHgvMCv+NHvn34rtez/8bFAG8Je6
RSHjbw1+6UF+/ZhG9VYu8Rfj+L/O/0/TfNRd7ON/jSgdlFX47fJukuXdJIs9tOr98V6d2HyI7NJa
GZpoNsQYqjscxso7b7kDXwCByb1VNeoyx7jItYPr/dY1yLuJ89D+MuTXDGMzFSxjYX+lRqqpbV+X
54lYlqqyCxnjeOHYhJGTON3OqRMFK4Pn6k3tD1eGKqpxRZ1XpDN1e6tH0Mah+cn+lIAI/Xhn6tXh
+3os+LPcfTQEXS+vBUHHy9uw9cUETNtg5OzdF4Sd+oBAqek0/n0uAvsG3MtRtelLVTV4CHVYE7uj
pagaurofrlojCDZmyj58zQkuXAnaFzdo79KHL/XWRbznpGZhVejvcbP5aAf71x1Qdbnx/GzvJ71z
7pwq5/lakAI1hA5EB2WDczrbzlnd+VFrHaKue7z0U0OiIf9WhuW8L/jPIvDNCI+fxL4TVrJyl1lV
v4+pFlzo5NXV8fKSBloZCayszbBkGwfZR1Dw6nqvinidYwTsQEVSRb9A6qPtHzEM8K/xl/Aul78V
VYOqk0GabOspTlEeBPtnpUO+wt+mvcdjrr1PUnJedm3C+Bqmlo+ZCzyT3+tUZ56C3SYfUOtQRdVP
je1S9h42AebL2L/NJ0Tc7WoBF9vA9fzaruTPS9B71wObBijwKC1BpvqzYbEsbzBCQI7TSUXVbtEu
R3MCmcHGaKKNmuG3WzWt6q1aQhRE+KFhjTTrmEdhvoklZl3gCd+lwQnKNEG2wcEtvR4KfXMpw0L1
T5deUxChYOHG77+1OGpQtYxH9ZzjNzxBtuE5+xW7DbXrGVYh+ysuTlZr2DCT9UPQxzSO2VgnpwSe
K+rz1jEt8m1EjHOfetCq5rpxjuRs3X1kDw+aNcCyRhV5Zc2y23KAmj5nRBHgn06vZoQmAn8h3bbN
5aW+dNv5Uj8U5m/1qv8MnOTS38577QZXRSRZRuSThqY5t4u7bp5xPO7qKTnOi/fu4GEtYGCgtxWL
2a7FwWXPLyreqNYIadZT6GY8oJaxTTm5d7qW7PulL9YH/tGPwhckTOd74UprJVpUe9CCW6HYbX2x
jB57jEgmyJnbUFxNYa7yNMjOMqnzRxyXbhvUxN+AWZVbNxIaAmtB/RbAZCZ+VEP2w6OdhD+uicUN
FM32BulqDIQaTIAGv71URW6MQBGZ/PbGaDViaQXwbNVZ9VENqqgutQePPYxw5IniRfPlo6O60xZJ
52r4+jG9qlaTfNQNcfK5997ysZq3rSUiY9vMLqRFjePaBiPSZs06KthGLU1OmjWnsbdYxYsgzbcE
kIrVf4wCS5UercDaXCZR81062Zn8ZGhWu0+tNDl/XNwKFPUwrT9qkEdKzuhY4pUwJ84TIcnooOo+
uqg7UfvzOjQMbfPRYEw+w4iaRjtHFvAOlxe7VKrbqgXZgXrTxsrt39+F5RGK6+v+i99mwzEKJ3kM
dO/nRdWpomr4KP7WJW20fPVb+dc02hza6xBbrbVq/Rj8/5zLW15Y6+p4j2fzAWmPeZeMXrxqFwmt
DmV/pAD8elNrgXVdxgHSW0pqK0M06iYjv7OenIRgb9hOOi6XjNErvpRpNq9VF+QHEpSVMGCKotrZ
j7nnsXtstbdhMA4w51Dj1uOR5NeiXb7UN3Pz3cpQ6kjS2DzXnX0Ucb8dNHlMhVO9x4UveEpa2nOS
2s1mFNpw5+pOsvPQ1rj2sZ5Y9/lUY21nIn7fdV8K4aXPVq15dxVE4hK5t+eQfMxTFR1Vk7og/QCk
WRf4BtKbfcW9EPYKz92vDV7BTxnmtjhXaGtVcjAzevJGfmR+1m8m9tobz1q5WpI9RnEvH7OxSDd+
EXa7vHDlo15V6Q0r4ItqVJcxCj/77BZPqoQch7cTNtzNVCcstGYyf5ks8OKfk80i73cEgm+mviPh
N1fsYRYRH4lCNpiTpYjyyZXXmbsmRw0oSbSBh/CfTjzKGMfIBcLODvjSj4ZG1F+wefGQWCYKoBUx
WaYxu1NIK1CGt01XZHcKhLW0iaWk2qI0vRV6rq+mjl2H53Q16cJMX4HVrx+8yq4e2EtDlijncqeK
qsGq4AmnqXdWVcKR7cnsvKdL/2VQpC12qRGHnnySab4e7O49DaL+WnUhk+HfdrO7/hhg6N1aZ5E8
CcNeZR6b4KxOpINUcB4egkK7TdtI47AE8POMZZk8F4Mg/6/nkFZCpDx3lgdnAY+idheGhsWHGIp1
48SkyJaHaW5maBun2P4sJXVRjdXS46Pbf6+bJC58o4Dcm2lXleujTsiZ2kdu5GpKC/96HOPmFo+S
Zo1La/H1/9+jYI7xr3P0RoMniVVF+ybLu0cxaa8h7/FULaW27OP9PIzGWtNs8WhVY/eY5a+mnWcP
qsbBYwQnQ2fYqrZkCryzPaKTFInuPk9NYM2NfeZsijN3IeX7wCM7drT0tfMCaysCKzlUme6eexYD
d/DD65bHXAtdl9txDrQrvwYAieu7jxzmjNnS3JnPE9JLl6IpXfO5l6H3W/GjVXX+p7Elsb89mrfF
bHYndQl0lA946FZIOf5Zp+70HsULQsEhWZByAXhOBba6OsqSm0tlv6BJ097bF641H+cadWwlyt7j
gMQzyXuSxqztJ9kD1S/N5E1vrDWin/E7wEngYIn/bHopFok1GJxMIuxqJWdn0MxzhoIM5CZ+Jqci
qq8ujW7aeQc30j/FUBpI9YQvlWCJCNy530kMbDZVMFtPTWyLa9IfcqWKJuLgd4nIMOlptX5tWZ8M
s+4fVVuLwEKmNfFZlYx6qtf+eU5Yyu/QwPGvp0zL1gAAsBeZ3OlGNrO1xm4pfvcsb8tOyfkkuxpV
EROFLHfS4pd6MQRbOqiR2WJM0o4oOqmRbK2T97lxtuXkOZ+GYah3MruKI6S/ZxDD7bekwedw6gzt
xZXDe+u02a0q6eaL6Dv9GUhdf09y7SbPK5y/+5BMpplHa1U0y6HYAQV2r8DpvRbw4w9N65YzKHtt
3tegrs2c0JC+XJx4RHPq191YoJTBYWDYqgZ1MercvfTzEPy4RjRs/TE+FyRRsD/qBQoQYbz1Sly0
Rr/nZNxO2TnodZMVMzceUGoe1lktfD70OVoJr7WR47LGde1H1bXbN41/uS3Curo2fIcQtFejyKh9
7S3UuQm4VVgNjcDAJ55SlTVgi9N3w6MZLp7hhZ1+zcNwTeix/1Gk8s5GjOptnvjB2FZT33VBVu/l
4BIjNArzbKWNvokNEvZodn9Rgyb/UKNC9N1zhmIV62X7XEqM1lsvlKs2wgGc/KBEUZTfnJjsdt9l
bv9ETGLxGgPbrlrbKo5I8thfVaNXRcEjH4xqUhfszl/w7w5uVMlyhb+2/AHE2TI10sX/OJdqbLTZ
/+tcCYYntmUEN/YyWM2Vmk9RXtgbFXaTTp/jbpR0P+N1v5XlqPnrokdxSCx7685E+2NGD2aPVoTz
lBupt21kmV11y15bpi3StxorsFyK+mjNZ6LW5H0paUZtPo7ZvRqoJvOc+oCDx8Azj3YMghrYWkVw
rebSrfGfXyl6rqOER48VhZdLZHYO0NE4S7a9FP1KtQSy+dmsipc+eiGMAziPw8fgtOZkEaEftDIm
i2W0BeN2bbp4mwFjJReYs74uVeEie67HxpRgy8TtpXeRAK7VjPQ4I5Gn+8abo8fAjLs+3A5RNX22
ZrSn/qzuG5R2VbXu/WP1X3qrScolpveX3qo6TtNvQYW28aj7cs/JydllqNE/2VP0Vbrt9BWRkAcN
AaIX20wdyFWODnOz5fjTz/NK9UBmcTvIADZnGNcA2vtPVmqMa4sM/A27SZRXda2rblS5Bzc+LLpQ
wfCVrTW2XZX9o4zqM74y/ttgtrgdNUS1PeKpuxadnaMneu0kZWBezdUgnhA2H9CVE+PXqrWWhcf+
QWBoh+rwqi+D+UkCbEGfRAfjtXxqTgvc4x/q8VC76exaf4p8tGAHx/nZP8Eo6qP/R/3SXy79Q4/+
an71gf61/8frRszzt/7q/fy1/z/Mr95/u7x/b6quRhIoT1bgfI+tfvjaowI9Zzn+MP4KJl2C4L9T
7gkZmF/xT/82prZ3RORWsuF0nD3qQek29MPpM3ptSLG12ifPRPO4WeoxL54+o8iztn/VlxDtLvVL
/9m35Z7oSbcqMFy5FnbWtqu80NzrZrA8DDykuVEt6qIaPorqrhUWQ/7WXKX9sY/Hcf9RPxmDQ6Qs
1h+xdUaXqcjMt1qKZ5+s6g/0dgvNQ2+sn4f9iEfNekSGZZvXQYu0Hxf8tNqTKqo7ddEG0uWR3QmU
UHgkaVC06rm7UZesDrqbZLmoYuiMzhqJl27zUdfaPXFsVY60Od1adjSv1Dg1RDVMNaqycDpb5P09
/U3OFlZvbfRc+U5ykoNnXOqnFImTMXex09RxJOFsYJ/lgPxLlhfHxutxUc9Bc+2CEuNutNu1E4Fe
eHMeVOTZWvTvyvlxTDjeBBXHLW96xB1kfvTxLoBSKjFfXOqg3UwYu7LhSFxofq55B7lteuzGAAlc
YBkoHwdts45GH0ZBbp5Vq5ssPCtQYleGFc+PPUJcy2mYzWS3tnQreE3j6ZOBLuGPPLvzUDKMVq4L
PmJeeILI6l/1OfsWswJ2IPX+swnDbdjhPBefkYBajpjWgJUvSlzjXvdikAEGwm56Ux9VaSQ0cqvu
mlshm/Fyr/GM3Thmzmc2AgSCww9rqIignjcwE2/ash6rXSsntswI6q1JTo43DrStEi0olH4s+R6K
aj3Wk43eba1dRXqRHDNjmB+EkyI5i7DcftSd4MrvYrH1RxxjDS0aX7psEXzsyvhgpv34MvmpseIA
WOLDQOvcZDxRMMCzi2TEpaThifHrggnkzyLno/SoBQ169GgBnaFByWfh9Wv2ImRNUoNlI4vwxFmK
8OwRvZPlJh0t/kmWt6hrVmCJCcFfubUwX2tt8RAXWXBLwq29tkGX4A2lSfiScbxl8m7VdLAjSt83
79WFzf2tpRtIGUZol13qkR2wtfpOgNy+r3KIKYk5I7v95xA7aQbihvHrR9WMSOdetwhof0xDnhRj
G56Ml6ECYcp1PvflxggxQm4B49xks2l9Qoq/ifTuU+WY0dlHzHOlqvXMxEHDdl8NVC3J9/tbLNjB
TWUEFDeaucCV9fLQZm2gbfq05YxUlfZ2lkZx62dRebkUWJ1gDI0EtgsU5VyBrNzpFj5sjuin2yKS
Luwbw/uMRPO2tqPqezV0r1VrjC+2pw9XmpmKEw5vw6nqqmYzmH33JJsi3JAiT/bCSOYX4gvAaKIW
8sVgTC+x33/WwJpAE6SkRw77m2J4tMvOftLBTvH1zi8lzjx38Rw8qE7N8icD58FYeQlKy2bZ7zR9
zLaNjX4f3Jfx2ZLBSeO5+8X10cG0RsA5SYLrJJRMdOnGofvSTFDoKi/370eUxa4HAxzABFL7S0Pw
zQq8+hPK+/k+8qJkJzqne1tSRqoDLr1o4E6lPLbSNB/NpHnpibvuImIB+3YRfu0Cw3haEEfbrPWS
Iza+kCARs1pj9mW+j9qPxtSmbwBKWf3giz/EgZfsrTqx9r4I9fsuQtsb4bH5G/ghBLS0r23k5+Bu
hHkXedhWC+lhOQvUoaxEeh0sCtLqEk6zfgL7U2ynBVrxUXe58xGZ9jv+oC4tztIxNviIPcum0vs1
D5+NixEq9mpNXY7HaPYILf79VpXVxbTt8ahDI/nPTnqn6aSdo2E8OmnDLAAYYzBCSCXogMysxJDn
qE2c+7od5V0afEltC1v1vIjLUzSFD6rNCzrnPq6lvm9LMKkDlIJ0nTmxfSUr1yCHtZQjVGbXLM0V
sm90D2w0Hmt/VzSo/E21aeznlpQ0ZHaPfbBBxkfM4L8xsJT9nRAJsH99OKsSgrf9Xe36RJjLzLxS
deqy6CngVWCcMTJhKlXXheZrYWjd8dLDeTWL6EiEYkZLVMLdqsBa4B2z4B8b07sne5/e5nqAyUzs
3xdW492XhdMd8dROVqoYeaN5i5siITzpz1+EMRxHE6SLFmTzvtNse8umQ38DgIj8qXYQo3ZP5Ene
j16THX3HDFZRGP2w62zZ8i0e1s6j27A36cibrUYUlJ/NLM03ImwEr59jBABK8MYTbFg8D8q6XrT+
dR/rgoxtJW/Dxa4Aidjpse9BCU62VrxGEbbNnodQneuiLgDP+74ORfaOi1+0koWNsceApFrmCxMz
iBRohieLJ+Ri8cLqU+++J/B3NY3AD6GNG9uuEbAxAB7s3dK0riWb3kMk+Rh9fVkjdLfb2/OQ3UD/
Zilyx+wWq0Uei5wC7qfFzKSJ6vkRezOd8AiGbKPnO2ivjMYr/gkZjEN+1B5Ctl3sNd9sfTrU5SLC
HzowhvsZi4MinlauNLzn2cUeN+lbDtVRC0PazDaBiNpXEEg4Q1gV4sOW177W+YqzUPQ66W51Qkok
X6teuQfn28p9bEeWQUi+bPy8RBbVFPLsiLDlN+22WKE22osfB5AiA6ITlSkfnUhb69Mpds4yrxM8
a8byaGKh9NWqy2+O7qRvugF8MUl9fGUNl7xrns8AZV2kLoqoPSu7HhPRfs/1m9pa6YOQt/5CI1NM
WsW4BYspkcOXD/5Cx1VVQxahzpJL8xj4ef04w108YjItV02byf0IJm6LPZJ+m3VJgn6FcVYlkLIA
U5YLyoXdLkOfmCdkZKdXjTWYK60u3AfkWMzVNLrhZ9k3t7hA+NGKR627CNryqjdJmcEcacpkW1oV
T8rByjTAUTmermbqQczovBvCVNa8iSBcsU/sT5diI0Nz2zkIMvmkpfka0nTrZ4auH/VM4LOFzOgq
N8PmRl2KJXnT8smPl8qs3KNeY59Uo17YqI8QI7tqHMw8ch9USGdH6Tm3iq2rIX0/gQPjZ1zZd6kM
rLu4ks0ZgiGqrn9WieWuQ2EyHCfv+qN+zDR77QpZb40ki9CJxrBzf5mOFRHszuRcplITYznan0Q7
/DDEjLb+GFffi7MY/O67ljn9yvab6dFv54B/qT0cOdkGm6Gr3tkBuLhokEKWehmTCYNip4ofDZci
yassEOXN3+pHu9c3KbraG9Xt41JVhDDs8k7V2H5R+5txMvq1aQfl1RgedTOSD+oS+3y0oSn1gyqi
VG6g+IsSzyjkg8Zf4QMyl+Uu8n3c5ZdRqg41TdjrRhocVb+hg/iSzeH2MmDpVplxuRVzOG3UqKG1
5UPb6i9YklYnVTX6eM1KkZ7VILB7FW4j8b4mQ3E2BgJxk4FzpdUOBGOR5Wf1NN+0qIi2tmtFR8LK
xoMxI++qeoyeeCe6pT8K3W8PrSOGbdjhFaxX6UFUtWNh8mKG56aD798HzglVEiRc8RLYOPYiUoU1
4QYZ2PZA3NJ/dXm4JLVnv8SJkZ4GMGjrOnT9VysWLIV6m3LKrpwXJ8T+pPDjdVeBmDcMPzuIwjJO
4NOSXZqmw23VdfUVaqP6A9F6d20Lkb40TWKgL1OgS+9OnzUMIb4KmR7qzLJ4tvnTLgnnEF4Jlz5m
cQ7KyeR0QzTeDRHWz6e30Mn9dTcH83WTSe85yd2ruJ6pR39lZ8zopjqlNb6VJlFpiaxrSCQCF3KL
FMgyfKqAhcX1WN/29dzeh/HwRQ2vfdPdFA6y7CbZ6ywpbgg2W4cgAGre16M8W55XXsW47T45jeFA
YS2TL8LFPVodedrhkMjB/YHIwbPjZtVbUlXNWheG+VCOU7RVMw4cPS4zeui2nrViwHxqdKunZhwd
oP1G8sWJ5Y2ZmRyimLEEVfHNIOM1fV28Zywz9t/cxOL7GFzrZBWx/RgPwDCG3HsbLKAsGuoDBxsV
6Uc9yjlFIlAw13qJoVd5QdFFpd1fs3L0a4WiA9Xar6fyPfSbBAOq0F+3Rmvuo4DiIHPEkoYB12Ti
NWCoO3uXaFiEq9Yx44QWA8leq1argdTuQS3E28+51gLT36BZHL3n8RUPf+O96Y0O065CPzmJyG8n
zS4Xqtr4tCDM6so8tMKdnjnr18fITOMrBSz7a32y1Csg2l/ra/YL/1Sv+mtj3ZKRLJy9nqfRtgiM
GAt6K32OpaXt+gz9Ay9Ms+fB1Oqja2J+qVorI9c4d0w8kZbWIDBxUx/zm9lYkjideFdwD1uT+XEY
kCn4QH+oOvKdpON/oT+00c6Pqk4BRFSDcMgLCMChnoXQcYBD240/W6SRtdR8a3xWdmG6WJ7Ubx2O
1y/tIqBPEBCFs6Vr/t3Jtn0FqlFFCuypt8/qzlzuEPS/HbU5P6qqj/qqdLvd8GuUaiAh/nNo2Dm/
jTLj+Vs7C3tvGkZ62xeZt6mg+2ycGpV1VacuEdSGvVkHuFpB4rkVrezZ4ML9g+dlr+WcSf6Fv4bg
DrYLmt6/vvRTc4UhpMluIa78VqnpobvxZvAOvSMSbSPtqt23CN2u8kDEGG4ur5DxCmpuNc9l9PIK
di29TREaxJ2sPrh3ZwOmnTG23wLre12l47tTl9aaj6G4JbXsHGMMwrYmdru3sZE5eKQJ70orAk6W
hixfXF3CzmnMfj8uxdJpkV7O/PaoWhFzkECZ4uE06Un54vTF5yAd3DOc7vLFTjnK86s6djF/NnrO
q4pZr9/A8CFvFNvpOdWC4hHm0K2qd/yqAqEBaXjGUenNG+rNFLjlC7bv9nU9JD+HhwUSYwkq6mfL
zf9xeASo5c2dq8twRNjt68gLzLVXWKAxrCRcZwHRnsyaOAv4ffpJ9K8BokbPXSu0uygnkV746afe
iv0jIZ4OT5s6+zRyat3qngAtxXeyCjRX7MwpxGHOauPz2OHOPqIPvRcTFklaNMlNF9fOy5y4P+oc
d4omv4eazBZ7IWHA11ilbnX2LXs8Kadd5ce7VPH3jh2H86dF76+qtsGzcCjSEAhr2x/avHlIUafW
d3ACut+KeMf0B6yiHpper85x1sIwDINiY9k2CojLpSj6zzlyKYdJNhgHTl1a3Boojq9Tz+u3qqj6
6UtDMZkkEVurvEzQju0msHJQeNKansaQKEJqiVccCBsy5JOzAY20BBQQ3EaTO78Zeai9OF2+ypys
e7UtVz+Go6+t1agoMvt14WATrVr11wl5v1cCLcmpyHFSg+PdsXtPi80kwvooEt3dENaMtzLnCY7G
gHThMXIC8+zLbYVQtwCQewI/RJREkv3PYlEcrEUmZ8Pe2191Q8vzHY2yNdHH9NnvMpBZeKV+LwRI
vdD9lgJDIGzszY9WiQ3tONrRte3AZ0MqIrnSPDj3TlvhVzQTbiabjj6i8z6wCpMajJC2xDZhN4a1
d4C77Z5FEjSbYMrN19Z0btUL2Um8z+BCYg3Hg7TWZ6AGVZjeqjtXNN80LfZIBP6lvmm7AAN73MUL
Qp/7UePAKXVHnqQrhpO668v05503ONq1ngAVp8NH9d+64o4+XFp7ueiquDWByYy0WdbHxT7AyuqS
Nhv4gm4aM31VjfUCF6mS1ZT7+ZNKfnma/YWtUnmjmvAPKDcm/hY71cgWJL/M1SSBdixG0slxZkZ3
mNg5G4yagDYlsNlVXbjcEXe/0nSTdDEuhZf6JjTFXpK9XakeHwPyBGmpwBsbUJp/TpIUvBU/QeRn
eRlVr0Zl0rc3QYYduWr4bXZe0L5NUr2+5yjRP4vSv0kmCRJkKflG8azpSXBWJU9U38Ji0eSYCvns
4eiO12Q9n5ylWINnXjW2PwCdYKSOaM3ajAJ57MUsnzMZT+sCn7yDGkvEG2vJ1J73auyos2BPQ2zv
Lu/BQGEklLgmqLE+Sa5tb+n5VrUOWegAfVz89RosONvCxUJRDvVL6Kb7WTe9z66tuZsc8APkobh+
gj94d6lHlWOTcZ4/6WPZPfi2+UXVq3mSSaDOGXTznVvCvZbd7H8ee9tgte3a2zjJgrNrOi5hCAMN
wa4YN2LEVrLx4+EOFuZwpy30/JbH5KwHQM5+1TumE29IXDrs0OihGiLHwKyiRIFlqYpqXQsQdp1u
S8xKrlVdYWfpihXT2TSHLgX8bbCLv2oCczpkJDafhmq+79oBn6COWODkCfnkepARcQg4DUvpUhWj
ZtKiOatKKXw1vMzz4VoVpzAtr6I8nrZhBgbR73t3Wyrmjh6H/apebjGP39qtjJctDHX9wu4xwPXW
my6NAeEsOFxjznZFMB/L2tPeOpZUp2BHztF6j8gof10gIt+6IthjolY985AQ1yjELg671KMR9HXC
9UY3Hp2hrOLNdBc3jXGdsM2+tuDJ+D0RcpNFe+UMY/tQamWwj6d03I1pPj0V5viV0L/7NXVZR9BL
+FTVdr71QV4cCaYnd0jgIifjZu5Xv3xw9bF/70wsfr3Qzc+BAShACFCvmlfY12gjiFXIvodljqK6
hNlgXy+BGeD+S+Vvt4Gqtfqm2JIfRvNxae8cI1sHy1GT7f0aQ4LwRPza9jeDpyebRNO8TV903hkH
754zT8qvJa6bvbQsD3wNDZEjAIxKZ4SkyGK9V5VktPxLsxPHkE0CV65GlLo2vYHeiW658wPeuc5u
MZbCwmvqClbj8TvmLi02Den8EAUcOBFZOauSGkD2UN+My1FV1+q+YGPbr5tctHeqS8gz7DBXhruy
UAN+cJZLZCK+EZVZcFBFS0b5Odb3MJ7voNwT1m9fHNQXohXE+Qedt/wWR1mGXVJSPepwV670AouB
GlWWgxfO8YHTUnTOgwQ/JGIvj3HUaCt++N1n2eQ/ZzTJgfw5o0A3axfMpX6FVai5t40MTYu2DV8R
Yv7eulZ7F8MkwO4xeFHVk6UTXinmYOcvvWrP2jlmYjxx2p4xfTcdvmvqJfq4mxEs9xFnKvFaFhv1
/yQ/DaNrceSFTudVNVzsfPy9iLultiIJ5a6LacZoabDbU6pBON1Oy61crIDURRiNh3cIfWoEULqV
qvzoY6Hcu3PqQl8nJWFH5QxsmNO+7EhUpfwmVw4YzefJy03yQDM84KiKroa28186d/kLqj5hLBac
oyH5cSkB2twLdnub2O6rT1NTdCytYXmIQi3Z+GEot1oD7toMcOoqJE+qcJA7/mSr1xLRk34J3NpQ
YDZZnWH/iRDtvRN52Qprs/lLD5KUJ1iR35tZlpM+jWAr/pJqVHdKcPGiynhp4aDNLjfcfvST6VCs
E7ew1iXefENfDnfTcskbnzh6VH/vCzRAVEnVW1ECi7SZ2Iuiv3zpFuRtc1s7r6rXR3U3scFxzKrY
fzQ0NQGs1APAqGZTryd0aYB3tcrsSz1EVzZLwzkXIz5X/ZQ8lGB51qYLCnVqATAMcdV8NozuBdPL
5HtpkQ01e1bdwNiVvVFzBLSjo+kLTKU057s1xdZr0EwxEZxifDKHbNyUdWPfSSRgtqZIxU1vwigx
B3shdA5y84GXl/HYr/06gKJHwowMyxCLG9Us4IPiDDN8FxwQdw3hYKR4qgybuOp+7l18dAxgXKVW
E3vPTMzfMJrk2066Yw8e7xVmnuqeEmc5ZFLE61YM1Z5VCtlFkdqbeFlw1aXr0jq+lDOnLduVJWCS
//Gv//l//vfX8X9F36s7QilRVf6r7Iu7Kik78e8/XP+Pf9WX6sO3f/9hewa7TfLDgaUHpucYtk77
1y8PCaDDf/9h/A+fnfEQ4mj7nhvsbsaS9UldHB9pRVMTh6hqxxvNsexhY1TGeGNU6VkEZXf46Kvq
9dp85g+V2L0f8r04jQ7xbPSe8ETJ9ySQ840q9oZjXreY7/CR0woyIby1wvSkSoMIvSdo7+CNLq0W
O0skL29VQ2WOUKuaCl0zH6EuW+ZXfWfVr5Gf+Ad/zruNKqI1WK5bv0hPo13Xr/0GRHXxmlkkg/LZ
yNeqk55JuQkIhR7sMnku/fI8d2N7Z9hhvQ+iSq4Mq4I+rirLxoeuFocnVSKk2t61hjZdlSLINn5T
tHeVJ7/89+9Ffe5//158ZD593zZM3/PMv34vU40aCqHZ7r1DOQdMXXVfT628H7TqWZnCWyWYonJ2
3K2ymE+l/qJ6cZrIOUxzIoiM8nu9cGbUxZFGj6dP9h1oXnvPV059mvXHX72cJVLyq0qPXBtVXr1f
11E6vuToVswh6QJVAhsMGSV5ibu8fyhnHzIvfSItFOfUsYmK3P33D8P1/uOP1DN80wws3zAN//9y
dl7LcRvbGn4iVCE1wu3kPIwiqRuUZEnIOePpz4ce2ZToXXLV8UVXR4w1HADda/3BUOcf8S8/Uh3Q
49RxVPw6VXWz0cw23ZjsDfeEMZPnqM+vjhmpXzInJcHSipB4dhBdAzdRFnKgcMxntHW9R+jG0aFL
3XEdDyU2e1XziPkolpVTEjx0TZTsb81gTh3I/IFKQHbbKhHGM0HSwsH8Z0TmGEb03OMeq7L3jIOs
6Yphn9/XylXvF/1lMuvl58oZ7/3eAJwV6UB+70A5jkU2+kcbpnl+awcGNpZ8W1s5as1T3uchkBfc
VrhyxftwEqWZtcR03v+Pp4iuz4+J33+urmFrhtDt+fDsGNbvf6Fa1Wr0zCF3d0pYbvpUdXEPQv/H
cSFUEmbgXIo12iXyqu5UNC4k/S5vXu1aD49G0mX3oYiyey3B/TPpXXMv+25FB/PDDwoMSed5sg9x
25TYRdduZbMdrey+L3SHIGrSbEb54Z5XkNTNy24NJcRDBgOacmwaWbMYKgVdZiOmWoKoJ0Tq1MvY
1oqTmxTwYH6pNggO76LJu/PUGrR7lPGN94nYcW9ap2ko4+3QG+E1jxJ9DWy0v4+4I1YYMcZPfkeI
ilO690kpeihmw6S8JUHwVVEBnyu6c0JvenqCi/VQmVqzmwBGEeZs4zudWOedrMGV+cYFUGb8pytv
EDmMmvST6U6Dc1tQlD7MzBRc6Pv6poNW6BGGCxXuxnwWfJusvIy/EFaBmGwjsuSrpb00RY/Pry6g
/c612J6QapfVegrdW6dsAjQ3D80PEZP79ZdgteM5HJis3SYAwiwLP96ZzqjsSW7GKFgrtbHUnAAL
AEj0JyTwvVOiNN2ReDMEeFqy3/Ir9tC/VAE1r1Fjnw7vc3KXTdtKti3d+hqZfr318mYfqkXwHKht
sRLE3k/5ZDoXl/zw0piD3W06G0om4pVXTL4he2juMeQmP+q15Csra7zB9CUyf/B8LPocqJwzkH/s
XOKsNXAjOQj4Nrr2FXx/4U3F0qzScTGqEfZX82SjcUmzZuFnMN7NaXJ79QJa8meRZRjQcNa1t5xT
J31Rd6l6iTRgeci2b+Q8S/uujk1wtZvYOY8Z1uyDZwWf3R7WRzwKjhtdLe7sAR03NzfCz1WXQzzy
nAR8jKk8kma6mJ3nPROT6RZudCBHNF4Ur1L9dYd3JGlNYGRuWVwNBd4AkrRYZ6dTeZR9GVhOtC61
4kqk4rkv0I6oOIH6a454BHbAdu5GRIr9dSHYtCkZuAi5Ti6RNTeIINIk/GverzU5CMIn3CzrJEj4
YiOwZWtz8oKVzXZ5rTU6b25U4y+wHPKj8CrrWtu6dR0j0HR/fnOYxsfnkmHoqma6mmqYGgxu8/fn
0lB5aeP3tvgyeN7amH0UtLkg8tZy7KcmELfzwKb93Vk6Q7CqSI//0idnt6DDjnGumKiNzKtlW9aC
AVl5dUpJPk0G0oJNuyH6nXCEtOJLFfDYk0U3ZBF+GbKOrIKqIsTDLNn2KxdWkd8d5RrZf5sChOgZ
PSsfRZ1aUxe5yOCzGRhd//l7ktuJ357fhmUbriMsx9V005HbxF/esKKMcDdWrOKLYkbZ0iYqtM3L
Am9RgExvnUDBDl27T7njtEfiyegXzP1OhFKiWojpmkyKd+cL81tfWCM+tZxf2E7UB6EP6ktUFgvZ
H3hGuCMaWmxkU8uwCAXB8UTUzjiZwVDdLltqBRvyRk0vkwjSTaJrPcYLSbjRHd/h2RvbLz3yRvEM
iv3Qn/pLs2jzz/4YO+seY6B9gu7iS6jmN4BxhFbprR838/YlIZ4sgb4f5mf0S8CwGyoROg7HsHLy
xzkvuSqy0NzIpjI2+RVW6i4m3lUgvKzD8A66fB+1efGIQTYZlqb+Po6Ktv7zX8v5136Id61NIkzw
9xI6aYzff9VVWRsOWczgSxe0OEFr+ctk1d59lJb2pc+rftGItn8b2gD8gO9asJUd7RmNnA2W2P2b
6IZk67R6uBVm2qzrAKSLAb7kqM2FQ2btKJuyJvsCoZOrse1DpMfZHfsdJF1UbpsSL+Q7xAKxix14
uPSlWpw8bexPBWYZz80orkEVTVdEifJnVxffyXc0Z9kK5iBlUwT1UTbTNuyXlWv3+2peWfoc1fzJ
sLdyNAQ3vjbSqt74rp4eghlyBgayPXUzn8iatePbZVP39QnUHlBL2SPH3meVvY6MuMNpIatRmmqj
/hsPfWvO76W6RX6M2OYD77FiF0c1wZREJYQRq0w14m6eWjf+zvYgZ9buaJ9tpNymhTBz+5xX5qXK
xbgv5wE5Kvu1xrL/4w8v/7C/3qY6MUqhqbahmhzWtI8b4R4p6q53fePzqPvVKrcKELVC6W9FzA8e
NRL3U15F1oYjRXS2Sse6TyeEd20EFmWLPHhyFZ0JHJQj8Gwq1a1zzwwXWQ2uZuyRMpMFWlHZxbF5
9vuNqbAZxXPcQXWKUMtw6dgS7//8o/7Xo1oXhsrP2VBhwhqGoX3YQsamKB1Di7TPtua91JCazw1P
mV+KoUedD76jxkZushcp4tJnUCP9ysw8965M9XwTc7zHSAkNUpHl3qF0QuugAqHZdck0nb1uqDYF
1sx30M/6RW+MzbEINWLxZlHvAF2DEkqmteOl3t4Ev3eQtUKNulst+6f2v0bf+97nkViL/+OV9q+b
XxeupTua6RjCnQ/vH15pbOAmzuxj9TlK0+9ZdiU8752HKLIu4YzlkfgcoafxCsUjsXrvk7W4dfST
hsHWbUGJRs1CVqNpBhEb5biRF5CT5QBKNnP0wzuOJK3Hn1DvDoWBMhgDtFac/nyDf8uqOtSzVNOY
rHtioOAOIIzqAHrghun11ZY6JnOfHbba+TYF1NetacxTfDRXFmjNjsjA1tldVadPuiPMgzQbwok4
u/NV0ewEIroQsGjKQs7N0/g2NwXv7yxEGbQ7Xxk2faTX0H2dVlu0Q3kGKe98DtQEe3oHMB4REptD
rHg1G9/9bPV2s4S5gLqI1jt3VYIYqz4PIDZEODgPsivIGv9aTB6im/NANrLHa7wRM3AR5Od2UOfw
EAPRVLyYACL/fJvY8j747RlgsadxAbbatgMI0fgYGUCyMtHQsv1sDSDHyzok+IW7wDpSevtTaXr9
StS1tQvmptKD4VaNJjvLUV7duPcSFR4LIZ4ytpiye7TATvFy+4oaqP2p1cB/OLmpLuWgq2PD4nGr
UMyjTn4f9P0T7kTlRZTCPgs/1JctyspfgbnDqDLG16kuQP3hmrLPQr94qpTqRU7olKxeWO3Y3CP3
GB8Df0rWiTcoX5pwISfkeuauCjcYj16RufjEe7z650vjp/fEOcB6Yhdj7AZDwY1MEi+d1CLs5/f8
fZE52qpaVN+PcwH952dflZnVvSyQSvm1T05+X6tEXX2b996nRyglsaf47Vofr1/aoII4Tupkzx9t
W70EcELeEgN7obgcsn1eK/ZrH6EbX9tvXQOHLunUCrUmz3qzS+zAoSyyge/AlWAwgsgZ/dAroSbU
mXXXZQOa1wnUUNct911B4g+hkITbxPCxi4buH0Gfq8b+yMajDz65efPo6GBf9Lz+5EIQOE9m4zwC
ZzPWvYu4W4gb8ePoVx02d/geRUhXLNm4gDAf2qucO0w4eCWV4sFaZa6vkQyr8ilZyNFbkTdL042m
+4SD40kMmrHV/xFKkXonH+RP3kVWMNKetlgx3713yQUf1n9ofrhcC6NvVQrdWsi1Umbl/XoplmMH
tcDSKLebddfnxp0otIYEBx9rzLVh7pOjauHqt9qf5+Vohm9clRybN2PcLQl3l1U/956N1jJvA8Sm
tZMrEfJy1Jlny1ox+IBTmBeTI5oMSBATezFQ1Gp0L4vcaxAz8MJ0OaNpbn2NMKe9nc1w4XleOxdq
08JvifXr+9LIbpWLPrXLPhr1NepGz6bjjve2OtVLre/qrWzKYsi0dtF3TrrvmmK6l31aCjxYgfQk
W7K/GN197hTj+b2rFRH6+W10lxmiuRPZd08jVVwnOBoRah1fsfX6Tr7Rv3MVzXwYtODSjPbwKkrL
AE2DehMOKb/O6mOeNFArL2NagMuHMbiMRiMtl4l/8ZA2e3BVZXis/YhoAynDrd9Nw6NejsZp5h86
bpeVxCfxgALnAlKQuV2uOJBReDlp8aPOOwJd/vGe43LxqA5pu7a0Xl/L5ujG4X02lkvZus0YS21p
+rqyhbFMiNEnloCwl11tDM80jqHesfvrsx02kfZOmFZf7+WALJIe2OfGFcasZdVXCzlbjjS2eg6S
onzQXMSzy0b059h2tIvXAkgCRFp+TRAgS5F1fMnTNNtm6CnuhJoXz1h/3csJn0Pdtw+BXSshanTw
OtzGPA+OMxB7GocrFNj0AhlgcZuhsZM5KrF5ep8hp/lFhoua1YBMNlWHzXLlEEUIsCYfxDB/Z0l1
1HxE5IOUZmI13j7LemONWkOJsiYBHXvw0q8GAjplbA3fMCoCWIyl5kM3+cjjpI218yJ15Nnr2Lcp
Cfeca9l/WSSVJbviLsvScc/7OEWx4qWF6YVJ34AAYJ3/LNy5+d5XpCZ/xplouQHh5i4CcrmvWPUt
pXJAWtno7qkAMaMyt6+BymtZKgZMY/Jgp6V+Knq+5anoUXxGtfHz5MyUJU0ZLqlKSM/ETEQ3OaSC
/F4WjVZ+hjcE+ihwc7g0bfsGNddKsvLzBMh/69VTsZXNRD8Ugwc8bBjL3TSa9UYuRhJymcNze+kV
BXknLx7Xsj+ow10TaeK5mNTukPSmWMnLaJV9URPChV7WIx3QojuZCMuELegNbyY2xovSlgZF03iP
kftn2a/5YLfBd0tjg+E1Ho7BPF1vFHXnYti3lrMKVVzN2iLlCwL6bFiFgmJnP7yNokECoFzE+K0t
+9gRz5ba2ouhqafXxq9j3J7C8YuIfHjrlf7NiLIdaRIfEKbyI4cbGRHQuZac2IMFae5Nn6fV99hP
75WhM+4nP8xgTIvhLgM2v4Qw4W3iWJ+1fZXW2416k7PXG4J67UXJokI/8eoKJfMWhgZDsOIr3cSZ
j0p+9KYHqssJq6yUs9drynmw0QGL9fIou977ZU3tvZ5/FBvODwNmYCjriQ/bVoOFQ9cUX50kRLbH
VLznMTMSEM2ucufmhX/PCcdZGFA4yMTSZ/l9dhF6cE+K8hSpRn80Bs28qo0vrviFxLMs21p2ySIF
aINNy9AeSEUSwW7ZMriqFjz3MYBboC8xKJI2fEapw77GXcnzikHLi4dH3/iel2H4XKh6tXLGFM8j
d2jOw1wUeoS8Q1btVC9rzqpjU8w1OSinlaZRLAUkvrXs+zCvTAZsL60nSDvaqdLV6di7aYmBTh09
TQNpcB/wxfcQ34zG9L53IggXHtJT5Fv9ae2DGLstgsBXbqJEWwig0kdbRzhWg5HWIVhpdDvFbO5u
TVTlzdNYow6zsNcmfLvnJsPAoCq4TSKRVs8lRME1xmDB1vGt8jkzkLPkqW7jFkNTL02MRJ0c0cu5
Gdq2vQvQkl7KptN25YENZnRroqjoHuElgj+aJ6eTpZ71wv+W6E9ePKlfgIL/FQHRfBvq0lv4lbCf
kkqvV7ljBfew//JN1A/qeVDKgSD/qB6SkT9SYhVIrODns7RUvb2DYRvvVP7bW9rYXCDliZVfjRqH
7O6bpgX9D24NpUqSHxE7u0WMNcKnMhyDdVUAEf7hZHq6iq2EO0CNLPfUl/oOm0VugMK0PmVlZhwK
bxzv5lbZFHxTfpA9gwJOFopmTIiYqumz7ZtAon2lOshRV8vQXETXHkg8o3o39KjcudNGNskaR9ue
gN56GrP0GT0qc5G2Snxy8zq46rr2g4dh9xIGab4r4NmsLYQpX/zc1Qj7FSqqLIy6XXDSgyZ/aDKe
IMJH2GbutkuzOsJmlg/U7qVB73ZdDLW6laP8WFC5T6oEfBaX7PtVBUzpk4mM3tXuzV8+F1JgupZr
jHbY6NgzWmpXP+A4lgNNLrHsiq3w4iO1uHKqtH5BLv0FZhK/z6hfkvF2vzqTB1BrXiTgnmyHQGAV
Pi8KHJBaBrbGL1OQ3BZZTr90qsL56vcpAhV2VD/48yelevDrJwGCq1+yyn+xFF/5npbdL58Eq3c3
KdaCZ6kAJTon42WKXhZV2mz+45A3xzpymay/ZeVJo+mmahE4A4D07zhPm3lFoKjwKewoMBD+bOOj
XmX6p1SP3iY/qq8I/+mfAiMGwVpXT0PJ1qcfvZWcBBcbW2Og1rclQTMeIhNUkWzOgMktKnQGfzgu
4QxKv0KbxNjJKyIRCcqiiEnSzaNjGF1jLGjuNE7lB6I/4SXPvWwXJPgssFtD+ENM4cl3k3wRRBwp
83CAXZoOOGMl1pOc4Q8vaL51j3I8wHaEz24ushVqvIrSUU0Ooxt8cmrXQjDF4DSuWluvMpQZSOic
4JZCD5qbtZJFuziOIvBGNN2kHJDXdO2dbJqNBTO0aPRj4IyPPIg/6Y6VPdhxlz3EHDlAYpLJ6Aru
haUfcfOGWXqUoyBG2vOf/4Ka8THzMGdCXVcVxGosWELiQzgrsnmalLXTc8Ibxi0BwskgezvxYPRS
xLEazLSjcytU82hVGT8q/q0Q7TwSzdYo7rzsq6460UNR5fFDiYn13olFQxoxgljuoiWqIky8rdVQ
WY950b2qHS/mNjWaq187qK0U0z5R9O516vppNwlgnAHicK+lgfLGRAjsYpk45IAPvy2HHtLsnZpb
p5+vVrQwZF3HKs899iSfRuDZcnldTPmhIIuOARfTyhlOkZlpdUpBn744Pz/Tdev46LiZuZSzfIGg
n8bT8SivgSYSSc1xpTjRsByIBN7pKMzdFZgv+DzeLu9drgATYwyItsk+WXhY8WxM1HVvS5Fz1k5m
ab2omOiefPwVd7mRovc21977/lftz/PsyP15Pfef2oerxKErtkCnybWq93WneNsoCMMlB7RpPqVN
91oaJBvRdvnqvc/X2mnVtZqxlsvkQGfq5dJM7W773mcLB8G0US83op++gQNHHrPWBHeer+6FQRhr
Ej1K1XXoPKD/ni+tLGjf9E48gR8LAOEoazogMKlOeTHKrv7859/3vxL+hsEZgbSaBQudsK0c/yVh
lFkcckK9Cd4Qqgnjg2XvaiN7guDVfLecdivGWvus+o5YBrptXEs09fdVMFlbyP75KUf9fpEDHFyA
sOJHPhcKsv4rKwYJKpt63Vz+/L9sfMyaGLYrbIPgpmU4pmOKD4EzS1P9MCAr9Xkah1XkTjUQEQoz
KfB8tu1mxzE5XvSq97NPHWwsvvGzW+ip2b3ZWX2E2gfcXINiRRoB8lSa9m8+eP1FKlL13KMZ9qiM
6dVK1f6tqPgD6VjK7NJgBW268DP9PDYVoc3BxF87T3jJW66jYZvIiKzJQk4EqdDjWxXm/wHVMJwP
Dyb+4Y5tIaJs2SZZUfKMvyePYNGDxMhm+wGLB6ZIyvxEfsafjbyp2nOR6n5+8go45wSw9x/6ZVPO
eJ8r+xKRo9WamHj9zRf5MO+9+b42dyHuwGqK0IQ1+wcDcfNjINw3iAPEQGpzxKDB9sXGMWtG5ykw
QZcDzPk72QVaa9jzJJ3QpmVQXqRXsXGqndDcIUc3PKhF2SOmcSeinEsqHb9Nv2pRbZkXyIsoXhks
gE/4R3kRGGbjJcY6Tg6Kuo3XXtGbMlFyTIgRsuUExhDPhaw1tZkvkFlu1x8GshSt9oWcaHGrLHUN
IdmqLWzk9OJpGRhh92Qn1njhC3lo0w51r7kohzcYU/HjbdwiNMomuT7JMUAsepY1pzzB88YqG7Rc
/UDDs8FQT4lW/qzJPlnE8+iHybJPjtaNae+FjzpNP/nFUXVbgg9jci+0oiAu/nchBycHwftNbo7F
Ubbfh9UISWOSBgNJWhe/XWVSNsb85tXmQgW/EmltenHm9zAwmvg8Ndm1v72GAclvMGttwSnMo7Ob
DxKcGZlEUBXyIl2Zqvei3cgxOStMp2qP6urIRmV+l/+vT9W6cR965s9PjdJBXTqDALKRThMKuhg0
JkjuvdUgfmClFe4V4qZzlc1eH5U3vSeKbyDAcOoGPbumWfMFf2Hjgqq8eZE1yzM5AeKSYZWFyTFx
AoQjByLO+dhI1OVaNt8LuaJC1/W9SyX5sGi1GJmUplfOAIEQY9MzZxOolnKWfe9FYPnB0i/C5ED0
OD6i4YUD4FyTRa14Y76QVbJWyQZt1GvUBskp8jMUsJwiWzv8GVZVVFTrFJkNVCXQgybINUB8a3/4
ZY5+Rt9lj3VD3LofdXV9a9Zte+9iG6QbppcvRVYReimLDj86Jgdu316yaDoR/EnOPjk8ZE+Fs/Aa
03gZBt1at6KetrKZYw64MKcxvpZB7X+q2LFobmK+JNPYQVj+bZXV3aWQZNhuNhFxAb3+yt18GAH3
vXhWXm3znuNPngcFipbhg5yA0tu4sAPPuhtCtzuKIkdCeHCLr6BB5ws4heKsMoBTR4SF9Lt2NKeF
HAAqdk+kpHnuPL9AXQZB2TgDvR46+kFOECWa1ApBl87BT7VYxqlndk+9y6HVQ6ONk3O1mUk4X4YV
womArGIIbGyZjZ0X6uYnswaaNQ9HTgya2+K8kvaVtXYCMRxmcDG8L6TnlEA5llJxblBXmY14liRm
+EW8D+oihZfrNsch938SNvSh+0Y+objHA228VGVJegoI5lttTmstbJQregvjw+gSVyrAkO7iTB8e
dFQW71vzJMdkT6XZBeikwFrKJrGLe9M0rQOeisG+Dg1jE6ta/jpm9UZ+F9bQdsugmepLmpSk8EYh
bl8vQsyrLMuzN83gpsaVR90PwVA+Cgyf5MpMi5FAKwSchBqgkmL67todxuAzXI3bH0L3ENnrHTQ6
Dbw6rmpSZkurQhhB6ZC8zEy0TesSnhzk1tK9VUZZwUnoVvlnaFT/P3P+/RFcJ6vbat4WvH+E4uvi
P17L+r/fyjhTGSogV9M2LPfjW1kIv3FTqx2eTXNyrnHSXrHvKN+0Fn/MDo2WrWxmyHZYlU7ArCIz
uOxbQpBjv/JyX+livh67WGYI4kESVCIg8X/XFNN22WWM0VbWbqOl9R+pSWRKfj+2zjsr0pKWjUEu
ECLj45mHs0NdFmCon8yqR3gT1V21MrSdbSLGKWvvfe7/6JPz3PyKa+hiVFKyUmjGJPuQ4PShm0oi
j4nrHTq92I/ZFBlbbfDszdjy5rm1cafZoGeMJsqQvHVtk6yMurIPpYugqKgfI1tJ2JVZ2T4MwpTH
M81o7L7hvqjdQWUyIP2F3+QsIgDp2nBwMpPNynuygbS8FMAqN13tVNYlGbISrbmweNFb9h910OD/
ODfDIl/5hlc9+elk3nP/seebATqjjfNS7uK4GXDSc2Iv2QYoOV17srwn2xs2sjXGrXuVtap1VFTG
8NOLbeSnF7JTsdI3FLS8/ftkuZ4o1Uadl97myrVJy9tYdnYDruOhb8CSNTRv64dqyV6lL14IAdsg
AYrkIP8lkes+kLk0Cd6G3XPXZER4+RdZ+BUs4ZQPKG5ltngr0vBLEE3pX+EUvZlVbrLtHzx+oA4I
UMwhn+YJIe+J51CUPOp6F8jcvF26VeUeSh9j/rLa2NZL0+B/4n1jVWlt4S3ft1IolOK5ADtuO7Vm
unHCqdyzH3eeSBPfG0ZofCmEF6OY6BsXwwiKi1/WvITmgTaYLgU31rOrZv7eDqtuU/Y8cOroLzlO
6jlYTwmW9Gajzt4MXr822P5fkoR9Ra+5xRfdjV5geXXI+uniQCJXWcl+vvVlhD3w66yluu1bu97a
hau8BojXyAkJ/lFrvTeqA/rq0VMWEqCZL6j6ZrV0xsk5wx42rnXRkZKZB1qPhC9KVsq97tXecUrT
cmWlwr2Lehgu6JJ+qqu8Rr6s8J8FZ4PC18aXzraL01iZ6CeN2fgCzSPcNKGRgchnNCwQVlWwfrrI
0QrOk21mL6gsDZcK2wSOJMyKw2najr6CGFIbTi9N1MZLFfubo1xku/66RbrtSal75c7OcJKVHwzv
ZW+7QbeSizBdTFaN51h7JM3qcxWhzTKNE8COej41hZHx/N7EJ+pnsyy86kho6demHA0rQg5ybTO7
K4WlT0g3JffomiT+ReAdQr8TP6u8+rrZn7r0Dho0bmX9rzG5QvHE2ogtFUzIPs48T7yWQ10h2YHg
HEBVQvYxCZpOt/ZJPkvTeYWKr5QdHYvRE4/x5Dzc+hPXIuoGkthpBu+e3fR32V+zJVmmNYIAkJaS
u7QpmkUwQ02UEbuWNHDMqzWV/QWcLH4QEbK6XQuwBnHetZ019uFWxa/GPsi2RzJmi+0mGjm8ZBHD
Mc/ZiIxlXWLVc+srS+scqpNy+AVcM/f52v0IpN3jYcH2FZRbF4Vfq95/sCMv/N715Ran4jxYFOnX
FIPwaFG0V07GIljkcYSihT99r0fvalVO/xX3nW9TlWtv+mQOqIIhcDcQ9l6gEo/MrmfbSAomnCAg
sLm8h1QPPc3OIcg1V+UkWauNBq8ox0mXsk+poMwslIBrpPIaZBDCLfqdP+Tw+zqnx3osCKZ83Xnp
sHCROYdrGvtrxSrNC2dcFTarpu0zN2rP4LaQiRNB/agE7JWdqeo+oxR39XzQigtl5Wddd2M3hTOp
STKbJIvJ91PtGEwgf2b+UzNiTWEZab7oqsEGgEZBsA+aSIFnnetHbEQgs+pc/g4Fte7gB/WrNvuz
ycKdmcStn54xiFeOsktOtQJEIT10Tlfvc+0A50FNBLskqsRK10f/qqfNhHuVNeJMl5jnJlK7te7m
2RO+WDrcW8P/agxAYGr20IsuLlYxsj5/5UM8K/Bp5rMbIn4or1T52s8r5bNBq2Ep+tZSKnEmtJWL
MDg7cyNhG3pO+ylB2K0vw01tK7MvAiN2YkbwEPHnXIKEJGoSNTsq6WmYa5FWpie/qJpdjgPhrRb8
0/dhNPfrfq1C5QcdoB5cYqOwb+ZqYKnqQREUsikLYTiZtb5NQtlQ6BhtMNWJLW2Za0V41yG9mThG
8gLkRz84ZluvdAuqM3oZKIMFRAegq6V3TmLgwzoPoIdWrHq3dQ6lH7ifqqRdJpY54JECRSLru3Ej
m+C+9jjJiSe8fSLSxRDAEtS3W/xc+arZfedh7X3GtD1cpvksUKYY1SZLwuyELC9YZmR3t+Xkd/ea
O43LIIC9riYkH4w5wuTPsaamD829k1Uv712y5pS9uQpnN0MVwx8tTp0TjuQOh354cyjNiaU+N2Wf
LKaCncsCziEWkQ7ifCgG3VcEwJYa+TCEdAukFGR7mttD7YNikm3e4n+3/bR6MdUMza9MfVXBD6eV
mv3ggIhoZyY4LwE0CGLTegArbG0CpwiPlp3659aZE05KUz23eYb6Bcq+39uvSRLnPzIdDGlV6c6z
wmMP4EDSnP2+0g+5ncbbpGzLB06dSHykZfK1w3BTrtK64uqPPK0A7nlLHq3bP0f+dPE7PYksoena
ukpY2BXCUPk5/R7zIkYZdI5aeH+JfJY/mAz/mBLrgwPzQ6/9+msaT+tX0SJzHWGwvozD86hjjafV
0IoVoYXXVh/2OCFh+Vd6Bjuy/BJGVb1v3ZVhF+E2LfLgIcgekri55oZvHlRFGAeiBRi65EWyDLsW
BIwJKYNTk7nK1RHVryFReXRwORi0aHxu2hfNVMxVM6LfRtyu2UI/IZxsVFBqmgBbC+1gzeAbW4U9
haD0q64hrpUZr9F3kLPG3ZQ/Y0bngvRBwVgnv4lzlJOdVM3TtmnVPivuhFGRTwITrr3YkU1NlxAr
laMdPRL0QNVb7+urGHHi8jroSCEq0kdFtUm5o5C6yPBp3aQgU1e9hz+VEyRLT2j5Bqqbuum9xNhM
4q/W1LN9R6hlbRMfXwqETDdEwIelXRXsvUW796Yw2cHFBSszgRuKRb5AohdCJx5qSsj/cp2T44kF
Gs5puRjUcHrsEY2OFNwbx4B3PvReNEX02F6DY1LWAO+KzWg4+iIOelL3cVOuVATZcH5AS0bp9S9x
jmRfZ2XlOvO9bKEoZbpKfb14iEADAinQz4hY6+cGLlishS2ODMEShZvhAODYPeJgiPB5DZGMnGHw
GEOaXCaDTsgRXzdAiGW1R4dvhR4myfyo2U/o2CPWUCysgYhBNLV/pWppnIDPfPUDY2sH7JmsMo+y
hdeN5YFouN/46Sk1zE9DZBkHv1HtVSyQ72XX4i8jzW3wjrRqcixPnOrSE2T+9FTykB4DRF9bGBlV
5BWPgVk8CdGkBxGSqvbMI+HrK7JY1ivP3n3gYO6O77gTZOfcsKKXSkm2mt33mFqF9TInHXlvAqbr
KnORBDbohyLAAA4HPZiy0aL7P/bOYzlubFvTr3Kj5jgNbyL63gFM+qQ3IicIUiLhvcfT9wdQp6hi
1anqnndIAW7YRCI3tlnrN33fnjv9MAOD8BY1zw2mvucuNedzWABQEQyy4lDYTqWPy6wIc21jjKp2
KKv4ocj84exPBGUTNDNMqfZ33SRfm8xHbZpkc49sKaLQ8ngrxXV3sS5kA+XEscqx4AtrQFeVqByV
qQEqpxinkmzs5QASxZ30EPl+AxtawLbO4M92K56DytQeoGnaZhgeK6LYByETxv1k9U8Z/PGzKo9g
oxV+RgWAqyMrGAszowfcCH7S7WsEEvzZlLcjI1k3kw0nEpTv4lB5ciTTvUzjeBbz7KqFu4g7Pfha
SPLIY0xK6yZ5hxF6FnoELKxtGhiFi4iyq4/Biy4r/T80a9IfYwa0alABFE3SAINDUfgT6ZLImlUk
8NF+ZMhrHVAA1I/gR1xczWMsglLUmbAO8e0clqpN8NDHhzvFYFs24QtqpvP3jawl/WHyv94NLuEI
tlqWROrzK5N8BHIu91TvHxZjYlQ4uho76eKtN8OFQjO17qxaia3H6IaYo/muCMn3rm3HUzdY875Q
zW0lGoygCWLtGKmMB18IgT+1kbGRwgqV8xltw64Pv4FIEi+aObxIGkMCatBH56yT022HL4TmrZNx
jBMfhSLybbmM76KuuqVNtbygHDL8tVJtW4vKY5RiOxiraIipeoKG2RLujjur43EhidNVuuhJQb/P
skZ2Qk3snSmQapyjDEgty2qt66nXDMYxgIiEC0FmZyPehMhGvlttFG61qH2S8xmhv7K4KUzVOsiB
dBgi4RalqvghoQ7Zkmm9ZgXSdcrUiUdQIuouD2jOCiGNt5ov18c48OoFZdt179qkXlI74WTVqTcN
qJnWftKdZLFtQXhaWAiI5bGtuvacZpgD60HROajnJnYimhFRC+kKKX+BbEKEb2Yzze9///tLf+pj
qYlLfQSdrsqGYX7pYwt0O41KC/IfuSGOV31tlZg9+ergkGW4bUKZQXpJjFdeamdZFeG1Zsb/wI+R
/hiAWuugZmgQxYmjYYr0FRuPNl9uWLWV/wCIJz8WEwhD3JSMXoCi1hoCYQho/KiqeaXPk1V7rXzH
ScbYhozxcA5KTpKYJIcE3EkX9RM8enq7v39M8p9ekyVZCqiDd0UhB/k1cSoJRjPCk51/SEX6HRu0
9gTcIUWOLQuAdSKtsmZz5aQ+g4zYMmUJ9uEkjR4xYPDCQ2FuIk1+Rcm/O4+4y6KlMgnHFBJ+POWi
Owy9fJoHfDT//ralL7E9Hi1S3SJMSlOWrCV5+AXPICXMvwACGT+imvdDTLQXqxtkF6c+VDX8oNrn
hg6mZG4ftNAj2r1HbVx5LsxxT18HCxbjPnrtcrgQ+tImXGkdGmNK7dhEzB/1f0eiWjF2NKW7qJJE
bwqLHYJKots2wVEyEWvw8fzTm8zFcETfj8HcuIQaze1gEhwb2hRhkgyDTdyMFl3s9NEXxnxjDMgX
hyR3jxV4S6/yfaRLgqg/GfpEAoS8KxxfPDy7Im7sKp5ec5VkYAiF0EmEqfOmYDQ2hWaGTNyK3m3i
voI+OFmboFM2YaHV18rQZpDyU8MbMbra+Koa04VbDO+0YCAcNrcQxJTKrdWgdfySkZ4Vv8CkC5vq
VVBV7VylDMgEAb9bycRps4L/bhtxNBE88u/glln7QY3eOwZK0HzWweY47dGsLXdl0wK/JUyxpYuV
DojORqjsfhcVfHBR1FDqHiOqog33+pKcUpmfYhcZYckYqvtmCEZvQPPLsXQtv7WQMd9ZffemoT2Y
MQqQpZ0Eg+yqbBjaXYLYYUIkAjQ9+NPJkstkF1aDZE+9Gs2EF3JHq1Jnwiv8SjEEfFgrxB8H0Qpz
m1C/cB3l33KVjD/WDVJ2xKCSwVQuucHwjjp3dtsUqr5T+2Z2WmK2oiZdoQi/+AJBvyvmtvmHnuoL
g+ajKqvoSRjEqy106r4wqDrRt3gvDf+HXkchw48+txNDsDYJkJ2NJEYdWdq+v9B1rb9QAwlDzDg4
FimcedqWzaj2t/3i0AfV7y7jR/n7N03+I/ZrvTsC6DB8JJnkvaF+IXdKopzWWVXGbyNmirhgYNM7
iMU19aTA5n0adrKB8VhJ6sQpCbduUqmxlQFw8qq8X84IWcUTPhxKulEkvdmAUSDSF7XZdSHmlifO
obyZl+lJngwRP3+qeGqmYZtXhI8tTc4/fJ0/tXcGyQXNAnAg6bLxJ4EZRR7mORmH5G2Iuktgw9Kt
ZAF3r0EYOz49pTt1dXrVooYGTqJ3JHmCkSaZktNqNNiCgqt300jF82h2IGgTQwEEGfe3xnBnFebr
FEzlXUDO/5/AItbX0QwPXpHJxCiKaak0JH+cMepS1GQNlgVvQoDwzYyk4lAY920aM1RAvnSjj/Jo
h4Jf7OHskB4CFnuL2vCVkVqHXNK1/TqZ6kXlLDQjeL18Lw+4ZRUd8x0Jfwo7AF1ptENzVqRyHxM4
3EpmsAiWQKxBMc061MMs2orfbLEG+j6BFHtSEhPgSluf48yvt8SGk7usrwmb0Zi23fj497/cFwTb
WhFNlcmbKWoyWFfrC15mzjqUE8YkfjMzufGsRA/owX1o3415rURlctRHSffgSr1NAkZR3XgQpkY7
ZmPtwV5CgHgIz8oo1ictC0v0raVvBsb1V4op7HEs7IVWfYDsixskZA0X9GJkV03aOwRV0D6Jg+pi
zv3nTuxoo30mVfBc7314Pce6Q4v8778r9edPvzf4HwYtskkl1SX9S5tQD5nWmEGev6WaJrogaYcL
2MAWRtt9YOwjhpmXWZS44GTyszUHt2obvvvVLDuJKGubVLWC87ooLEK7KPcg9qCBrIRuFXddck3L
6+9Ls3nCgnk8CYR7zTbzIqG+wFB5RKiC8CjsxguVe7tSERyKqFs7Sw3wtE8F9Wok3XeR5E+Rsaef
TnGzxMcBVYPcUmytNKG7isp9pXeeT45eSVTpiCk5WP62F1HaxSWsAzeTQ48vDbpG4l47P4hDp8M0
xG6CfEl+MMWab7QstydVFzA1yZBKgaBziexDfmoX1aMgsyos7BEEB0vDjWmd8CBMaeWSorgEv1hc
yONd287RjilnQJxeh9Sd5SUuw33qAASXnVm5Z0gIxLMZ3jq9O1pVjZcPnQ9i4DZJxeQyZRhtzwBa
vRjHEztbdPh1rcaquMovGLNbR1MvoiNJrMJuE1XbSaE/HiZzeh+jTibrkEsHf3F09eX8LewqpC6I
Y9qYBoynEpcOv8KXskXbb6Rl32iMuqDIEfAQEfdZQqGqtkTg+t6wsZ45jn2NqFicPuhqjafl4sAr
m8TcwAzBjZGOTTg1Z7V/J0HfXqYMhmxkRPZovQ1b1a+TB4D+B78mRlxMr2YqBCda8GozBqh610Dr
7HhCO4LYuHjUlgUMaRuH1vIU+OUrGkVvNTzwnVRoFwg7qzdq1407AzXVAV3aSzkCUjlq2fe8q8+q
jip9awZXAz5bV4ilOo2U3eAcUbwbAV27fkFs33jMpVm3J1IPx1yUL0ZNkm8nKdxOZplcDcwx0Tyb
2h3NEvHtIRywEAph0oLX2+kRoX/kSRlblJnlxYxMjiDep3PQEaqaTau5CvA/+4cRvfGnWYWhS5qi
0RkalgTe8Es73ONMSa1Tuzcd+xgnCSdGcRm8LNPqaEMZAV2aZkWFbDYyXu6lHQcInuhS4IYYM271
aP6ejZG2TRME52MN4fFnoh6GjUyWtU/iJULFzInu/IRDJGQQpPBo4oIz3Aw70fMB9xdft2UFmnQw
TKYrBRPy/dkwncTmOUnznQLo8waJgAIDwbw7o0GibeJCel9Vc2CNbPEuUfbaSA4I+bLkKWv61IU6
Ri/ShUxD+Kwhi7QNnBh5C3kAbmgQFccBUa1k8fvMm7q77WJZcub+LiPzhe7aGHtijoRSOOdvownS
SB/7dhv4JJSSpQr7dXTRx/10jnTtqp3L+mMO87/+oBrXrCpy3wtkxQCDtV9W/+euyPj/v5dzfj/m
j2f8zzn6TkayeG//9qjtW3Hxkr01Xw/6w5X59J935760L39Y8fI2aqfr7q2ebt6aLm3/rX63HPl/
u/O/3tar3E3l23//9vIji3I3ato6+t7+9nPXgstXVH0Zrf2ur7d8ws/dy1f479/u25fwL054e2na
//5NIPr8L2LPpsn0CZU7xKt/+y9kAtddkvovceljmUEzxULd4bf/you6DZHok/9F5ddp+0RL5w1Q
6bkaTEvZpRj/gngiEtCWDKgCVK3f/v3lf0r/ffxqfy0FKGtfoKHcmspwR1RgHigqGI6vKl4FBiOo
lprTWZeE0E6ToEhtkMjl4ZeibnRL0J+oyuGj+PUANd0q2ArhJd4kM1Y4xnwVhUz8CVa12xyLtUwf
rIe+ALLQFSoGTVUE6lC4Cg1p2IFcONW1MBxUXzU9QZrfx0KIrnIUoByJ2cu2YUCyKWqBuLw6hwRZ
g8WgA5e72CDNPQ/dYQjjp1CYv4VYlNqpP0S7UoWinwzjVs66apMZloo0rNSQj9AhD3ZIGzXRoM3O
+k3MDAT15VoUJFyCb9eims1pf0R5YXB7H5ReKOBD83FCBEDh56P45TLrWb88pfWodSNo6m3UzNK2
i8Ne9IzZLw5SAh/p21r0uyHdqGp4py071k3rIgnk4iDmefmX21Cxg1C3HpgCLv5ZxAcBcdD1zHXX
evrn6rrt82Py9cR1/U/Fv//0zxtcS0FUavspqsHmDnV5IPxUHtZSv6yupc8dTSL+3PZ5XKCVaWp/
OeVz93rKuoq4UuiIyM87f3WwpOkzc8rlQ3+54sfW9XT0VPmctRgZNhCj8ONmv9zT5+et1/ryUetq
uFQKQcbs7PPcclR5+ut66Juyk5e9b5cMBIGwrctogqU+qDG1cy2mqZkf9Kw6pEFdbNdNHwfmy47P
Qz6usR79cdCy+3P1l91JE/JpnZoUh4/ietSXy62r/3n3+hG/3CUKHYyZrKgYbAtmLBISVX5Ilq+y
HlkFgpnY1iCUbt1KsIrX9aKJfh60Hr6uzkKIlcDNeuq64fNKs95ykXU9XS6/lj7PzLOBUPLnOZBL
UU+FHGXXIbaKpVAdWimvU4bGvxc7P68PmSRXh3U/g+HELTULnKAQBA5y0Qq8DEN1Ye72bqJeZ5qm
7aU8aw6+2TWHPGpOxtQLAD2FaTdHeFLPOTdhRn52+ChKUpYfNJ5mYovoyv8srlvD1jiqcRBu17V1
sZ64Hve5+ssl143r7vXAz/PWbb6c9A5xtXBTBbNJc5wVr2STQncGUDPjH0lLgbMxBDPonGn7bC6N
+LpQmpFGvVibdn3ZKmU1WTD6IkftxuEwWNF4UJHl3uUz+JeJWZha3RVaOrlyD9natrIxO+jaCV7e
tA9jvj3a9PlhLX0u1m25rpQuzlwgPZbnMWPfMDt46dGw18qjulr5MRnbhXWlbIMQez9/8fhLdana
RDOBwGzEZttckv9+798RqbpuIh9J0rptDy0YIfAzVeSuq1ld2Sqi1Y7cdwuRKpkRq1pic5EpEczr
487RgeYdSnmkVa0raxtYHVipathL3YOm9C8KAjGbDJ7rMcq78mg1NQriVrvQyxV/M0rzrY/nkV52
4q6q5uZgiVVz0AjnfpRABao7AycJZWmjzaiGi6xjjzA1bcELTePdlGaEsdhS/NwY9eKlMoTzZlze
oHURktb/KH1uq1ER2ygZfrTLi7QukrAGdJZL+w+kxAeSIrisxFbY6rVeughP8gpMCGU4etA0jiBi
CVp3V5Azh4+KqCy/3Gf1W0vrtipFvdno1dRNDXTwiwLBsOUtKCeF71xbxJc/19cS3iwQZbCanXYg
M1zB6MdDwmSTkYBS0uDlZIHws2I9NNk1VsxTk0HugfUareo1fle5k4j/fGcOguSIoI0OH8W22lld
I+/Ded74mHjBAIYbFZRMlYKAFzDMrUNSSKhXLouq26sDeVW9i80DTirmoYHW4UaALuyiVYIU8UkF
v6FgIyRuOHqLufxoY0DWRztpum7izXQrAnwE/Hw7PpvhtoO7XtgRHssP6Q4KfLjF1bTKcCKzqYrJ
jyi2k6sIOHzwDfX2cnRrcTd13zxs9y5gt6gNijuuGHr9KDue0UcesRTi6A4SErnpRDOCTVfS5FXq
j85/6QlvZ05cOwpIjtxLR7d9GNAjFADPvGTKqSN9kx7M8diZzBOAjMJjcvXiWzjts/lNJtigDTaZ
22jYaMEegRFRIAdkg0wDk7UZ1HsdTyNtryjHPng03nSQtNo9DrtF59XSro7PhQ6rdFulJx8ZThlU
4VFNTnl4rsV9Ke7M2m1ar+gdFTQmqrld65bKtuFxyoLNNBuXuV0anaUKPaA99vHK7AjvY4lZMszg
oftWj4TSPK7ol5chCbMcooMjMB83b/IUFOVjJpBODa7K9gdWRPXBhJ+Je6ht9qTTDvGE/oSbp/tQ
0BzT3KndgXR3kNwYKV2c44sXQX/QzR1zV9/cKS8DRtB5sRW7AxB6OTllzb6vnAJ5HstpegC1Xqrc
RcoDujbZFWbKEzEba7uEFd7l1BG/1Q/A7UZxp7zHui0xXruUzlnjCumOPKMeAjO2lyzv7PQP8XGE
jHcZRK50j2E16AiPcH/ibwrMBdr9RMJC2ZbhPsNKon5rDWdOj0FxNhNHinaFv9Hnkym/xjPjSJpJ
Ip7zSbSuITAUOqr523A+1MZV0h3jCCA07wXRC2B7cfJeBA9qcw6oR8fSWp43WGQx2OInkeq2gFc7
43eXNkygmo7hoQwQ4fB0fsB+O5dH7Z13VtV+hJBjRxwJXbM9SO9FfZ0n+3J2FHF5YDwnAey136Kc
7MrGrjL3seBlCGRWDtqtXKx9LhDSHJ1o3BQ5zj0OtkKahU/tOeq83HJgTxkAwNsdqSLxVN5ogiep
d1YKnGCnhm6zz1oovO7YbIyCVBai+gwdTsYArLp2EUJG/0M9zYiPeePzeI8FBHwxy0u161beD6EA
OuGkofsbb8YtXzPAAQG3l67dD/NRz23pLX7WBW51JEq7xU9zkG+GjAzQRryTsdwTnsT8HBmX0TcN
3M281XuAO4zAnezJUg4Nr0KwzaSrcsmARDfziDrDQvgSr1CXFKPSCUJXUjdYMhgTlrNk4I7oK/e4
GsBqSEj6utLkTMjgLgZbp7h+bTPsLhG4lO4685J8Rx3vMpTGJ0f/UWa2hReQA1D1AlkrBF0A9BcW
7OdD6KMYsBmekNbVDXJ9dofparZlWlR8ExZgpN2VtqK7YuVylUaAjOpYYHJ30gWV2ThbF8ox2+a7
AleNdkM/bna2jYFpwwNTINM63AlGCgpAy/aeiZMS2OWx+6Yp36puZ6Reu+tu5B++4iX1jlszAEP6
QEXMi7rcck+Eqc3sJCu2rtiWE9yXj43mqNFWsY7pUSQsKW4K+Tb3nVZ0LJpiCY+g4aSLm/C1iy5m
CxjxXnhJ+bmqFqaFsG0IYdgWiDgjdhBofwROeQgv1TuwHvNNGG0QAJSrZ0W5XGANRWfr5KAkT4zd
vtoq6VkiyKqea/8YVHD77qdiU5meIRyt9LoP7RGcwXVE/l3dCSLcE2yEdu2V9YjyhvW9eDCOqbob
d6pX3wJnK9V9cD0fE9WeJW98tBrg21sMPIfE6007412GZ/RNVA767EW5DFBw18BBKB2f7AqwrdkW
GAXz9p1K4Q7dmm6+U+fDNF2TNkiaF8ShYGcbkGpiW9H4kSEp2lq8CWoSaohb3d514d00H0xUOsn0
RzFeOp6hw+64DeL3YXrqVaYPzQzi4zHD8Begjhxc4l/giKyIG5RSxXSbmjcEONMKsdKTPu56Wpbo
AMA5ql6GEimPYwN00fQSukLTriocpe3cBAlkN4DvoYxTluz+hwnw374Mv2FhzNWTIxOaUEEzhViZ
Hd7pTrUdborGxkRobr0cozjgFMyzXZwaqtFuX0nVFtuwJhzt3omoljn6QXYEO97gC1m737XYKR9L
mI1XiVfv1Wsl2cwbaEXH6UqvPeXZR0THKTTH8KhphpcMjvijpDl4CO7iyBFvUT+NPe5ccngZwscR
RDJB9MYO7tUr80e5C87B+Q0tOsHGrxE2PVYpPqLhjkCNZQXHJwca7A0QZ8ffZQ7P1A4dyQ432s13
+630uu/NRnf3oWjLV8pFvpOvJhoFBgD36rC8Mflj/CguYtx2/ajd9OgKI1OpumPp+Xd6afM3TM8c
OhSbpt/rAIa2SuEiL254vXyPwq0Zb0l3ar6jwcw17GB0QhcFQnBEbb8JBm+fUuPCXdg6xXOzLS8j
b+xsEZhAc8N0CRSVPztBvZm86KC6vZPyS0DPUjc9/gYHzDczyX21bOQ7dmQpSKxIj3u1c4dn5NmV
0+ShcFrYzYXwHZNU0M+R3bwEvAbZobjWdtm1eB8ckrMV0yXYmU6O+aJvbfwItjF3tY2uTcxR6VZt
6TFLPDjp86vBXXtYm4F2C4t94TDTIp7Mkm2QwdzoGnwKugYGj/1R5A0jTMTs6V66k8E43soPzQVK
vJv+SjuNyPxdkXNyFJfKvuksB+du2dFOyqm56K/qvb99Fgp7Ps0nGO8bs3KCncCqFXpnXu9s5mVj
dQSvftciA9Lbm5kBwkTyG6dLW7CZ6Zy0TfjU7rWeLz555sE/PDcv4ym7GF3SduaW0cdJPuSnkDzD
BsCAkziCl7qwL+zOjs++k9kc4hbndGNtZCe+ave66ZR3yUV5J3yLbjAKeonvLDu+M2zxvXoYvHKP
9xq0d7t9QngEvSPXugO1rCPxFbssScLUrrSh13ikJaPq8ITJZqDcyAAxIIextOHD1XxTnzCBLffJ
hbDTXOOk3ZWu4fpOvrWucifaGE/kzITWDc/42M5PiIE48A4dWijRwbNDfxKUXeGYdC5PRNmdbbBl
ULJPj1SHh/iuPQ3vyYW57U/VS7rk5B3jm/j+LbuIbibPfw+f8h/ZTuRJ0MZoR+3YIfnvoCRP+3nb
nXPZ2XTP4n10raNTQNtiI0nH8k58y10OFDFsvpfsZrTvrNfuuZX5ZZNjdZ3tzBf1vn5CHm5mMuKo
L/VT/B3Rqos4cMfb5Igoyr3u4OR1rd4nHsbdtriVzyyd2QXrY7/iX07rs2kcvMBCWzsZO90pDuG3
pdLthEcSTTRvpJVp4RD+oniO7JqNo51dS7v8ki7xUL1RV4v7NLf38zHeNPfzEaUlu30syOae6Z2S
t7Xet49YToAdoXfhLXLHI+hVNXbb1m5hU8JoKpxStP3c4X2O3trZbR/Zx8sE+1mXjrjCRTwatHro
sHhMZODoM17n1/hWABOdOChhSj3oBFudthraySavifAqnmmXdYf8wR5HaN6WK/0Q7Mb9yA8yXYw/
6qeKGaitbKjv+d3AkPx7QALIwQr+ct5Im2BX0CPF0q7BOulhUL4lW3Ef7KP96NEX9whFecpBOCvn
tkB57iZ7mxjaNS6kkGRyqoD0HF3meJU8IvimW5vweroRt8YlwkXTdXKujwwpsDjmXRGfCsfy+p1/
9RZdDzxqkmiJLeHazVD5EF9G1/PjuDaAayvhM7qlI1Lt5r54C2yePt9ce+04sbIhphW0H3SDrwO6
CY760O5zd9xLTNVe2svqYL1mqScIznBjJY75Qql+Cr9ppx4p6uWu51MQOw2OH05XO/zuwAkexfv6
MoHbO28z1Emd7Bm/3GduETg8sijVWz+dZghzdv9KWp7bE/KlMaZhW9zIzw3N0uRhRFXb02HyXvsd
IzzmmjfKhekGdkBbAXnbqy9pS+kmn0FiD9O2uU8vafLSy+HMc0WxxKk84QhLWrqUD5j62gyBHHQ0
UDG39ZPlmXtefAToLQdLZxcfcpobfWtdilvxArhU62p3wSMSx+5EvAqlPF7eYPcauqWnIZFEnzZe
66feLujw4kvue8Soh0YSMZUNs7HHih7n1fgxP0Ev035IT9qlSd8db6yL/LE86nvSjY1j3cixNxgA
LT26NPmK4SBxGCrt/bhTaJ7rPUlfF+LLLYjOLSNUrry9Ml3thjHF8IaHd/UcHPCB2M677q2nndhl
u8apHGkXb+Lb6Dq51o75ZrjZ1Kg0PMpUAdBjgivfA9NprnlnF0sNlx9QfVMiN4888WF6mV7Kq/ou
uckuwNPRChrfoVHeGbfSZZ06894/6FvEAK5FL3bjp9fYFW7GY8/rrOyWfzpQjsGOakd/kF/SKxBM
ZBKHdFc1qLs4wjcx3YHCSRhCOQAov5nhmZ5GfGh8OGAbxsUH/ZB4mKIR3t0zX7iON9IFw0xqrXxP
khc2PpyvYT/eBQd1b81uHm9k05uNNxE8lhlcJ/rErzi3rnHX3lmWGxx06hEJ57vixnrkJl6DLQP8
OO433Rpt7RlYgbZRmBsxP1rDbsISiCwG6efiYxtS5yDjdWIFBJ3QzPoZiZKWENW67SMahTLAphji
64Wzlx/UJZy8LtZI1OfqWgqmARDnoGAsvISi1vsxkXACSgDHxpBuk2Ee92Ew2NApy71SDg6yBsZe
GhgL9tGxEZ57gjnS3G9IqXhVL0eY2hfBweStXm4/EgawZ0mB6hpsKGLyW3wTmQAvC6Yuuijo+6DS
i0O9hPLWUtMo9W5WBlceifU3aC8x8kmXvAL60T+LSYvx3xyCWtPTptjnIWldfKNwl7oPEBnzwMgR
Icnzm2KuEGbJFSa8c0w+aVKqq1olNhjpRBykZdM4IJcbhlIDWSN5lVqd6IuMmHLIiBqRVxJU47gM
yjNnTNLzVOoMg5Y7JqpFRkAEROxo0COQjYbKMM7gJhSFBrcSLonR7uqgTmk4uSclwFhUKx5HeJ44
vILW06wll2Is6ZG12I06IY0IIkO2hnTXGO8a111LOOmSrBsAQWR+kG1jhfD3upiW/J1cEx3/3FYi
T7irw2AT5FNPSEUa6kNbafWhXxbr6roQSwJX6Eoh8bnEQddFCatC9tYiVNXrtsv6zRqX/YjVyjP4
ermKWA6hLuyiEuEN0VCIeC6R4en3koa41Me2dceX1fW49bREKElsZPn0LCFVjY7/WyI2b1CQHXKr
NABJx6sKaN+Ge32UWlk+WPVF2mK4YY8EKREcE+tDJSnjNi7mC/Tehy6IXblTaIlUouLlkpUaGzJ7
aykxrSMIkgQ+x3hViHoueX5FlDGrOqM/Skp32VVAVHpYiYdZLqsDrmAo9pr6gyGb3f5jbd1hIeHo
RmBj7V82rud9rK/FfvSs3CgRpCHmqtHgyzVB5DbAaBlYkRaSG1vL6+Z1kZOrPKTL4nP1c2/V+ERc
+3S7Hva5/eMqCh5XyCv8frI+5NdmZ7SbojIULOojyeknUTtHFllQW26mhCgDDM9R1Xm8vIN+Qd0W
0HTyLGl8QtcIfQ5MnD73raUAsBdtEPQfyKEUFb1qRG/dtS4qWeBHUxu05BAXA1m8HLSeRPS6RUJs
TSMunzcaWHFB71wu9bn1Y309YT11vWhsJHTDa/Hzeh9Hrhs/T/885+PyXw8H/Ix6T93ffjll/cDB
qGtnqIlpf17m87ivd/bL+l/e2edHY8+abuGgk3n+/cv+cve/fLuP4nqm//mMf/mkj+J6wMcXBEDj
O3pK1Pbznv/jM1m/jNFE//7xfvnkz+/55cusl/3THXx+xPw8t+o9abqnZulJsLnODrOm/Vx82fZl
dT3uyzbC/8S1vlxGWpNWn4evpc9j1ksUlc4M7POYz91/te3rx6yX+HLZj2MMZb5pybdtuuX7mWsu
NoinYos5+qFdOvJu6W/XvV9WjTXDSfuMeM+yABpKWnE9/KO4bi2INeGO0G3/6hLrEevi8zLr6i93
8x/P+3Jj//Ey63Gfn7Re73PbuGTBVkDN/8ce/QP2CHEwCQDuf8YenaMGWFAd/Yo/+nnST/yRCfxo
QWLjpaXhkP07+MjS/mUYAM5102Djv2FH4r90SZLAJBngoEVl+fB/w450YEcqAHkOwOrPMtX/J9jR
B+XlU+1UEy2YBADDAVaCdwfr9wXjV0t6XHUwsw8yKqWmGlyXUo4G0zJmTUO5PUwJnC0t8bfr2rrQ
Q8mrRTHeiVNS7nvph7Ykd9eFWUwwCdaiWJulI7bzRRJlrq+GBPTaVN/FZvHcij4B8iCvT9KsuaGS
vekNM09kS87kde2otwacBK3RqcXa5vQYgGDgBqPs9nonXfpZBUERiulJZB6V1/hP5BZTokliWGJ2
820/Scm2nOdjB57Hxvfa2vuCqGFTnoEnL9yqQZujASfm1hZJUcayyWWSePiPHKramh/F8ZBX00Ai
LT0VWD37uf8KA0h3MRvAZs5uAMZv9CZBBXeGzwqrWoEjPuUuMDFUM5dUvqz5CKf6Ze+NAjElPEmU
Xbjva6bJpM11rKmHjSwwDEUs04HZ3m5SCxWBPhi3kuxfjkH4IkVJgVkelmBjKb4p8p3VSNMGphHy
FcKUeI1ONgZjHwJtCzy/UKvAw2USteD+vhSz0Gl9rSaROAH1OpYkgrcxQWvwvjdJJcv7NgnciPi1
1yrGVRoGV6BPGTbEpIl0MDsJMUS1wpdK7vqt+X/YO5PmuJFsS/+VZ71HGeCYF28TQIycSYkiuYFJ
lOSYJwccw69/HyKrKrPK2qq7971BRpApMhgBOPzee8531r0K1pQkjGxPzec3Iq6W5qarsfZ75Crf
TYmnoE3KZJ93/qNv+NauHhAAhAXyewOlV2a1OFkZmzO94P0okuLLWudAOKxJwxPJwfM85/A5vytx
mLvp1xxmyblKGAhatGpJ3CljRdjVvmxKMtLJKQk6E9q7cuJuGFMYNfSFi7CZKewSgjtx5R6qodc7
ChoKIoNx1/y0BDWwh7YccJwwAqv6/pIMxhkY0h07RuPMW3PjE3FLEJz9S68V8SfJgDoeeQpGdINB
My/TtRBpW8fZ5K+DPK1Pfq+8Q8hWdCdROpwStsAxA3IVrWzlz1OzZIxtrKd1tXxUIyL9Ehi4p/G3
RqKz511XmgOdRphhptiakYU843AkP8xd4i2zKSqDranu1WDhYjEpHeMbqDFxlc1Rd4wVYWH+zMqn
JS1DXoG5PKyTM0aMab/ig+XVg84xt6jpxjYZjYECNdCzDrbdP3syt/nQ6I4MXGdBP/GOu+7y3Hr0
ZgLnJ5Lq6iNVZ9XRVXSqi7Mwt7I06RcWeYp+8EWuEMeglsVJBvIxzRIas82zbJfs0DB7D23CvDtj
XM5byJew0QnCfjq4aWEfKz8OA7gLXcoAbTA1rXZA+ht1FcfpeKMzcg6ysr1vmNoOXZ/uhoW52tRE
eC7GVT7as3cQBPBSFiJr0bjXhtrhChepeRyq/NT6gm5TsxzSFuBS7RU1W0R5aNEx69FZcR6T4F6m
xZ0AMCDmttk7UZbZE7Ser4MyyIVpe5CVwUlUhnzBrBLe5UF+b5rBu68DLFxIJrAT3jYV/oCKE7mq
4N61wv1hhkacrQ1ZBeB3otus1bQZebwLWIzPMvuaTcDqx6IH3Fipp8Qa4wE5o0SDs7dXDCgmmv+o
HPGIJ1XBueE+LnpdH7RSb4ZOv+VOQbPRaZb9qrrm3CcErfAzWrf5gVWdVp1XUtwHeyFBPMjaG3dG
aH6X5Pih3E6qjCYWtKO9GqrfaakvMPV+EpWQ3AtaFCST0F53C2g0gFdA7SxrGguySXaQzGke9QMd
IYYTI9kfjmPQYW2DPir96W4wspOLke3glNbNunoPdpa0R0LS2n0xqh9OBZeuCcNfWee8jV3en4nt
TMnpaB+sxc6idF67OBVme8RN1eww8sU1S1u8ZB5dgtE4LAt9JodRrt+up0T76gSvUu9NSCoU6gAZ
pc2daL7Fmiki8LjDISgq6jHNPDCjUSb2vZ2Qf242x3aQ7U4tEtG6XO7R0A3rK4Z5HILKBOqwBj+n
BYGX4BZhJeNtOnWPnS9B6Dflz05nn4Rr5jcJ6X+7BnvGIV2++eSH7vslyGM3mHnAiAPz4fcet+bO
6tk7KssLjy0aoF0roCtQSk6nwpx+L3PT7K3CuZvwsx2ygeCffO4iXa8ghOe+O3NreTKdl65p3J/+
9Opl5dvgF8XLBP94F7rcNZ2JiQ6Beb9A2OmnOtfPiesFcYBFjT5KeKNWYUTAaD+y/nYKiru8Ti5m
M8dgZ/mMKxgzicXMXUbD1hYoExnGZA0z4mh5lwatPyv3m6ykfCHviwG2YlUh7gRyOqmbixXNoflq
q6fRxhdNvj3t9XBs9zPI7134w4K8a5HXEslg0scls19McsLuBRgGupbFaSD09EA43s6ZpeLy66w9
NgagTQDD7S0FIAxJHjE1o4Qyaex96s1fvXRlAtq2KMoQfEwuMPh8xOoq7H1jDu8DnKNo9eizD3gN
GKwzNYCT4dsYUtst+dzFTxZZqap2Cyr0KLSyN9sX+Y3rGT/dYCj2hWuqfZ/ba+wEDD5cmPj32WIA
wJNJdjeFxKdOIAeqgQgja6rOsuZj9TtiuGpPxeSoFrHXir1XKE37YM0ZL9OoLlqXLiibjbKDvIyq
Ljlyr30gJ+0S0KZhqNSgfxXl2Rhppc0ybG9blHK7zFWnrpd1hImIXMHGfB1N/WZnJrcQVe/xm5pM
1OmnNYX9mS7gLXr33lCEeAaiONYtkHD07UPU1piXRuPZCzRek6yMXHVj9sDanEwZn0xCbGcyvoRm
/kArTt6tEKBN8lCGdbiEsCz3aRaw6izrW9Fy8TqC4kdSTu3aWr1x13EP9dIn8Yz5CtGLOe160Fi7
YaVssi2mG2YgHxpidFU77hLYYhejn12UmtalHkrweWSTHTSKqH5WH8kKfrNf/OzSu9avbGCfkaz1
CQUqvny0Y53dWNGiAljcYP72btV47OxqEk9IoX20TCRFhlt+nYllRqlQEK0gTAK8pnrdD1v4te+v
xW2B8Deu2CtE6RthD2+8yiUix4G12jLkq3L7Ze+Dc5G+fRxpXHk4TPBvoSUrKje/cHmVu8xEIek2
69ksEVfAvvFiVVWsYAGJqhWWuqDIuAu2kilPVrAjnUTx1LTi4hY1sCFGNkWF6nHFMNOHHqqCYT9u
nHGl4TZSktznYSZAiSQkThDv2gfk4ngKloPLjmV0v3B+in0zMQNfPBMyaVNdAHkHUTWN1pmbN2cG
XIxOyGEfhEHN1uxkazMl6GybC4wdGxhD/JKFrfaV5X04RErEc88AHnPquZOkgNZIafLJWQ5twdTc
adJ4NiQCGSyTyC1W+PWbZGxbOks/3BmmQv/rfODSSpimIYYNqzyuCvejDsgiWnylvwxmatLq4/Z4
fdppUpF0ztWIB447SAhyb2RzCtn0PHBxxGM+1lFekqTTOzX2gWy9ncxt/S4BLLYOKFzf60mUmZrn
zkakIYryUGjdvVZSXWavdQmlAU3LdiS/MdEa5QMbdrp4Klq6uOue6FO2cVn7yAwKQgYzyhTldTna
Jf/RosaIEhh+e5uPvMpZuas2SzgJm1fQyN7dmmQPdrV+aw0yiBrLcG6sKZYi7gI4OsEkJrQiiE4w
Ax7RWLIbbrCGr6L4MZNrHuGnA8mByjYuQ3EDf9i7ZSPyANdP7S14pLEXLpE9lmAXx+4OivX6oLpb
Qla7faHsoxNCHvQY8lNzqG9rObOrrsqbBXH4uTebl2a2k72V2sxAp/qGVqx3OxXrvFdFf3R8frhb
7DBkPs9ifFdZeBap/75A9QVbuQWHN669axAC5BPL6GyhKwpzJpktMmc7S3mld72xFvcAjtihYjVx
JaqTQCl6+R8pKvgLcuA8oYKhcHjrAyc/KsFtVQwaTJD6zPrKeSoxpPdVCDBlbc72MFfQbGuP5HPU
Ipj0/eSYSv2J+ya4s7ixRwkCmHxxkhdI4D/LUGHmg/SBdOpZy354TV0PJUT6UxmzeaAnPN+uaw42
XNyI5YKmlSnf+B4CjXuglDHXMLvzuylqNNN59q5MzHsdRN36pvnUvi+5vevmov4tETbpOz5zRGKm
NZKRsj608CzwbyKFFVqIQzmvjDfCwwjMEEjn2TcncNC9kOfewwETjHLPB06CiQw+hceseMKtQNQP
KyPpAF8l5rmTy1jN4iJN6z6MBVxZuYbPfjre1pKxV06z/wRRClaLtRydQD0bZs5Qdw6d71VOOFPe
7DMwTT8FWhxPbyKYtuvY4da0aiuuZGrgvZyK+3khoEFmD/0gyi+Dl7FA4+3dtRYBN/aMU9QQCekV
iKH62mSvzPsSCa7ueDVbsJL44I8FAxRzUQ+tN72MGbZxyn15NAlqIk/JRgHKbXVphod5Wt/ttnok
zIS0YDrUB0Ds7GcVPHfsemysoPgnTs3liDBVmowoU7U8CW1PUW2Wr5WPeMajuJ8dEGi9u6Bq8vV5
1q13yBx3Po4VqhzPE98GOyv2aTJNZ6MUOCOsTxVsSSt+9TsvugM5yOhitX4QFNvsMguDcZ5QZ53o
L2FhAe5xkASkBff42fZjyb7gthYTmzFIadBME7aWjbxrW/Wr9Qxv36QDEer+SzbyZue2Ue6LwDIB
adABCOu2Az7I/HjqX3tfZvuQdQBugWejH9DWXdDv+sE0I92FDbZcI5pLH3CiYzKyyr71UBHQtKEy
MUzxkg60RpX2L4vhT/Hq++x1IERkPkpdyWvjY9O/yCD9qkhBPxM4YffyxiRPmM0cJYy5R2JopHGp
WUxaWs7HURTPzuLcCAcj7MSMbE8PYoi8ZEmJN6mbG5LYLj48HDBSJsV5g5rYKBBptXiqYVV8BX3y
axX8uMpeKI+RVpRz+YOd73chEJANyXArJ87tuuFqMyvmr04Poj1kqs5ydPIWH3s5m7fOxzRi+vwJ
YMEakDTmN7hpOm0lm3sIC27XPxjBl2wqGAfjAYkWa3ysPUZJnWmIC+uUX+2uz6+Gi+uj6wH9ZTLW
pAcTPIyU8QmLc47OJbUu10Pndtal2Q7XpyzeyN3FRJJKtaXKbYeUhDhuR30Kg8LLj4BR0IOV4SNp
Ycn5+tvU9hKuh9bGhqBRIW6uj+vvNwdol26Jznz2k5Xvcbg++t89VUQVNrWhzv72As3KNS/K/w4p
wjpfn1y/DOtg3he6/2X2Vh2zBaH0XkBOXV/x9ZGtM0LghXEY52Rz/23fNbI14rSX53J70yo5Ip3a
HgFwciJLWAWOE0T63rABOELbR9mYPg4DRmt/EE68GCiGxx6/7zZlbP45arz6Lq5f6/mYrv/HwAZA
7EWfZLE3OWJ3HTrSMxkutsJBr01se8YI+i66TnTt7d/NROaqgY/JSUKyJ7WMm7rTl3Ub7V4P8wCi
mPfmH1/U3FE4SxDGUes+Gn0xXaC/E5u6PQq3w59fq9mtn2onj4DATZeBxJA/DqWh+0MRZF9mb2u3
+dbzdS58nWTrbTbdgrP/Y4p9HWVfD9dJNpvsFpL1MMWBKRUKQi87W+EmzjSK9nQd55abEdFnj84J
jRjc6Znu1lWN4iioxz+eGsDc4xBT/O5q9smxYl4KrsSz5b2PUk4X05L1EQz27Ww300Vvh+vXAxxD
FX1QjS4pWN2oGeptB7yMeqN56ktXhiPnczHs8Xy+WznZzv14KWa3VKc2y8eL4Qd5NE3TGinZDpc/
DyW26AsCCLTjc/10/Tq/P7+EIbCtdTIjaeE5WQ0moW1tpnTxJtB3i9UeZeNfbBfNTt6muEoh+F/+
PNTbL1XOYCPu377zaG8/werkcMm2H9htr2JcSpM99Pa8B/cT1aXfR0nf4HfivMsdpFrGnMVw3KLB
nzIapZRJNbwmTEmMddLhNZxatuthwZpuOR967gZU+RN9kdX7FB3dWR/390QSXKLVOeh9wGjJMu/W
Ag2Ta5ACMjWdioi0fA/85kkijdWmdg8osl46O/y2VDW8veqAfD89Nl3+mC16ppTuhrt0IKG58ryf
ufHihKLbzxW+Bkb/r4srb+3cKQ8ju/VdmE7hoVrwPM+YeLiOK02XLhflPVwJvOpEBJ2mWhdxTdFw
yp1EwOm9GKLK941dvsoAxY2DUK0oq8MAH436QmJr6cuXpg3sWFbDb7Z045lp4pG/6DUrEFSR2zVG
5lGXixs7Lqegt7XLmQwQwZjoA1AeWDANPzYgc5YuZQMoxKjxhk3FIe+JfSonMIKDt5tH++dgT7uS
4D3WEQx3uTDeHZPzolkwSwzovu1kTmKoxojPQ++7Ub6qyl9jt/cMDIoUXIIUltErDCQuPsmjuXsJ
8t4iALP37vy6BwOgX8Na3+m+WS5dQ3lGfilpHqoDFzGmkTJAa1Ro5kY2y9VkfGvs+osxNusxGLYq
s9ZHC7j0zmEmvkK+bN51iG7T9v1DeamAvWZuiQfFQy7FRvDsW9b7aHNX9VHw7Jt6Fmc5vebYSL/Q
yULWMx2LkCDfsJy2srN8mqXrxwrNEOizPOqYse99a3zTbsB2Dy4l79N3BjblD0+P7ySsmyAR0x8D
dM1duxrhDsHOGBlyRPA51T94w7+JMt8HpX8IB7FRgxuCdcVPXemXDGwH7EIUusnjmvhLPI/0Pck8
PA4o6UraErvZm7NjD1awAMLOCj5yD84b3C+J91BPp8ScvdjViXm0G784hs5Efofs02M5y1/gt92d
zYac2cLWXdNPgD5gFIsiWruRys5s/R1ctNsFcyDw/vArFQJ0fwApE9p3L1Mf9Ao+pjl3YglTIZro
MDIK4VaSZs3jgsmfLofCshMwDVnSr5rQvJ3yexpV9FcjVac3WDn651XwhxdE17MFf19tVFxeu1gU
pJpGKOy8uZnubLvI9y52wggUWwpnxXOd+3wBfCJd992psupUj89wgAEn2/OraVXOQerhIzGAQBqu
WVLbc5qpPKVzkbPxaYxDmtbvkg+GOtyFJZM6h3wwadtQMaogh9fYYfBa1jKyum0IVSVf1oVXmrhB
c7D8LTDFRcGbB7ttlFH647AHJVdGuvLxdJUQPjMwF3415s/OIxR+hPc+FjlaWym9GEyhXfBdBg1x
1KhuKM/dh1a0DVLjREcjrb6F6MObLv9YHJxPSeu2O2vZ9aRmRRmZ809WYr55efFBYxsVnmyqHQKv
NiA5ibV1X2PvZxO3h7/s7Y2Z0i71WivewC4j996ji9lyt4j+S8pghdLkp2Hw3yS1l52eDXfH3StW
pu0d4KR8upvUxNfm755MaARl5G1m03og8hN2p1N98aYJ83+h6RQAQdz7TugdqoSYn0XTfw5ZhtlP
J7uQRvfOA8T8MBvI8ZZLm3oEsg7iEW54t1cNZ17Sdu65aRSidMP7Xqvmaz2XceEjpyw6uzrIoDt1
rlNHdQGUNVvq07iysItS5gBlA0Ram19iYgUfU30IhgUbjIvWKBQ7MPgUuPbI76Y1SXF5n5avrs7c
yOu7V7HmsElRnXUh6VvKytZX0OlI/RNBZ211z72A2rLYtGgFyQ04K0sru3Wy8LVo0SoOgSOOVgql
x0DaBRvhThdyS1KpdkSa7f10+SENsnfyBC1aqb0vbDy/malt0Maaj37IhLBJe+w+A1nPYJ2zrFd7
M/w2JkseuQD1uGam1zRp6Sb7FxNOfly2IVE2i/8yORbxoubR2WhdOfMYCj4XxpNsvjel/tYxOdhZ
KVgsX3/HKC6oa61nAr1ruiMGEuekh6At8QCZ4wMKvV80Ax3ciukmhwC3gyE+oY+rGmK48u1r129c
D9mmhqg2hWIuy1f6mvkBOvwEqpED2MuWDdClCkCS79yllidEe/cTCmgz7J9heU5HiSGimy6l7sej
17AzuB4Sk+3K9dGSDIkZpVaWHFRiIefbb3yZrBWMVkZD3yyJI48krEWBtZ7HDKRzRk+SMZ2TxIw/
O8xaNFedZr34jppP5EDcVSU3njDE8zhzGw/zjW5GRPh8aUkdKExzYYeP63oO0avRLxJx2WBw5iap
2KGwiQV9sxM5osXr17u1FEcChCjqg6eO9v1+82FOWfE8JQOmNrsK0VaFbKx1BD0dm8/Vmgsbg+ZP
lZ/9zchLPhWq6sGd9rXRIFM1zXZPEGeF5Cwob1ZrrG4cOdERobySC3K93eQNOEck7ht82Fx7QuV7
R24UkO1wfXQ9THlJSXV9WG9ivuagU0Kq6ozG0FzYFvNh61c7Oi3MJq7t0mEDt4BdhlinfkozR3O4
qejcRvWX61NKPWDKJBj1y0T/Y/vI/CT7+6fl6xXSUt7fdrPfxYHYfAc9cfGBv7nxkgwLN8VfBPKU
oJG5pncuoUvROM3l9GRWmXG0Ha865Tg6q83b/OfBhsR6gfFLK/f68PqdxesOCeg+CNVpdZMOEvNn
nd3XaftebOfkYs7dCj68vzNqYI5/+drgqTttrTkXKpWftw7yMIstZ4uz29r+6fUR8+jhPNav00aC
ZuW0L5WWXAlk+2z6BmdTf14P1ozQdV03OSnoiTi0K3ozmx423FR210fXg5vPgCUJ5onVpLIboTEG
ktKEjazHt0U/72KoY50oeclgG+Lewwko2g55IiedJhcF1oPwe86xbat/PfjZiLlF+vfVVswNWfCr
2cgD3NbPPqP50U7ZhrOFqzPOnWbbhvtS+ZQtOCezTdPBwA4Z2bz54gnD8yPLW9DibpLkPw8wcsqT
JSlhaxgfO95XFLqZ8dvRnDhGnnZ/HMJ/PrK70MVuxTnqDmlwgAV2X2wS3j/UIiNpbIXXnuIlXX0z
mpC9nAYPCfNWI1YbTiB0beoZSR/3+kHIzYNPMBlqDiKEiKNmfE3nY5gY4rMlbxvsSEFPbmtnWzcD
IyAalNVsHK86MElsQsn1fkrBukGZbxt9HBfndFVHVW3ynIQhCvfto5+qSnJtuduSp1TiHBJ7ehoC
kAlId9mrJw2NXwcil6edUwBdYLoWQoaLY6xo3pTmCrO3U8PMXPatoY8DOEBWu93gL9323etTp+4H
vJjDediKPM3/ESckQ+6m1WGhtDe1SJh2GXeOkQpErUyGUgZPgaYpbI8/PLE852sOY2urQq8Umz+I
QNfnswTtmvUZ74XGCOyXXXYGPbC7SnCgVSFXvT5stvOzv0q1uZFeX3ravS1e2Z+vr7QpaQ5Hthju
fMVHqAuBdBPODudzGTOchbrKL4Gdb59T73T9kcu4KRKvD68Hs8j++N2MqrrL9SCuwIs/n2u4YEAH
1idjLD5SaR+9KQ2OSi+cZmI7uzhDLNIZV+OUzNvisn2td/At+Uwh4utf7Fxl1df3ITfU2+pYAVFz
M2kPvD3pbY0Y54JG1bsMYBfIhbH/uDavLxFMB9r9pWNOt5XlfRX8ILnva7m1R1SHDd3bWinbM9LQ
fuq50n8gghLGh/juE7xTvuZS2V7W9Xq5Pr0e1u0b05iOsQ7puV9f+bwY5FTZ4jZU7r2EHOh3fLq5
v4mI3QXLGAFv2RZvMY1nXVUkudpc8tXIPLxd3riD4c70qhIaWf9klIeya19s/OensADVXluUDxLC
ODVNPNNr2Q1hf6cz85EdBM1IVi5RbhZnXQqmrQDfbY/2dWdh+5+Mi2h4V0WrP1v6mnjpq+egFW/5
4L17GIu71gpjKkrnGLYEs/mue1vmRBWRvcPt3BwubtvcKL99d0ebeYdrPhuuozDkospZUjQGqvqQ
oVijUQvSvlrCq9KEiSudRW0H2F0z5+u43BAbdNcAEGoEvMZMjPf5VH40qmSdde7GCR4iXoRP2vHq
mdByocuNFpEuz2Vingb2Y4EETs6u8Ox3+OsgTCZxX3oA5MbHIE+wqT5ZpHvh68W/PnvZw1yyM87a
gTzGxdnbiOIjNqlsVIbp3PbNJ1fkuksMNmUiS3BamLjRVC4IjVLIH5gW4IbtXG832TUxaN34ozEf
XT9xPtMEZgf1CXf5hj2qrmQcTOardIyHkMbFPreK4uxNw2/SpnZWl+qnuVN2pBrIt9eLkabzeMrB
6s91bx4nMFXXVQQTdr6ia2ZBKWYpzt1yRobAurYM1oNVkvYJ5ze8zJVvnv+/1vP/hjNn2Qg0/5PW
8/R9+p79i9Lz7//kH6Q51/nbPyBz9ibq/AdmzjP/JhwPnC0pyK6PqvOfek8h/gaUHPCwa/oOnLsA
IO7f9Z5W8LcQ4ShsVNv0Lb5j/b/oPS17Q6n+KfcEb0dwnhMiQfVg4TlOwOtr/xIdzdC5XHNXihez
zY1TuZTjCSUZ525t3RVZYXwrawqFlhPdGkbna0D83E4AlrkUVRse2US9KjKf4jLhRuxkNDSvsJjB
rABddAYj1rEh7sDiRhaqhC2wVe3bARrESGO6hlD/PAVGfWsX6kvWBgdzyE6+MxioTIkVM5OSVjFB
Q0NoUEOJhHm4RSIBfFDF8EqdQLF7H0GIzZNQPnLrQsrbIJhsrl8i5BZ2fSe7Tup9yF30cZ1xk5pe
M8RNiguyCManTqLFWs1BMKkrsf2qPLijfY2Qyvva1SidQoXUBviAR+G1GoNLvoCLy1ueVvQgp1D6
iuV2x9YQXwtg0gPnUg8CLZH7BDxTnFA0E100OQ9KT5+qb9Gztc6xz9uRlJppPE6G92Nwl29B7fT3
k/SfBOORBz3g+y+J7Jm6onpaKP+Ig/fdXZOHzq4ZMveZRif1jT98U0Hyu6NPTfkdVoeZWKkdzaeW
nR/qLAzmxRbNKsJx2ZuWqk9zTlgId5d715F31ZxoIhXRrRG4RPbJ/Lvh9vgwjcabwV2Denx9rlzI
1mOh5Eud9YfBx7KZdk5Le47qVmwlEwEQvyf+xpssNT/zIfTue79M44Qkw1iaw3Dq1pUYZR/a7ZCS
hdf43SNw/+z/wBH3NgDyv53IcBl9Lg7TJKc72JjCfzmRyXekVE2U91J32IDNZDy59uiCUilxRdMD
O7tWS0OcW2lV5h+my5ixJVUsgEf7R2SbDtmYG43FKHxqjlOhrScfgD0Gd20/drvGC+UXq6Enti6B
vPitfsoKE3JLCuC7nMeDsOoMbI51X1qooFuH2swAicOANZJT54OOWRGvdj5AGqMlyzhkwgAaxjSU
QtWojukCZpdMIea1Q/npt8V36in1TZHFRjjPKy5D9zltrT1F1oeoarSbilM1JAVtVHbzkFvLs3Lg
ldgjcdQ+U7cvfYltubY3tsNQhS9/WeT+Tqz8r3qsHpusHtR//y9h/isbnaXDwd3FIgRC0wSO/+9U
7pbUUZngP3vxOxAS6TLQAU6XPZJBGw0eMPvE/VbLVD6UtwSiYfCEKzm3+mMwCW4sMuhM3bKRTcb+
0x3BkFDjgHC1qv6WfQEJQuIuszJsqAEouXI7yC36F+gr4uN2si75PNE+gPtkjLn9aOXNeUxBTGXz
D1k7xaVs9TdVoNjMy4wwUcCSZuajVgiq134buZO1/JWGm3XDu1TfGgjYmMv7l5LqgS7S/OgGCffr
WRx7ZM0XumcTqbyTjpCcWLuVrc5kqtuybOtjNa4GM/hb1eIaXaC37btwzqE8te+ZqYJHxmAXBP+4
8lf7JwLM26kH6e+zuFHlkjGhmap2dd68LnRhnMSOya/39wOpXrFtI/kO5vaQ5i1szZzwT0c24c2C
/XCcmF7DCKU7XqUOhDXrzH3ovjTXjFYhyQv24B5TMZ2rjLpON8zMN+ihysM33x0/mzW7RdmR3LbO
10o12Yvr6HMxKDMqFTh4aRfHlCCtgalAtFrQHYwpD/fmKE0QOeMxZ1DPyK4nMQNaSF4amGwhrBX5
6t60nvXVq9eH0Zm6g0nCZbzMnaCJDworJP3olGUbyiT1K87m5cZccReLbAzitqW9VxbO/ShjnxbD
jZEG3Ek0l/TKyO+mYydpt5StPki1YJLwxQxsXiiHI12a86HzjeBSE2K+kxbKstV13BeIaKdWjzjB
F3mntVsdudB/MkmnEUYJvhtFmMGoKj7rVKlThUzjQtJFOZBexHkVBW4RC4FCrAPLn+bEuowsJgI6
4N00LRCWLOuQdBIZmlqLh3l5slMkwMkIpKxOcHpn7rofF/pxXui3GOQ5+CC+W0wWF9DXwNNqZoZ1
RZhW6A53Tpks8ToFH7bI5MEk7fhgtZtLQhQncm3icHHV0UjYg9eTmE+5CZxM57JguOpuHXh0QCts
6GUlQkIWElEFd0eGLo/0PD6ZH0yn/7wMkPzxLwuvi1QPt4pl2rZlX6Ne7H9deIXUCTlTvvGcl7T2
p9Ta+gd06UIfHJp21/MaOv1T0QWXZZ4IRPKhhTBRSQ0/O3Ox0OYswuVmzlYXLjiXV1XrV9mrFsSs
NZ8xQPxcpem+ZNUFBFMLdPtWucmudDtMyoZ3NHo0XVXLANHAsFKhb7rvgvYNIQy0sm0WNrmcyQZ9
s2gaFkqvzbMAtQnFz+DDrgHtw0dubULhHIolSLVKWMYeTf0vL7HHm1SOwY7AHOAqbaJvGFZgqxf1
Esn6tiNTG/4tVQi1ID9/zhhSmIIIligUyY+5suWpMh1ETfgSxmbGuU4r0Cx9cdchAt1Phs7QCZJ5
1fLraZYYYr9wYd3alFvQmZAM5uPA3NsrneNg+FU8zgOTP4Yh9MEMGh6L+aqr9EO32Q/GBeFRaAlF
xCNRDy0RCcnWHt+AS2U2Ier31kMdbuglonCiMKsnGgC0KFr89SsX8I1HEsdOaprgWcIwLbMGhMi1
DfJtqcx9FS7sy9xC3mSSj3eYc5D6kM9YAJCz9XyiIptOKmyLu2H2RNw3iI3oKxdUZcXPBrbksVue
MyNMD3DUIY3YhgJfYI63oH+/2Jv0p6lurTpgttpWt+Pqy8fr4TTr8fd/Pmu97aT8c7ewnbSYqALf
DJADYXXyt+yiv+wWps5Shlz75FklgIlCLcObxGvxFQ8CJbkjXlH7n0ijmZ+1+5mv4QKK/mAZxBES
J9d9NxP7aNRlsTfMkl2wmKGxi0Yc0kJAqGGmQYz8MwEM+WUePONY9METEtTlPajRQgWhmT63lQ8K
JjSzo0N1mXVIb9wAAmML0BGNQK9jp67mu65hLbP9fj1AOS1vhSQGE51AcuRl/PCyiX4XOsX9rBit
KvtOz0914ge382a/8erRBzPjmM9uUjKiCPnQvN58DaF0rf5qnSablFV2gt4treeBK+cxhycaN8i7
jj5gkS5DaP+f33hnqyf+7Y13ttqG/BETHbX7b6tFvRaqt1LpP5e0Xfdzbs30Flg93/BtJP/D3nls
N45t2fZfXh93wBy4xms8eieKlFd2MBSKEA68t19fE1C+lCrq5q26/WoEBwwJKkgCOGfvtea6pL2L
TEmQTZo55oY24wJZzhG2bHPKTU0sBzwGd0lGjRdsXVHHw2YIImvVRPmT6qnmsQVwC2Kpdc9Kjacd
yCkKCc08M4dW0HLGR42RwZ6E9hi2fg6fNKvsXUZZZJWZbX6MByN60FTzNo6c1zKV2WFspVymupee
rMiBL6tW97XvVajfID4ySt6j9PQO//ozImLln3xItqBOQyyOq4vfP6QuwSkwis68Y4zIHTOM9NtA
u1Yj9MQSTPWW93yxdDg0Vts3B7UZe6YrYbssWk3sk5ZLneKa6Taq6El6Zt8tBw9/jUVHhJZMjv0l
wghUh9rR8t3xRnXThmyTBPNYmlp7okXbQ1RPYsjwOWtUgcr/JJP2pNo5ot9cavtOhw/h+CBbrcTd
upX9Y5CEWHJVHB9sEF9lj5smN9Tj6FTBqQVVqOUOzUs1HDc5I8aV7qBB1JxwOAPIZtAAePWoBNVG
UQdmOG4mDkWdOqdEzZCIe1TDCNTukE8DGwomfbZp7tLguVWa8hQ0gtj5SN7YluGvmkGKB1VDMWZE
I6nZFVkBDCS4kBxQObbLkFSmW/IqIU625C3q/UagbFoWlaYs3ZxeLoyFF6vjtOyY66z7LsWd4RBs
KOhJ7rrE0lZhCiEo2+saahXfhZ+A0Ka6aKIL1opbQlupY3gyqMexNQSrCplt1sTNXTCqG6X24DTU
hXVGeWGvwkCVJ9cMXiAdcNmo+qWRRT+Qd9VvTqQvA0rPi8IEn5kwJqTlZ1+81vjZIlXuqYTVBGut
0gSTk9aUYjvfgYRML1Mo+ylTMSnkym3cac5tWSjlhohQPE2w4NK4OgsTQTfsjgOOMKDwyO5jH5Yb
wlI9tJWpMbtX09J/MhC3Ux8NhmuAMaG00NsGg/qc1I722PWENsTIw9NeGZh1AooddFKV2xbtfq04
6TF07EudP4IlCm9poZ8zvZYb3cTHmVZceWiUBog7jxWilqQgBYNsLXcZxd0vFBX2Ss1I0aC3CoGQ
NMMHIzjIQJGnwvGzTY6JB40uqwCJt3ZChnyWZHtIw+8ppxTTXh0hj4Mky4n42EWsnxgt0efo6nvD
GBJMOp2Hss1HkNH76g0frrP412cxF7Pfz2LXEExHNcc054LNbzNSJ9WSpora4s60GBz06JoxZTX2
oaKicuamdAdYG7pgmYpbO1LudYlsRS+qfB13fbEdSDVZaqHFiILZXW+Y5REdUQPo9KIk6VXoYfpg
kkWv1+NV1UO5C4zBpdggodxQnaTLBgrIadV0m+n5Qx065latuG/P11mjrOn/xFMWqQci1Peb7taJ
vJ+Aae/U2HAffPgKGV/zuY3AK+nkgG48CihL7pnOmlpvDtrZ6WlWkc9DdQZPWaYhmyBlYGUrlrfz
NHJbe4kcw1XwX9Jz3SDqco7K6DjEp2T+rknwG+RWkfLGfnpL3fioDIHH1MmFW5b6zSvOrn0YRuOD
pSGsiX28FkUPQi/Nr21amxRkMvlojAUcxYD3jZU+fEi8e8udnq2Oyk3vOfHeBWJBaxgBQOFxdVNt
/4ocWr1BaDhONOlT6FmEejkllQ/TeK4sHDJygFBrFYzzWymSlT+o4RpH5ztt8vSOiBVrWcnAP9pI
fRd5tiP3p4M7wnDGD8VA5ca1VznyswURgspdTQOjpoawrdy+xr/DnQum9d4AyLwEZM1onjb6Bufo
Fv8rcmg7wXtXABpVVMtcSjWst44sUaDWSnomcYG6Rqc8BS1ut3TKmysHjWuc1TDNYNCRUTo/pvqD
qkqigrMJferhiPQyROGNhWLPkMUCKyvpso3rbzwCKFGOWLQbZVEg2M8bQk+mvqz0w2cZojMsetVY
xQ1BQymC9EUWu8xhoS21oTVc+RxWZhW9d2as3dMNjrYmkcuHABvQLTgLYIlAIuuuSN41ccsd13tT
smpYeTVnJBbEeB9lgUFB0Tt6AidY4ASHDOnkIzl8PyjYaDfFtFYX7tH1x7uiiI1DTDHzIU5xZvma
QBAePCWVot9WamVcELDYy7xEweNUgKM9NXH4Ct3ojqCpfhFlTL9F9OGV3Q+rcKxr+KQbyuQsQM3S
g7M0smug/AzoWS7rsnSOMgbH59upsR0QeK00NXMexRgnaBVq4GDYUMCtMu/iNvBECr21kjX3ysgH
/eqR/2hI7r99lQzkbCbBQ4x6aFn3abj3UU7nftZsGzVVIX8+tAi1Vxnpcq9Om+DvuqmR4Z1G33Q2
dVb/1IzQOQ6JXgK8HwCARsHG12RwVilwXzsfSKLSWhuaCymX13x4ijx+dgyOpKzHl6KnDVFHbbqa
vMrLgav4KSGLaCfS15xGwVJYtr3TQxNNfp5d7D6bIKl9fMlFed+QYoQTvUCvZ7rxzYjEbeF6lCfb
oGdMplTDwW/C5zTQzbXDGAqfsJtsEUqq/Fqgbpm6Jl8SzS6Qm7b2JTRzag7lT+oU+ln6ubvqJ1VO
GsFcR7pqTQ2+alkH8J382nlAtWsad4xW9ko6aidHyMcQh/YaVXgc1uUOTz6M2cpMjijGGAYyf1o0
igAXqjjVRkPqtjIQxNxp+SZRzQxxXoX6PZXBuEhK79KbFE5FC8QaFWW9aoThHUSUlHxQAaxmDZFp
WgWQlPoOKVrR3RPBEt/oztBvDQJJE+LDF/OweTDf6jjHBhd796M3RGhx3RC+z6CfMSXG7rDNm/A9
ppm1IYNePekF2kuldUB0AT5A7rT0rcE7KV0xnjuEQ5gtEVC2QjCYVTVnN2rGq53aRKBXr/RDdbyu
Q793NQYJUR1aaBzsjqxmSHYUi/EAJnTVnO6OHoLLhwZ0so7KQ6g23TnOe6BKqfERk1UAYVYbnsWQ
3qIJ1GHZFVzTRFTeRSUOdvdJc6v0xaF2vqpRGwLNbSpww779eaf8X4rIf0MR0dxpdvT3EJH/V2Jz
St++M0Q+X/L/G0tThJFQNcH8VfBd/hZh5GjCUs25R8TZ9Fdvac4p4vxyCBhiFma7TH3/7C0Z2j8M
nWquaxtMihi4/FutJcv4fa7nOqZtEFBLxq7Gpfj3BKOksCvuV1Z3IoSAgUtRj4f5AR7beNAmvYs+
ohtNc7+lVq5CXyjQGXmow/5cmlbR/DynNUPBbrYADJMlwHOH9jAvIX5KqkR+A/h88W9mTcfMv/kE
+Mx7FGrVW1eXe7VHreZnw4PMWpRD7pS+gNHCL19UfTzpsvaoPCPe+Hrg7EMYMq8nI/J6TtDkWegj
+MUJKYTCH23cLDKxZkCQWUDt9CkarGaV0PygF3U/LhlJIR36WtRj9z2I8Ij4VYqIaN7dUuf/85kh
aLVxGUfhsArbZlIlh7TV508MwSnDH4GfzLFwpc7bPndzzz3iq8X5Rts8P5gDvEGEK2gS/lolr4db
dDolvyBAiyadG/NzU13Oi343ceLmxflBcbX64PQFSncvbcC6Zi3Xrul//vUAm2PS2MzspzlKxhxR
q2G8tVfNBAuTk4AEnWCuYg2c1SK+paW7efP8hK9nUSN/MjtDWY/kb22GorjjooonbQqBmZfmOJh5
CZlTiczgP+/GPuZpawNr6kbptYc5NyaqJ+bc/MR5XW+nD/Lbrq+jfztmakwf7VCjLI0Hemq/vXv+
uXt69/lPmo/x+U7z4tffOb8wybc5ToJDpET6oY0d7XNJETVmHDMm825enHfPD0gM/3CE6q2/Ns1L
yXSAecksSMFJs/DzGV/bv15gVhOKMt8mE1euTyfJVzVD6z6X581fD/b0W/ncP2/8p+vfDjUvEt4S
kotsPHy9ZF76PM7vh/j2vv9lMXR/Gglyx9/f4duR4kmlRk+CEfT8n/kX7/Q/e+evP/rb//vbsb/2
z0vzw7fd3xbnXQH5mwh/jY2NdA0UEErBr5/3vPS32z7Pi993B7EB4fw/H0eZmHzzqTPMDL7f3iGv
slJdKzN/TpS9tdW5pH295uvZvx123mGNVzkFh31hSuelL1bpvPrbtmzOLLMmsul/WZyfOu/6euXM
O50POW+bVxnJcgWc15P5cPOiOSeq/et3/zru/DYmqW0Kbf3NvF2fM93mxXZOegun0De1s8knQCaG
UwcJLPZ0tKiTWG3eOD84sQ4d5nPX/Kx5a/0ZUTfiC6gK6uBIFsL2OO8a1dAa7+dFFR5BdvvtMLrl
M4zKNUgDMyD081iKAZ74WJaInKMgQ6oVayC7SwwjVv8jKMWrN+bMCynopzIBFV42PyK61suyxkDU
xj8H/DdJJuU6YQ6yHHIQ350THPM4o5TQwx7GSdkkB9wH78bYtpuUWxApNBrJLGVhr7/9lZ//DQwH
EmkWtLiZJ9vOOvDpOj+v/u22arr/fXvK9Ir5tZ+v+Cer7gzh+yLXzk/8HxwGSUuzRcuym1/gzjfb
+Z0+F78OA94Lk9L8Bn/7lyQqhaWJA/j9r5k4gTk6y3y+kwFLSw5z1Na8VE//la9tvz/na/fXc762
5TPe8Gv9nx1WnzGJ86u/DvHvvc182K93+TrMvI2K8msSTRLpibw6M1j16b76RWOdV7mD01ZXB+Kw
uLnNz6XHC0Ht2+K8K5zvq/NrfjvivJrMd8h59+cz5xeN00Hnpc/9X+ufx5RCwXZqxqtRq/FnZcrZ
1HPzCLlG9gp67zE5wbpoGV0MsPcbEiUrfBEL+pRwNKABZ5T+iGAzGmTtFr5ESYhva40rByIC0ybE
IJakKIC42N2WSXKqXHAaba2hcFRbMhFowQqfWLqAtD4ya5w9so5k3zmQXTJPpw9v3w2pMRA+Qzyn
UhW0iVqxahlhrANA45Y/XvzC21Z5TxpWiYMjDooH1VYEbfXqJQ6U9zloHCMzkU8jetBOdZYhEknf
fK7clLp64Lprs5vwxHIrmmzZgPVZtHGK2qce1lUh3yMPRtbQWTujUmjleN1aimiTMMlbM4PvNqkt
dnlUXDwl+EC8AIVjzEAjW9aJoHEybTrXgugdvQ2xQ7XKidJjwIh85WDmi3XqvEbUn5MgP2HvX2eM
3VfY/O7bLgv3ZkEnvzSWRVa4tAaRrgjwy5CIgztLI4TF8hFUvbVplqxkAydkUFRtI1Cgn7AOvWRx
8GbXo7HWuldaKo2fXwoEM0CVskRFIWZP1zmTXKvSaEhpbAlnCRA7IMkg3MELTaBx/dK+CgssuNWU
B11HQWDUIFkacIJZ19MsqGkFJRmiz0EaV934GaPDPSSebB9jjPMO6cV3CYiNNCheTeB8qwZICaB8
2EZIKfJjmPcfeaJBpilKb2HSr+e7yOsN/Gy6z9hfiA+Qwb4Gc7OIhvImHaJDh7xtWahGuhFojZPG
rdbEtTcIRd33UMtoxFe6cxoM2vgWvRjTzYK9tPXXVl69ErxYHgC1KEQ5CSHqLQ4veDOIyw3IsClj
fyTLmybgv2WN3Z5e+msq9fC2bfLx2rw492oPmc8OaJSYlfJLkTuvIO47lupT5o7ZtvTKRezLdFmN
xsWISS1JNyRx2ovexaBcmz0+cPx1ED1IuknLFE8TFphUGCSbxdW+COHtB2EgoZmU9koWLTlWAbEW
iN06MwEl4xKbETUfeTr0ZMzUINCi21YlWX0gif7W1I4SWlvkeufcqK0j2qHl4MYUxvOfiuV7G0hK
m5hG/qLI1GZZN1jyq/wjLcTFBEm1yXN+DvjZsCGIMci3bnQpwhbYREmkklXhBkVFTQ4WssQVrJ2p
82KOfHDMbISVaLSrWk6eUbvLR2xoQrM4Ds4VcDavNSxAi9bougpGbpU6NvTpFUMu5Uqqw02aVZfU
8/NXhyirQBuPCAc2CedHNRWLPCJ/qjC8Noz2FzQmnKOlEdbtUVeFmZBcaPBhZB20ox6GZIAUTNaE
r733JoQsrxOQl/whv/TUpofeHXZl7MItxzLZ93FzzTmrgAUlLXd7UCymFpCOFvBNCIPg3GRwHkfq
amu1VNHXQScEbOVr28IUD/iMilMR1velIakgjYdkDEIByD4fllqGibVhCF1EfnWjOodESqQqRnxB
UgWKIhLDGsLYo1QItirHYdd2GEp6MVI0rpBjIs9Y5/g0x7B9EyXMH/pkoCU48ZeZUmYbgI5JrZdr
U/G2jen3Gz1KCbBo8kcME6Sp1IY4eSgglu7wh8FgxDIgfwhA6gD2Mq5uJQcI2tJc+7ibK1FsNOcY
8WvcmyXmLvwKg8klwSyRkcsmfsaFsDQ6hKaQ3Kj4ieqm6FBKWm1dLMALETGRAmlUtf6lrlvINGG3
y/lycRjIX2Pr/UozeRO0484K+3svLYilz03sxKRlKYW9yTWlWNUKWM0+qx8yHYCG9DIYVkost3AT
71tDE6sRYg61dLSmSj9cuolgZGBoaiMuulLG0aZOiF3OMyGXlp1vsBVC+U/GrQ8IqSj6s2dYL3SI
tCXxsMEiweyeZePrCrjnXWHnT5x9wEhKkpQ6l7irmLXaJdEO799qiNAa+aN/DPViC69JX6gDQpo+
8R8DTtNtY7xpmdZTQAElhwARzlsw3vce7k27pdQ91HLfhjVmX8WieK09aA1Om9ql42v+4aLs3ea6
3Lk1FMmE1E0Idsk97eJx4ZeRv1TSCGAkqVaWW5v3cb5sW0c/NrdWgfy34wTjTDO2RRgMC8e1l8WA
LqtKXBA8LWRBUD5r37q2mEpXQc452XnEZqUF1uzevDgNYp4+KleFzW+vi1Di+FWESA0uihUtuTWq
Hpe7uo7+YIKQ4TetYDC47ibzAKCaVg4EKzLKbQ35Ys1IGg5SuGr0obqAfZiUNuE18jHFp2WIqhMO
SpChjeDEW6EExBVRoCsTQXhDEF021i7mBZJSGlvQDvCeRmuAtte7T4OukqMIx42ErXhJW/atbJAi
0Ewnloz4mDSyfiVlrKzsfhIhpX6685gJYEXS79M+wPzuBeU6to+6BbRUFN4krnG1TS2LCKMARl3F
0l8Lp9HwzyUUph02lbnq7AZbyRdgWl6pqCX7sWVE1FjBRjGtx74dNpaWPKZjL8inSUmd4Bu2qxi2
kUsqkyNqZuvVQ9qA+GiMEUGQIc+Rk3XrFpHPosBzuawccsdG4JBGGt6Wdwil+7NTQ88LwUQApCe6
ziM4fIDIWrdvbROsfU/0q8DyLoYd42n0adeJSD0UIBbWJfWKLgqGHS17FENh8OQlISDWUDnbjfgh
2n5DEoV/UJ2JOQk/TOhquRkHfLcl8EtB1T6zhpM3fdKAbs4ZaCV8LVz5unqJuBf7pENnwnCCnznC
UcQiDBSqYCrSqyJDj0Q6maNgStTbnLzv9MGhQNRwPcY1SVpOpXU3aRjADTD1Zi269NxI1Vr76A2X
ZGLcV4wcisIqV3VdX1yjKCep1DLGtX9LR+pJL9Vj5m17C+mqZRBTZId5tcLfkhTRfRNpJ57E12Zc
e5MO45j4J5rfPxCBr4UaOhtEVCRqmvahbL3ipOnyTvQkcgxhvelC+TPqn6wuOgx6/xF3Cmk/Nq0O
+nH7Ku2QDYjIXoQiwbdpVeWy/6AVnCzUAnq/biPaR2lJfqQ8e62jLKWjaIvCbsFBpqFLdKGC6SVK
vX3BEFots1OOtnFtqQBbCReNbQJXbcVAW0vMSROdbN4R/V45gfHiChU6wZSF3W/GTBg7rnGg41zv
xkrDO0e0740d8APQMNkQV1pLUtXCRikZ+TTHQloWdV7rWCB/jIdgjzFm5Vf7yJxUTe6YMp4vlvAv
J0Ym6oyMdFOmD0td/AGnw7ittOnSSSNra/X9Kmna91TtuJhIyBURCiffeSAcOWdat80q8HI+CQl8
LHe9SJ2VkuY3vqHe6V3SgNVN782m+elXeKfVXF3ktnyJQ5w5Ti91sgsLuKJ6s5MJOOEC52QmQ3lU
bfMcUYbuR2XhCO2lDCQtUuoM6zDKT9wHGW6B65UOUJIG1CkEPH63QuZLYVRiWxSkCZkV5Lqiy1DK
/9HWwx+KSTiJQRdYM7K7xHWCbVwn3io16ZdjgFypOvnQqkfaRxOE41pt9dvQKi+xz80YM/m+iezw
Jg/bsxn8LB0dyKFuPRsp1gicxwrj7T6i1j2Gv4bRAKOCin+BOYR0WXPkNwprQrFBlaCJXzBEU+iK
056SE022QKwO5WbRKrh4+/6q6aB3Q08/KznHyGqsFXCbLFLCUR20obeutZhKQ4e0sMFwHOCq2KJi
W3f+cOOVUt2kfvwsAfdu03KCQjL/0alXPAJ3FLqIiDPlB+ZqjbmKO8odPTyuKpJvzRA8qH5mobDs
PvRaO9luq+21of2w/EfK8dGmq4aPLumNJ1MWJAKTTMLAsjfWnUZKZphVzY21CjUdWqXwjkrln/K6
HWnuk9PqKDeJ2/1whyq6oXK0CUxDHLS+uqmioFiWow+stzF21OjfMEQPi65Gstqqe0t6Ixb+5lfu
EJcYe2upBu9ojIC5CaKDUjcQRLA3exnXP8vEczdF3x+dwUT1p4MsRV4DSNJ9txSkd4CDldKFLldt
RQnZxgVOXXn+FXnCU6Z7O+Q8j6JqXSgNqD0Me3goPWgzUUNkInAczWsxAarRGYfMiat0sCww9kK/
Xsd69pQJ/U1m3UnJ7MWQwXbD9LjII2KPM4VY16jW5K7VARmULl+Zol3LOlIuamh6l3ws4kvhHYXi
2lhMpk1d34LnjKObz22a7SMjzQCgfr3K1z25SnDobfLpSPOOdjTewKEg/q9bOuTjfVXck1bcXZC6
bWu7RPifgpPoRjRanRWG/CH+o4KUVQHoQo44IS9IjGrStoIjziaA3mZ8hvTrXwmz8K9D7F1R8Dtp
kh0xQZiX+YFyJELXYWQkmtl/bkvxfW7HRnLK/7WtGR3ULiLQyd+c4Eqmd5tMD6SYuznGFU4KnUt+
XW76RNcv4/RAaTbfOYM9IKtgtaIjfAlLO8BIQ8bhX0+bt1eWAEBTG4d5u0NMz4WOLDqUrsLV/ddz
Dd3T95WP+GB+yrcdSHoMhi9fW0w9Q8kzZOl+foN5h0d+FqMxY8XkNF/Nm+ad+FVSuLbD/bzJhF15
tm1l1cF/AUO6BhEzXGpNQ1JQ9B99UBDEoxk36hBi4OhNuNbTgwMcBuKURcrdX9vioU23XmXEGG+U
UIF04xknQ4E5ZUbmJZge5ic3gUU7x4vWgyRZM00dyZca+xZC/dzZfq6XRD5t0A4LELXTfpmb8Bqt
/hJWzu3ocg1pxwJxctGIi+tGyq0ZkCvLisH05vOBqdVrE5LTPIiYI5BVNTFMDW4Ofz2vjwDWxiPW
mPlAYKCto58ElyRPmnOOgebzFzXmgY+MCRlqnFS3GaOvq1Ac/6qH2X3u+cSWTb+5+cEqMkLInTTf
zavzc+E3EgNXdOp6ftW8TR90iDRZdBM3fY9W23cvMVzmi48G4mAYzR++V7qXebtuJ+2t1RH3HDro
V+enedDTQb7Im/kZzAIvRAIZlG34/WVDUO9QgVuXApvVJU8lkXLSGVfMsezLvEOrw2qv5mRqzavz
DnC94lzEBfaSqFYY+Mt6UyUGaUMBCKaoNU9fz0UkZIOfquxtrBfhxhlIfxwVT17zFIFML4ghMGwv
BapbF94Gw0CzrIoiuDbTg6irek9NCXFRDxhp7o3/r4rgv1ER2LZLRMffqwgo46S/3uvgvam/Kwk+
X/anksDW/mGjOkcNoBuWoZNK8ZdL1Tb+gUrbVhFrM4ixXQsraoqFSf7f/yP0f1A31gyEtUK37Vl/
8KeSQKj/cB3QI45hfioQ/i2X6hx98l01LhzbMFxd1YWjQYtW9Ukw/U2ub+oDNLEsaKmOqDta8/6y
Ie1DBIwu5UiouVnXL7XyEZXGnaO2IfPsKfK46ZGThjC+wQ0LbhQVSWlO+swkHO+H8+C0TnTw09xD
Nv7RN/GpdbCsI188B9APcIsR8KjgOA9bdzk0glxv32W1JcgjzsQ2HRxc7BZVtXR8hHIOdVkbz5pU
rrnLkDo37DfUD48IvOHaAlBX/Y5bJUI++6KuKdXWK3jzkyGQGjRz5MVUg+46mBPaW6ilcFgyor36
R8+BQa0H4uoOd8DiHkpgVcqYPpSj/JCldbbM8EfTubekf6A69k59TW9ZLc+RNuImqJmmN42lLvO2
fBll/kDpgizk4rWKyy0gj3Wl1g31MvtJGPLS2NFHW/LHW2b+EmcBifY16fYZHzN8tCv05CMI7pOe
8jlFPn+zb5cvIlvngdwYib71vGodMnECPIDfVGwdIF2tG77Erbf1tQ610lgxxk9/GkW4RmC3D1Q+
Nq/KsLPwEsAvJJ643tqvEySN2CsMa7hh8N8vLItvVUQ7LMwLaC/FUi34G+IWebcaxjg2yNjQOyRK
lrNmZrwXGIM9u36H/zOVkkZob6EC/SE5BlitltLTQVHNvxQq96S2/KHRGQgx324iCUEdb/3eKqxg
KoVdRzse+Tr13XRgmHzOxLSf/mzlp8if/YHPIY8N5iK98wyseqAa2JMzmsUAFGHnFH27TKbIh47U
Yy6Te7MrVl0LSEBQJAqq7tzgyiHsPmUyipzayIlHUUf/MUIwChwdW5ybpR+VMbrrOIS5H/jnwOan
w79t7VTAuuypKJfZz2XttKSq++8e6XMgS92H0C5TEu6Y6wBejqmZSxBxlRoSG50gxhe1Qz3HHi5K
q73r5bsWBcqdXnlYgl258BsiFA0Kvq4Fzhxt3KhGm9K2g53bH1DM0myp+Fs70wada+8lMRXzyQJR
hcBz2TJZwrMxqh85PuiVNhjXpOWcKVX3oej9Z5Q9ZAHx/Wp8QKp5bYPJBqj5V7T/wYYIinglIKiF
Rcp/M9+grZUYGfJ+r8fvPXneeZ6Ct6dA5jIgW/h3atcQluHaZ4ZEjAABHzWx+wvTOCEjdzl5AFo6
bGOhflgeGaPjpAj1i2gfSwJByTkBhRx99G6EHBWRFN7A7NnsdqjmF1R4ORPUZ41+O79RkmA1JV2J
8iQ6fiJ2ixqatA+OlhJVQbnkRcsqZ1VnMJ+IL3KXZVW+ABHSFgpCQ4bcbcwppnDSLR11O3mdPIOf
Q2DgnaAQRbrBztfGwxj9iAofn3qy1As+a4omHxBBP0SprZidUAR/oFmz0SLt4khmlY7NSVO2WOAl
Vo4oS/aF6Bk/Jd6RRJ9oHUv2W074w9CwrXNtdBZd4b2kpRx2DV8hhpQHvTQUQp8anOfwr3M6UIyP
erTVk1kHK32wJJWETlEXr127erEj3tey0Spyrd0Caz45XD0jiyDmLr+kOVegpHK0TQEhi4lG8kPh
QrYEub5Pci4sqZ24S6ra0HFNNJ2IInUC23NV4lSNtTvIJvEyZMy2S6qQeX/OSKgrYYa7+nTONjkE
u8A+9yEXy6ws3/TM/UDkTwx4RTiQLPoVsZDkIOTeNhPK0QEDvq194zINtEpp6GtoI2RuSwgGXI4i
O6PO0xn0p6Yc4SbD/wRwknqi2FA+hNCnRjcGH8TCTJwb3zuqAYBDlwwL9DrrvlYEZG18IlqUrdQw
+sCQ4GFyTCfklnnuFL7BVpiMen0SWNoUbICkeq825g6HEkp/smpu1KTsFpAtybPFOrBybby9atLR
7vKbNYlG6RaqmFgyeF23GgLjlnrdskPgiWtzI4xbJeGrwBx60nPvPUId42toDWQe/iR59N7o+LYi
86WrwScRhDBusrx0MeXlP8jV5P9cmQ8tN9+lZUhOvRjHjgLw3RD8XKZriV/p16GMwpXv1nd4/O/B
tP3sm/6xtCDKOBhmV4blX+zo5/wr791dHWE+DUGw1da2Ex2VmWpA1mBnt4FBvHTScbmFfLAvDAd1
9nTDMicf5ajwh2YKvIi2KlBxuwbGHTP4YbSgA4f6DeDPB7r8bTg2r3gFi4WmxT9xswTLxKBK6+so
kAWCZNKs9mS4gE5yQRrGJB0UoVsc+wo4am9uC672g9fsFZ/aNBXZ89jZeHoRhIX0GlUPy3MhvXUT
EHAAMJfpp/pLteonZ/Qxn8TDdTSQdo9p8RrgU1yQj8KHr0VcyntNRZE/FZXbsuTmFJPAQdN5TB3G
F2HypnbRMwXcgwZaI+i5TzIkzlX1F5qVcOl4/R+0BxDkCUw5lv8mhGhpy2HSe0VfDsCnNKuFpxUj
Pqt64mdxsXEja+82vBpSYrqZUA/MZtTVBGxUYlzztq8Bz8i5+HS28lAxCcfW5BuwsfUrksJlwWRk
M04XSKu3yNWuuBOrhhov4/ZY9B6suXBceC3/CQgHXJNl528HYS9i7WzYfK+EVm0SOzYW8+2Qkwfj
HSOOeBp9hQFFakXbtgEXRMVXwGjWL0hAI7JlG7FMqdmWpriqBHAEmirJzuJOCUPArLNp/MawQTHz
e6Xj/yLdG4MQHq5usUoLUk1P1RQRo8jzNHSBCwitqlIWJNydh1F9mX85rpFl/AJg9ijDQWIZXts9
idENt7iNIAgKSDIl8FKpbrvWew4ITIuFiS37jEw24ocEbNLs7XrVS++iA6PGOAfMVaoerMVcrjPS
JMog/eV0WnEI6DlsCtV7qxvTpEwBgJN29cImP95+SjKGSpHCMMuKNib51JM5YmHlbbipNXHHR47E
y7LqI2X2Px8KuPnHsmuJqRmAIJfl2upbiIJaRX8q13aMwF9lgTg28utVVSXz4Bhbb+lq6y6Ln/HE
r6RSTUe7M6X95gOt3eB81KGil6N28FFBkTczravViJ0MUwdYj9E7yCy+DUOK+Y2hThb66pADK/hU
OGb2BltACGREo0YzsaXNBmvijJaeV+cHGgvNwdsMfgUeUPyYCeAEwVUHi5rUkpQ4YFCBLo9R4twK
azA3UQVNEOuruyhDzVoqRnV09dLBNbex/oO9M2tuVNm29S/iBCSQwH2UUC+5t8tVL4SrXEXfJT2/
/n7IO/aq5X3uqjjn+b443MoSgmTmnGN8g/CMPahW3BTWjZFHSLdi6LVRSn/JsmrGZknaebtc0DS2
Fsz0lThdcBxBIWXPeGqzbX39AfJfC4OB0qi8YQrOrREep0WcDBkhMcKQKymYDzFuFxfv/SkqbibC
qjeFCGnrT0Z4dmR7rsB6rVUW0M/PaSHiZqGnJqDsRqY8ugtrzLOWdCJr3MNKXKmieAzsn3IsgkeG
7xRgXv+jLFV/jhy9P8/3WSRvUPynKzNz7SP/5VlG3yo3lEcTT1gc9tkha5NsUytOGJwt47HtA/x2
109TR1DiyOzX9SvokLRTO5qd8A0fr0zxxIBuef0sY/ZaOIj8GUGeEiznYA+dr4U20+DlZKWtL18d
XZJdIgzzOJDLdpQABmh4//trAXVqI4voPcdMD+hudIiOuX5qpfhzGQjRhOT/YMsXR0jMMkcs4Z1o
cMVQ7pjaxqPLNC0X55qgjZNKIKdhh0FHwldiiNlOgTQh4tDtK7+HPnu6fmiWH398OVQvZIkFWzw4
zoaNSrzCqDYwMWiNjRiQG+uO7E+5jrU+cigC0iIezjKInJUp7GUAHt7ks46QyPXsU50X8uOzwELV
gACOlI/le9df6eqAOD206jKxNtfvmMsfyaLg4lUVs8BGvximfQmGpP9Z8WSrUVdfUxUQ/WjD4hgW
cmrvdf1pqAd5mTTtTGj12sHc+xi3jXbDVPi0gBxWtTlkp9rpjCetKQj8wPy4u35pz9GNmUfwjxBD
r6tBx/wUJ8a5mUe6pH3G1BN9NR4dN/RbAuu+VTTVndFJ71MboK5Kx6955+QvVeeRllhQIKSFTXnO
nMTsONqRI59+6y/cfZi5fyfDGJ/sy8tu3ZJQnaXkZHGBQvx9t555mpitUnX7FvbkTgSbZa8ap5Pr
m4X71CmqGkYuhE1OiGRj7l7/m/9vGTCycDk4oBP//v+9CRKu11bdvnHGZ3uuIRJRTLIRJBbknWJf
NA0yDxkdA2Pe/fP/XtJRf7O3f7x0slilsLB1A8b8+7+m+NeYUxYdJC32icuGsem8JxhEBhjaaT1b
+l6PoBtf/+v/7339ofdleMIFIPD/bn4x7yYl5e2zieb6V//qfbnuf7m8XR4rMoYYWG9/9b48C3+N
S9NJeIZu8BMMLv/qfZnmf+kCXwvYHsDw5PX+5aIRPKBnLS4aAXyW5fF/1Psy9OVq+e2UIveX9ppp
GQDlDcAYYiG4/db7iieFtCU21KGwIWzHUeOBkpqe6hmG2dKCkkISDhihYpzUSKmSEySbuUSq9D4e
0PkCk2I7OREEaQmKw7CnXVFfRgqUexXkz0aSkVEzGH4JZnzDuKlhvu1CG+R+tAIXesgN9NhWu6u7
kvu4UF8zq863DeicNQbz2u9Uzr3wi3vLjitlxkfMSgNwvypfMxkDHEko3okEPSS95qHpo/2gBQ6h
uQM3n5k9U5U3flrT5HA7fUdqG+AYxZOo87c6s7q9tNSTqhtuoiGvlUQ/cDcWGQKWIQDl426tUcsZ
hdb9bGkyHFAS7jO8uRunA4tUadM2yZ12hYLtrcqX3kM1HccaA/i0xO1AJRpZ/XHUlAyK3eFWTdA/
jFInxhDnSdwP+0SO7w1FlsEkhdEXWNdEskUuBajOJdMmj/HfMSYhjhi7o8fAb5sbJMDgiMQIo7nz
vpPBxg3ZQyWu9W3CIfEnAs9/niAWjEAAXNj5aOAutMLfT5BkchVm4ArmGMZtvaWbcv2QuYiqbMmE
OZwW5E7W3erk/WBLwHy4dE6vB/O3q+u/WfppBn86Vy2LMT2tYBZ+x/gcHi00Qx/DFPzZdb+LC/gr
IF9L7Uutu2Nb9qx5xc/Yyv50BJZL4O+XiOWYwnDAvmFbo4f99yNA2YKPmhLo0GjxWa/TacWJHZDr
GCVq06JE25HXGPvJMIMbUzVhSs3AwGpoj7wMeajL+eWfj4NYvP2fnxGAX1rqXLDw0RZr3G8XbaKL
Bp8VznMLkSyYN7oDDQEPaHXbHRmfbBRRUKyklckNEP/TUGTzVstSlOigkcD4CZhx3s9+RJkpJU4F
r0QAszwUqUOb0RRi3QTJ4z8/6c9+PVYa1heUjzT6XUy/7nJz++1Jh1wBdEcTnjRjti0kdSzR7rRp
e82hJAd9geQBet1Qf4UHBW0k5DqMA12iIdDLjRLvtZyKhWwMVEsr72WO9C2un7PApDdKXxQZcCBS
b53Vyfe2XEITRJMe6UYzntOm717X3NT2ciBE/D5qY7sN7BIxayQehIs3nW7eHyqV64nx6W3yENW4
VCy6ZxmfEXaoIeiKpXT6C4CvuPmtlQK8vAuHZ8Zm4gytaeORHLRiMpEcDfqfa01j+5nNSCGqgezJ
isRm1ff51pF1tNKVvUUi4McjvWgxek/90kNOghsEdf1GViwCXtVVfpEFb15lQHzq6pT0RwM9hN29
gZqc90pTAJ90kpboD8ahtbH64E/Xy0I3+vvLZogC9MjSsX/S1/t0vWRG4xCdYSaHpa1Tst/mkM+3
Ksi+a10AEvhXMZUkgoDBGpupoZVNbrjaOE2IS7vBqT7KU9sAHswNGvx/OAn/u+dmGDY9VhLoLSRe
fz8JVe3RS1cyAW2711XqHOesfC1dGuN1I58qzTGxTpNGt9wORE+IuyTblKZaw+ap69dDv9EwzwMK
E98aJ/puzYwkWySGnJbIsfraZXhNcosxq1+2BfUDVgJ4p6NdnFzXvqtBle41st5I0FO572b5XZMg
66dHtK6MKj+igP4WW4G8/PPLNv5zCYP1Kg3DMyQMONRVf3/ZaZgMcSir5DDLoPTtLLmzmtmjTG9r
tgvxPYU7OsV2N7TmyQv4Yp5wCEEOfkhyi/CTmInEH57Sp/vKQoXVLY/Sh1LGNkA8/v0pWUSlG8AT
kKgHRDJC1LilMwu9NC8OZDNZhwiv5z6E3CMwAvtINxhLDNq6QTr9h2eyLDy/na/XZ2LD68LT4+iW
bXw6XxN0+prSuExbRIkknzY4QA45XO5tnAzDGrwdEvwoPM7YMkJmFqRWVmw+qhGTcCYxBjjPACQR
5nSz3Np0Bksp/vAczc+bnuVo2SbbHcmdj9VkOZq/LZ6dzBoly5GlBLY3e1EPQzDyU6980YTbfDNr
FGl6fnKQVeyr6Dtsz4o+utCRauU3FJTvaQI+0a3eU9tLHkcaIDrN4D5x8ztBC49IdXqxpWeBqp5z
YJpCe+66qCZ5STSXbKTaQ+bja071x6P/yca9HH1M3NzTl/mw/I/haz8xFaoJjDno1qStaqJYUBVP
p9hddpxNQSQDapxCwKlrDQDa8DuSTQBk52iDs0aAOByHYu+kifaHa8b+VG0sTwz5IgecvSa1uPvp
BO1D2ZcEI8UHwJQ7yBgJk7eSUAdteiJyOFmPpH8hbZwfXIaqywGMyGeI6ZQj3xFdThEacmNzChiv
Y6AdbC/2ERk6B7aPxn7Omi26ccYbQ3ar93m9dXoJdDV28RJoch9ncfdkjrqBeC3R3sq8OtgmbKZs
at/H1KpwKRgklFrQPgnBG0o7RwRRRtuJ7JxVW6JoJJt+QtY4qHPktu9Bn8+ntOtuCgZit0XP+9im
ZN1UwKDm5DICpC8yuo1RtvdwbQNv8XZklhG5XjKTCIjaPgY8kft/vvQ+Q4yWY2xzMnueww4JcuCn
5ZhyNRhmR9P2FuXHfqCpktV5tJpnXjhEWnlnkjIeLANCN+iLbU1axXbO6wrxMQIqIxSgAWkLe6TP
MWECbcrc8W5yScdkbHYgRPlnaSLwl1b4JSDBdc/17MJTUbbPLMhC7T7EB7e1yN1NF+WcXt0yyba+
VsGTE/gNO6dzaWcZJgXvNQkjtH1KAMwrguAw9Sb8tgaeWETUWYZoltppWR/G05AyEO+GX0NDX9ce
7JbNuWP5ErYwMzGL/VOj3hhn3c4ZKScK/OHWRDYfNl7ITMNENKRFUJMQMu4xuuwNF2RKJbXeHzLv
mx1q4r4op1uecbsib3ILqChheDrSabW9j63/j/H/hD/Lu49F8G/Nlk/3S94gV+f819m5UavKz28Q
8DaYMxlHieBObDNwd1LYM/tqhBQ4GdMugQhSDtAKapfmoT4WTzJb1MlueR8h7kB3Li6pVpJrmjJR
LxoAmP98Cl1X57+v3i7ExKXeEEAnnM+bgliDAhhoTfxRC9dD/5gHYbgpde7t0CiQ+pH5TKb4dgjK
eZsp6p+wLr9NMWWyQ9MZ8Ga4txaBkzOzAfvDs6Nf8OneQo/IcQVbBxvNyueOzcQAvbHgYh9cJaxd
HOsMkLrhW5Y4KekyFbaacZhOzPimU5HHJu6RfT4nAmbRctOLsHH98xMyP3b0nw6YCc0NzDtbKZ7a
pzo8U5Um+hq1J44c4dtmkz7kI2WX4R6KvtBe+RHmgLg4h3EcARL/6WWiejNLoh4HfVWapvrRuUup
GuX7YXajk1X+pJzpToEz0HYLZLaNYmBJOenPQ1S72+vULeu5KnpjRvdF0mCHibsn17ZHCnGHmpEt
FVf1gbfykozNe1mVCdlnZbVv2vkugH25a8I+ODoLYTwKQ5DBHsgr0mu/qySKzqMN/zel5b3xEqpg
26O1nTh3HRXGMfJ4nr3yJ/DVP3RgSSSQosQ4WiYjxLoIT13GQyVe2Wxty6lXiR4+eHIm+zji5p+H
FlkhQY7AOQlAN5czk+i++cXbDekm6c2tmNx3kyDpTZYpXhRajNbVQftEc79nxrUWSDxPhNEbvhNZ
yZNwv3Kwo4tZDA+BbgVbZ4hmP2xTcItsoLnJucZZVgDIkC4OL4FDtmPTWAevUH68k8R9u6JSJ26o
30jpne9Ngu0th5aEPZMOlw+RDWyPzkU4JfGOfD2IPtp4ijNmzUO84PbyoIA7aX3NoR9R68V+uvDE
yEO7zKM7nnK3y1Y1d9+910nuWB34WZCeqNxVIF9nsUsXBW/UT4c2F7+mORUPXZa8OfM00AeatJ3b
ACkb5XIPIVZCDqblv7II3uSG5l2MxD40QxvcZDMkj7bo0c2OA++k22+Fl4g9zp/KV+Qc4dL0Bgbf
mIosJrZ3DJGICbQWc4tl7NjdiF0ruKrphmqH2QIHb2oBU7vSeQkNXeLcAGc2jNo2liZJijpgIt2W
X92WxL0kLMrjhMwGFrv7I4Joj5UVkixFf07Rm6lVnozqiW1zvpWI3vnLqcC/VLrboGeCHJF/d5Bq
eCfzrNuFS4aAa1eKCnoKMQZWtzQvLkzjQz92mpOJe2bvTcOzBUxuRVEV+pKRSF8D/W3YNW8ATSBE
r+TJ8hraQkMjfYUEUljqgvoouqRLFiY8zm0nC803jDbFxCvZF1c5EyC0W8LsseYVI3VqNzIzLjuN
jJqYoXSA3XTM67u5W/6FdM5OVur3eo1bsmfb2IrNR9GtCng0Xjf7tZEzbJeOQx/f2LHFEYcyq3I/
UExCtZnOmyL20nU6sVGOSbZckLrEY2dfAqNwNsQapWu0r/FdlrUAlxtuX6b7UvbIMxXjGhweGTzr
Uu8vHvzlFzPggozEs9DC8UU0AGEQLc100En51CJ8OmMfim0pm10ahMG5gyApK1duMxPlUzo+9sUk
L9RAVZIHe6bwM/Nl69bD8InY4Uevw6GbrcD2x9QLL6QsCQLcPIJMHIwTEAVXDZDUtWSXvE3NOVr3
UVj7XmRVrMq72ozCGzH9wKvpw4chr6LHimElJbHxFtmNWlLYZx0HMptBI9zFc/9k5WIflUly7kfT
2ugat3JgvPsWZWBWSP3cG+MlkEO7EUWk32tj5xvLC0e4O+yM3lUbK+nGFxc1+yZI5ufUEGfqRw1n
SKFuXcGTS8M4+BK184s26wTOAs25zC6K6UjvD52IbcLiZvOlckgEB1/Yn3qTXS53wzhKszWXFWhL
G9gsPDhA86n1hcGj9KHYEDQD3HtRRehf64Cw1iSVd403Wzu27hwnl/6EgWUnTjHRAZYd1sbo/igH
s/cLwHAcDKQCNH0eVGh4j1JDR6emRJwMO/lWZW24o1JrKSVvJqasFBps/ev51VIsPXXXYzg0aE0E
P/OergG7xndR1s22JmLhgPW8v41nxSHMvfueKS5nH7MpttnscEj96zzMfcVkYRMs9rYTPeXDqG71
kiQOK4b7XLZmBUfv4gS3vJXZwRjUdxIRyTXWjeqQdaxDvdabKBr1V4NCJrfbhuFkHF3yIjtliPXn
rL63wfytSvRLvunZI2t9g2c2aZojNM1uHXc7Uw1vRWm9tINeXNKEZD8wC/W2shjbw9Ou6IzfXB91
bNAv6bELcWccEDK6JsRq45s1KtaqgVklCsGdmFSDjEevLnMjSObLLb81BYIZiedIeMfM4oTW+7FZ
ucZQbKvoNCeJuq8n7FRugwHACIxd2/WPKpfJNgvNep17YNcmIxn9uZQP1aSM24h2OALAbs2UIjsO
czsjE1M6YdOlvscc2wCJHDbakFF+S4/wdZmdprhadzZN16C0sCwW9XQZSoXpvaKGNvvXrHtrc5o3
7FgWEUh6M0bwfwnhnfdxjpwkt5m9q0xtWS9I1M3ItG+x/5XKPhcEoJ+HRV4Wx4NAqmrxMAgm10g/
EHmV5mP0izLSOGnetCEaXB0SjRSTInfPTb8vkBLvrRpiAWcssjvxOnuOsczAy3UaHXUk4xsjpwRk
4pysK68EXowXau8V6alyn7yI3YM3ERGnNcTIx9xudQiZq4R442ULii2kQrJj5p066UyQJUP+TQC5
fVVMlQk7TwuxkDrG1pvd53T03p0uKi6eFWHGoMnVEcqCTwtbZhpMJzziaqf1CXD6CLlWYkv2Mfge
ZDjeZtYCZ0CNkve/mlZP7tJZe8gseClNzgyF6Jraz3DzVU6fQli3xSof0fA6yQwg0Cux6Efo78ou
QgFVpitDJ7jVS9SLGw/fCDQec8mMMpa0iPH5uYH9mC4DD9bxA1fBIj6lMrRV8FwNa6SAWgG9sTH5
XRFaaHPzjevGj3FHm5FLDjkpS3I5haQogBPemQNBBGn7psdwoLgTw4a81eh/r9j50XZSW5xA9RZf
kKQLzYCkkS9wwMpN3QQ2PbPgHpQB0T9g12SraWvCnomeGsNt11YIgTCuKWqnrUL2mSzRC0r4AuHr
GZPhKoxzdzv1c0cbJvtOKEvRfa9C5ax7mjFTY34NHZxyY5Ah8k2RObNp07XutUPftuq5DRyGzCUa
ra1JbjGLbN0gvF1rAWWbSE9Kr2I/n50dbiYccnOCNGMqvBXOqGDDVMDem0JHBmVs9HFG36T3fvVl
QGrJ/TSN/Srj1kwe4hNsCtGBLEjDLvYtEzO6kVp48Z28RRM5vVeDOdK+le+GVb0kg8KSj5xsE2jJ
FuQkXZqFVZaWGyiPX+PI3NZpM2yAJO+S2GZ9DzIM3GAQIjDxujeSjzlor1Zb8nZPb+ztmRLXLkJK
ttvZeHAJZUbjkmJHLoRaBWbzHLGBo6xwsLIQytdrOAfhmhjSRNORN+gh0dCVVCR9QcsukbvEtNo1
pJB8oxLvWHjypDB1xnOIGW7UblP86jMcWo2oacfJ4aIQ2LbSu9TGPo7Fa7Ei9xBck5awknQ2UPPR
+UfDFt2a4W50VgGCwNXIxqmLnHO2NIO8SrzFXXWpJw0zdFqe8e7+gAwOwPU8SQuZISIRTvqFS9Sl
Nzj2W27X8Nui4HvqZg/SyR8rqfag6p5b+g2rmbYGEmQ26VZxo1IEHgU6Jy9k4fNoy2Ag4nIZ6uRH
2gqMVCSKzt0zQrkYIxzueDPAaxxq3kFibfe/NSXw5Nz19hFLgS/TkqVv6Qbqveh3qooeKzVBPwps
dWEEyCVRj2BoZvWN4ohbdk8aiIy8Zxnr3DqNYvcXbOiKGXKLYFrHeUGpslCC/oIZfUCIlu9dSUSx
s4DyPj4dgn7Tuvbb9aHkX8ii38BG17+earDkrEKn61cfv7iIELbeqJ8/vrw+xMe/ugZapi52T0SM
wd7QetacIdlVcAE/P7JoK4Gvanl2/3rYqRE+jXi0yv9+ytfPPv7y45d+e5TQw8pOhgTCoT5G17Wg
oHQ71inkiZK5vszrn396fr895Kff+XTgPh+aj8dZXmLYFc9eQzNqQuRus123Wj0/2E3T3zIV3vcJ
6oDBGd88gs2oVbsdAc1Yy1w0wJpyOpz8dPZnvZwYlbbaNmkAcoRGP9yZLgV+kg+vedSR6xC/9Wlx
yRRt0KaCkZG3WwVbwMcp8wJYQXKqd+5Gb1MQzwjLNsbYfwG24l2cPPNrfQgWf17BrQ0Xcrygr0l9
aVaG2d/pc6oorTSMk0F0bNyqOJfM3pFonaWb53eg9EfpppvCZAvGBgS3bhQYK/IVfjWRFz4k+nc8
IeyB09jdF8pCr+5Z49Y9zOBhVto4v6k4u0/HiMi0fm3oCMRlXK5run2+6bKaJtl4yYBiHDKD4Dc1
6CfyaO8VEEDfDmDTuuO5RcdbxXhvyn5eGA4ZWym3JbPZUbvIkk8B5wpGQZRNdlJuGquPcNPeQVKB
nBEVfmECUBxwVa88/LO2pj2EG8WObR1izFzXGjksdcBBawKN6WY3Ualmd5n+GNPq9tXs/HD7Tqxb
om7MBjOeHA6SUweZ53tGzSZMjkYbDVsDSs8mATzAyK29IJww147Q4t1YdOpCY4K6pw/8Mtdu8rH2
bkE6IUy/0Nd4041+B3XGD1OEyOCkGVwO9gQg/jkxA/ccka0WK46e6U1fiWa5s5kmEeNm0MnNtW0/
4KGhVFSboAM0UbbpfWUG2OZDz9mPwXRnZSyoqHlPkUAOLtUNsQLZAQ8zcyzzi+jBiMueQqQm3ZJn
SzvdTJozCrr81i2HbVjfOGTBnK3JBPbPWY8lx613QW6NKDhTf5wnCJ6OdxAsoFuCtYK1OenPqcgn
NOlavJ/zEogPSbDMbzBlZtPKoPcQGAOmSwzlkCzUgcD0ixkxyZy8wncKdKB5xz1w0mAk4z4kG2ep
F6Ume0LswGthKA58Gyn0HtgCfIKi2EJTfyevPNqN02DsjVa6N5GZQhXiGaMzmX3hxOCquuqOl9Zc
cqYJkDfkjZboNDScn02GwEULAIwRBoWk07a7PZpmePibovKEH2gdR6auD0Y8ngqCLn0XXfKjM75b
eqMf+KMIckYOXa8rN1Mpv/V9PZyU8z2ZH9U8w4qaXRr4ZnOZXAxRQDfmsOV2KuY326KSRCh4mxXB
Uxpa70yRLOUQPetMEAk0sodanmSeBfveWSAKFgjNKkTPTcqZuS5mr9pws3sdu4JT34wBiGMNo2tU
35oJBCg6Rzgx0vQcGCUQIyYCoHu5ESPUXU21OgmrNDbJ/N3VaZ0VcEtzRAwKbA7AaOcLgrV8PWY0
khjTPTVNer+MByaYZ9y1AX6YcfNERt/Ztr/rJrmqdHnu1IyuJcrDaO2Y5E1lE5FRuj62G+Sktypr
SOQmRY63FhlxXdvfCIth0bBCLGlgC1cOwdLrhY6wMav21UgjoEfGuIMU8q6DZKBkfsSQsYt/dUFo
QASQR3jyzUY6BjJsEkcGolUZwFgvhoOnjTp/h3MhhyjoTFsUg92qnad9YApOQKQocGjXhUmDn21y
tKong/acyAiK/U6NMbYhScOZdZxlpq3jFmj4MnwOhXrwSE2D/Ta9ZLaZQ0988XQMJALebaMHyQ6d
5KV0xl0/i6OwPLqoRJzZU/wEcl+tmSmSMlYH4Bs03ATq3Y6HjSxdilCbRkuRkPaj5SZ437x/Smhb
4Fr7BVn83m1hp7WQTtbzbG3ihyavAfjXiArLKbvP0/wy2ULfMCwwHeMdRJDYNG17zsP6izeROUhc
V7/phvypmnXif/PE9bWBHrhHZPxmnKstGv1s65Qz9QxaZmXRTEC+TwxCjeSrKe9QrIUXTb+J9eSF
tF6mE+bwFiCbIOHXgD7eTYyu5/AlSa2fop6CbbO0nuZZHpOCsqPJhPNgksXhmGt9HOqNXTvmueEK
iJT2vUlYHwbnVVMFGxZsUJe+BaRk2y/Echz1+tuk63iFRYCtI58OYQMioI7rnWvoeJZQlFKG1+vA
YXZGCm5HTpL7EgEnONV6/lVS6NWtLraicyjhA9plwyif5nnYGyCQVg1XaEq6NG9OQl55aSH5H9jP
5sxJy2Tc6wmWL1KM2dAHb4RdYNUz2x44RnmJO/tbRwN36wGKXk3Ojqboa2+08Sn1BOJrfpc49AVb
TLRK4K2bKqmpv+kLuzFnZuTZ08YVxeImwdCfi60s2G+45J1scfIX2945thDV1nMQlaDmtzW6ebB0
6XQegnlYketO6mfdPghJT6O2sqem22oSPbHJ6slWFbRb1qtDRk7fSS2es7hpxBG8/1Plsa93uxQ9
cWX3G1MS8RNbVPzcqo764gKEnsR+UMXkgRWOr+l9trfb8FfgzAeEKs6OUoRleWCyPROvtAoXVpNO
NxFTjWD+GORbr+TGqUcErWFwKMP+gHluZcEyYeEkdBKiRooQz07j54BGJpFHo4vrdLwT1vRUFD1N
YZPwvlKnm8fyPSxOjhpaihOahNYTX92P5V4BHdjYOYk0aR/5/XKR6l6QbfiPU5DkO+atOKZ0gs3d
cJ8mUc6BTUD2GRo1DdkxeEZDstxsOiA0KxRjmFXBmO5chz+LOIOxpRx3A5sv3tATekg6osI6A+SG
Mz7OpVm80xfPatKskVlUx5kB7RcS8L50VguXBHoADYj6pI2M0YvqEMw2NZDKdnbgzbdZy6ojNefE
RfRul6HLXATx+1ToizIbysmQR5sgJIZw7MVraGBeOoZzbu3Z7dCoa6pvpPeMG1FWN7FnJze1Iw8q
AV5GNT9sG0cvsJOaWzfZt9g9jj4bN2LsSXnE4ZBcCE/y9pM+PYzYZNNU2zRK7SS+KbYzETeJbwSr
Bat8E1cTh8foqlWpMRKC0OXDR6zWWWW91N7wMJXNSx0xzgat86WrRrHV5tuOQEn0S+1Fx/q7svL2
goTvpOOD00AF1WpwAJlEt5LLf80w+Cax+5yLvQ58d+l3Ns2XoMMuWU6o40fLWLOS6D7wGnJYhDGu
Yclu7AbRmmMU/RF/RDm2T8wJ8DFpXu7T93+YjbtW5YtkE8VT3XowZ6bABxKDCady9rOmoOV01qaH
WbVyvHkpxeubQK+ii50PD53R0/ss6UcyeTe027H1HvPFKnL1eNC6pSldxBIEekU35eObXc94XSEO
Ek7JYCkbh1WuaYSnJpX5HApmVF2oaSt04IKJzDBxNyoLAiDKkg0sm/k9aFCgnJ5+vH5wQqyDVkTp
lLTDxwcZzKUfOSZ2wMX74iwfmiWYctbNfVPgGy+77hWlX7CqCgfwVaYtoLKK3C2sEKdBPrdxxJxA
y+avqHM3qdmR75BirK1GhQLNLM+BBpz1+kG7IvGXL7ldSbYOlru+fi9FHjfWyTEViSJ81aGVuXxG
eh9DVINkkF1p2AermeojfIn6OFxf4V9fmx25YFPoMnHNHcIO7S4JMKC2Jp0fwDFXkDLBv9Q65pXA
jO3ni0hB3NASmpIqOFz/Z2FGDeKPf//7mO5bA+hmfzWd0LJOyEEvZrUlJ/XR6sbh2Hxl0KyOEVF2
H84UeBDFZoStt5rNxXiHNwIYaopRURb2WkJixGuuwzNevCxuERXcFelGqH7CpBjBKzOXvM06sfwi
5mQs9L5dT8WCtxcOzHt9+ZA2ObSxmysE+oMtPXt0XqoA9FTgTDvaQfuPHy77d95IBoXj99k1K2Zg
cLyPdWuGvM6cV8Kw+35c9p/XDwm3Cn+kbbUSpAAwuCLbMye7HbXvTSJzNKhVm/hUccaqD0t1HJcP
Kb4sAnJ0t92rZPavJpp4otoeNFd8Te25PbhxukfLbR+dNHyrZa3hweX8bcmA7LAlHa8f6Gf75GVR
KpMyvIZ/49LRAOV//eH1s2z5UrkVkxTgHqixGXpG2sRNfOmtOf340mQVoxxMb8bSwRER4dndcynN
iVZa+5V73FdWwB/FsEIAhYimz7CkOgK5ANwxrdd/hSXfnvvhHvplGugvVmYxzSReeqGPErMY4b0R
d2I0vxjCeLH7mJCXACNvLh+CuN8C5gGhK7oDNfHPMqRu/hba3WudMw7FEkWMTFHcOtpwjwLzpenx
+Qfa8yipQJz+Te+xqs8GcFqt/u5Y1hviy/uRlBtaUfq4RrN0yAkjA1zFmrRY6YQw85PZImCnNIN1
2jDqWzIRWJUAlzsTCTUzm7rlW399aOhHMXTookNBAs/1+5lT1zstYc++/OzTr8bXbIXrQ15/rHe4
ldRoffn0e7238M6v37z+3tyQ+aPX1qVMc6ZCRY6Tc8IHzajhV21DkMhQu9Re/LqYMX1FtymvJu3Z
oQJYYaduj73SfVc75UngnlSnITvNdJKwclJL7eIeBsZtAFgKkYWAPGa25CDzhuRDDCUheIBMxhjH
1rZh6rGH1VndTH7UuIw2+hg39dhWziOXnKH/6vqyvcUDFRfjsLFLdTFYPM7SOZKEl/nwdf3J65MH
M4fuUE8UN0WZJkc5Jhhw8/HGjrisiE6l4Z4VzDGq9nuNzHNXIvmsRb6nkSD2Wlk/se13qOnqnW1b
LHetvhVolP08LuaN7IxHcm/GvdWFFN1wQRyXGmPidr0z5Y2pvP0Y1c3dOGe7GtTFEfDDQeGEBCXs
qV3ijvuILQulIorrCJH5jk4ke/3W+OU4I9eoNcEdY5KUmMlrNZa0aKyZJPoQp/gX3XD7o1Omb0ac
tVucmz+azCWGsLlvgWXJNny37EI/6ZHmh3DGuJU/D6nY6WljH0gRWQ86xe/U7Frb7Q9sZ59zkG3M
hhnUwbR+hyHwUguTYOFlENCUzg1XB6CR/8veeXTHjaxb9r/0HG8hgIAb9CR9Mh1FUqTECZZISfAe
ETC//m1kVb9bt/p11+p5D4qrJIFpYMJ83zn7xOgNRAQQ3vZ3fh9/pN3wjdGer1gdpW2xl4jjFxmM
j56DyIl+/5wTOVKQsbjrMVzrqhnoucykoHjBL+Mn+6zhTHrIi3CjYYsI1dvgnXjBcdI/OJLcEfIM
YZZG3u+6Ine0my9h2SFba+0H+piQn9EFt+GOFNJnyWalIPFpL4o325WfXgkV1qEuuKavNm0XLXRP
N3b0+Dx2mCxaKgiuiiYSkcr1PmmLR0q9rHLZnNvxdjCsg+rUuRznaucYJUMERmhpJo+GLd49eCVD
pB9JHV45ORvKQcbBQiNuEY01lK7BRRvkH0C/nHnvzD1NtXub7TsbodtZQIUpII0vkaAJDAThpwEE
k+qCcSqbDmGSuozF+B14ZYEXeXjMKu9L61Kr6J0nc9Bvca6/lTGpkw4hzNTsnbQOVulUvPse+rMZ
DJtt8FjIoToD6PnB1c9wh0Rf3Dz+ZK01r50yPlpTdmagN+kr/XS76qzc4dco5C9FS54B+seYI2jr
nIHeiXqcy6JdCxBKa+wBZ6+YPmAr/K4RmtcICYK2JVqgF4929xMNzIcW7rv10quO5OxloJyb6nMy
cWOO8a/RJ1TWC51hHY3pFSzE92xeSgEWPYtOv06BNbInShEL+BGPaE+FwvZWCNy/c18m29T0KLJX
9nWKzNfeJ1QuRSdMHd7cNcvroBdpWdRHAHHG7GT77bPwcT10dBMpncDfxZO/QquzyACBmwOnAWlr
0bvFL5CTvWN7Nk16PnjWmfXGlMNL2vT1ntREWv3NKVb99z43S1r/b4mfZaTvCNIRCE4BzROc2hHM
TFuvesO5xaPd7EVJqrHRUKNAQy7KIdgMhM7a2qUKRtwD2aF73TZnd6Sxweb6FkcWs/qtXmxDsvna
UuR1I+fcE04IcoUxy8J+H4UkCBEL6tKTorQmPwcTGQ65PJsJmsOGnF7WvqZ68bv0aeiGVUPldQQ5
nKqKDohB6RcnD6MVNyA0Qsp/ALSN1ifJUC864WM6dACljR9Emz9xhidWIszt+nGKGHqKemsscWdx
+GCo/qay8KGK4EhYVL4Gawv95JUCk+2ZvxE/lwoebuBlJANOz7qf3+qhZjkm8gedFOc2pwFicHm0
g/5RUMASySfCkCy3v9gZFhWvDz6EY3brRCtYkIO96xITRY0DXKhMun1pV6hcO6QkPyK0dKtAh+/z
YOqt4HNADB1i49HBKJ2RtqibBV1if1CaOM0OPiUZ1p99P75J6jrQUl12Gb8IIDTXLYiWfeo5e6Pv
XuPE/UrXgiKaooKckA/aV8BdtPC/mEm0V8330AzHNbusq1kYl1TMn34SvI4RrVA6hQjitmHvzCwa
yleDbMBVFdSfMO8oBdYhE0/b7DQo2F1HYR8kOdtT2X2jmSTXQ+rXB6wK2Ly0RtdmmawexuloWfpn
2LN/ydT82Lpmvwrjwtwgm6FYXv42KYsyueovURvyUKImmNJmxzb5Ze4+jQTbkcpa7pa+PwkdchMh
6Ad9/ly0AuNYg6itAraKlYElcKF/TJGXXJKgfYtK0AtuZwa3iGrqil7yh6ApcMD9BN64gPgSM5ZI
g0YEwoRiY+B028wG5zPF6brgqfLDbNnnaqbOanpTs9GxeQ0WGb1Zhw+R71z90ZXPzfSMUxulXoW8
QqDGc8I+pU/hbvmW6H6W8pLy3M+QRc2pmTtO8YBXRIUDPEUY/jYbsa2XJfEqh0a+Cmvk65XL/tI0
TUH7ufudiYGUSWRPSVYwvlpWvfHQMq7mFmlVqYr+gfBbuRv9uoF5HpDelNfPPR5/shw6vWe5mcDs
VBSg+yw5lc70paGfdw5k753dpLF2eEtihGJOdRZFUG8iYV0CK/+ItDefQ3wUx5Ge2BB4zVktP/wq
geEiuLx499wHa/GdTGN+qqDs7014uKfEZoOYZUtlCbXkQ5urYLfYMKe8EAfqZzc3RT13/+ErAhSt
YlM0TrDPHG96SDobTRBl/cgF5jIpJlEhFbmbJDTvDaaS6/2HmFDuGQFKczk/+jTuXbihiysR0edK
9AHo4xCtiDviLEwLWJ2ofq2mkueRyXBdh0SDyWqc1qPqzGfWqvrZO9axOT/7DoCR3ASk6KqFUtjT
/dIweV56MZKFq2ZWiWlq7f2UWy7qHeOLXX2NFAzB+x/cSEw7sfTwK8AZUGwGyWOApEBaKLqzrpuv
8RzDHHJZzdQmHIOg5/S4cMLOQKF+dbJP9rbVuud8xlkl2gRwBQEJbkP8vBkj/vFCG9zGiGxOhcbW
zbBF5FSCYcIPcjsPVr+3CJJc9ensrgbdSpaWBs31oufVNI1hoJLbbjKpufTBdfT3g11Pz7zKxkr7
w8SkfsvSRmykFsCrSz2u3cHlNffkBIhzNC2QVStDzGgZNRcZahJ9ErYM8XycJ2UeiF0+GgEWo5jl
RJ6K9KRGzYTlHuDJPJFjEVMIFIQKUzPHREcTYyZ9tnXUxo9Zu7sK5R3ymH7DYyYZUsMDWbUzN2kD
byXa9g0zU4JRHEhztHM5ZfvapRBvEFVAjaInJ1KjvkA8gIlSPpBaYFCOg/M+ew9RLh8rnR4FhT9W
UEaHe+nVN9n43g29qpbJ2oy69TCz8xtshT+PCXQr/XQrZDQdsR9corHxLnE65vu5b2/1LM9zV5S7
0QNloI2fgRwkWlKSN6JF3kJ2Bw5fTgR6HbauYXaCwRzQmA4LeMmMMLP6kNN0nXX5XJU6o+cJQIb4
bH8Ts4azK6bNElNL4hlbp42Srb8EuORa/gYm3h56qnlInMarl4an5b/ZYfZNvWEdNkHzFiMSo60Z
t+AS/NB6qQmnvvmDwe6T8d+u/dU4xd+NvHqqAMGMgpSJ0c5QeE1k2SUsUyS9s02SMFRLeLgbBFBr
Yypn+saK9BY/+sjTDkGtDZsArOp8SZPPvHSCI5t9CqhuB9O1neq9LJFhJiEmNMN1LlnZsCOGZLyL
AopgbfZA4bVDq5X2S61ZMIKa9MjcN1wy6WMfDd+akOVHrNShjNiwzUN6DsgM2OpCniZyPJZpe8Rw
DMhV9NUhyuyI1UwfH+yRnXVamNghi2hnNUP4YLswyrSZ90+2sA6p/BlmQcwaHMX1SGv1FKbxI6EJ
xjGkJ91HolnT08enFIvTnVRXkahN7LYutgU1wuUeN7fKpjQ8B1lzmnr4XSUTxjT6x1iRcmpivkod
SbNHgy4R+WPcFO6hDLqINYdIzqVTGxD0vBvz4VdzrL/zCJnH2EDr6c9tcPREtELcadwsmMQWXai9
q/qPMk2HB+UkT6iKF7fJeJ5SeXFV4rMLZn3RlcNrC1N5dgdUJ/Q8RpfirAt0OK56vXZTOiTz/N7o
Fkx57Zw7E/uArNlRWYrnmy5yiJUyfeD+Sqjl1Y9kSazHBsJ059W4z0t5VDNSmuhLWWuJf9w5+bWx
dhAt05Vw3nIUEbZDZit1WQzdpfwQszB2JXw2Gio9oT9jvQmD/uNujb+fsaLs9TZLbqSmd2GHLXT+
WjsH06RqV/veqePUbkDGEVUkWSLmAqZfxsoKhTnuTxQi1IEpUvgyJZsIPJ4CfXb3AN/NfubQQyLh
Bl9DpFMrz3Hmg4Oi/1rLp/tRbd+i0AzwtIIpQOxdsgYhvgkFVNwEpCOFCZtphAiWv/cGN9hjw2BV
kPpXYXfVJmgk+OoyvXgmfZPGRTiS+QQQII67VAF4J4fRLO6b3d2aaUbGRzQVL+z16ZnNpEXE4Qns
O4tN3DRV9gEvyjyAUXmaIQ5tM2BepUTEiqSFmPDFay+03A0DDdyyQMIU8gQQ/c6+c+7LfbxldAAy
taAEMIBj0kSmZ0gHL9K7XQ/YvJGNbqspW7EOJMO6xDwXed9zinFrdpgvqeQloTRrAobCY25zxtFF
PRQYrVYdDljloplN8hfZgGoMM6zG1EwOstaPCtLSKu/49Tik+x229bYLQkVIA0d6GRva+5CaOU2x
Bij+PdXhS9QDOonpISFfY7erpnwzBMZvW4MRLZqyWOuZDk2GgbrFGoLOijhQg9qV9ZPxdLGwZY+i
phZnDaW9Ej7vkTXpJo6RQgxWtUlSfU4c+4cnGI8W0GcVs6I2yRqILMb5mP4xckaeBedmDJKLZDlP
DTfJxKcCgQeLBE95nU7fe8VezK3p+hgJF1uSyRlPKQsjA5VZ122WM0MzMl1x3WlJjDALRxQeFDj3
HuJCu8h9Qj3jj/t8MjfeMY/K45Q+asv5jGu2DncM6r1819pogjh0ZC05lvpbPHPtRGUYODVL7NCI
UBIu35U0Iynscu+SS31Kg1QcWgwEnerHXRGzyfUtlvM+AQjwkXoQlEIeGtO8zp3bXdpG9ZeKnntB
z/ToZeUI57igWTg0j7nNoJlM8ruKBvmoWUaao9Vi+Mu3hm3px6xfOjzzhl4bmR3DmB5K5X4nCTI/
3X8YWr3HMUnhk1ED0akSiMjKDNdU5vRGsAk5lbP3Fg8G8llnsi7TaCaHcMYJzjj6RLNd72fLfKqd
3t0xljgnyDsnxCish8ZuU7PFPzR+Q9aKADnXiS8kZoHhmIzt4DJJLjeVuWAdYiW/GR7NxLRfzh/l
NWJdcabJ8GGWFEH5lucxONLsCfbLnn8ae0Dvmu1k7x+8JgeQ5dFjRYtA464xQeub7XHKcDzdZbdC
kWchLOgIiqvHwoCob5YJw7JTs1or2oJyxLlI648HMTpWZvIt1ShBMw83A+vHL05WX70xwlI2b1rc
PV3hoTZtE+6lwbhWrGSQOLBoyt3sWfZOiQznFw47f+PaCLAFu/WVh3aIz0ZGUdU2W5hJr33tt2yD
WC5FqHvKrnltWRmvm5Ex6D4QUV6pgCvYAeFLTMegTx0e9o95ge0FymPvnyS3vuHp9+hL0Ltncdus
mjFhc2uXx8Kj609lTW+94kYY4IwNbWoOJpQIVoroRSyJoiOZWO8FjMaq02/CwHAdsiyTcGFY6tMy
7kl2z9sHXC+obTX41/t5ct1vxoA2TQo88xaOofsHrmcijyJWW+YQfZ1ZCG5YujLXw0ARBFAmNNFJ
bifOSFri1zTF44ZnEmQ4mEm95Gn4Q8iidaSQiauOigLPakK6OfjRlJoBA5YlGGoy5D7EHSlWPTQd
4Ecp3ztWGW28pI4fWi/+WMz/fZd/FCV3E0JaxN7C2FhkXa5NXz9Hon+duK3wKEFS+fMWNFua3ime
70iqFwGAkhGLmEDWK7u2bK5ZQExZC9eX1Hdc9N2mHDCiQYVgWcJBELv2UwFA1YJxvgTD/DIxsFMt
8zewJBl7IXNBSurc4ULpelp74GDW8PJXToTIBH0A3EPK3msfq4sontjHX40Ig6AnEMwt45XudhpR
BJp9xuduYsOXcTgRVT4tS0Yxz0o/gm663Evq2EjsVcEuHplERQmOeGVDumdvqVMytM+7cAkCbLLi
sfbUJWGQWRnFRy9Ug42Yb1OTVDeXkl7/fChCkuUdyuckaHAd/xgT1fAAD3LYBUP6kdO0Wjc2Zpmc
pCNL26c8RUDhDOAwRp52f4L07sbXhi7UqqBu+waQrcEtUkW73IumtwLPoTkAcKxs9SuhoHNoRsd8
9Cvz1zg+R0FlvVOoQPFczvM5kW56cOy5XUeY1TcGBarKNHMye6pjQrzNxR71sdBs/gIhrYtmjVPk
Mzrragr3MMB5TkIIKSXyTbT93M41yANCY3JecMg3Sds19HfLD6cUADwWnO1yh7RCffbB9NWyysvC
4R0qcCDhncDMvGuSv0Ttm02OErT1qDMPy93jmA2DFKtEcxkJ7vzdkEHFzg2bR4onTkb++6ymB29h
r7oye1vGQ54TVAfeto6Tj9gLX6qs+VLO8ls/xT/z3D3EA1RwvGxqRVVjjWiGREfXe25YXtsDFUI7
WSr7OctduTxEzcgbERjH4t7BPkYM3S2q4zVWX27vmmUHvtueiCiKbyQ4gklqk03uHe4Tdsje1rRO
mObSVRSRV4kHfaXSkz5Zrf9RgwDLZIA70DrGIsGe1defYedzz3Jzmcp5GX365LJY42cuA4CiZcMQ
PWFmmUsmX19za0saKUx+6YeLmXoVzcFheXYtMmyBbuLUMYi66RnuiLfKVobRX5XJWlEty4nRDney
wa3sV7ew5mEwS9zSHaVuJ5LXCh3e6v7JW41LO3WnG8EXz0pLg3Y89jdWEfUcXK3FGzzNTAS2h32z
DxjkSFaQo3dtMm7/O4jq/rhERAphkLgYaKepLXJ9I0wISkGcdmqGpRBxPIaNV3f5a54HYMqtvcFY
wuiAv3ZTAP6oBMD1SV6NBpbhLL2WAcwMfyeSTKDl70mjJP6sKfxNrpEKIRkiBIUrKemYThc5hGpz
f6/l2I4BDjzSqiJta33f7tQeiFvL5klSyQVH1FKlZ9KJyy4jXAOmr0U5pDTolrgMtrXipvDxNOVu
y8UrmMNUkX9Yhf3QZj72sYWTBR74kHtUFImEQGDn8rXnIJ22U3FyiKTaxMvevjDmS1Y5n07NTiUs
mJ9jStBeXAf73CBoipXPqwZ+brRs7rj7V3mOZeBuzfX7kAa6tVQKx3IbZtGq6diKFzlLBM8PNh7w
I5o7GDKMwX5uLCdZIW9bALRkEKUUTnyDrcAybXJzVHjS5z0WDaLVG9xnGa6NsnmvuHIkFwVfO4w1
IjG+JB0ApYRMugUIzZYR8lbYSnMvmoQv2nXPclCv/bLLylvv1GuiUBMosTvfpF0eD48p3u5NPicf
g7UwsKW7V8HMji1jWdvg4sCA1B4iJP5oLGckJTPM0vv9ONz5SJWWfNrf97EbLx2FBoGCfayIaCUL
s6q4ZKNtP/tNnV69Sf7Kiw8wZuM32qDm5J1x0SHEz9H04mQ+2sSOPTSihTAbymDjkM21RtaQ3VJq
D2RM1RRhXLKggyKgB175z7Rz1uUQWxteYodRGHkQ7jvBE3SUgDiJFPqaqSneBG2GCGfqaPGbPbh4
zx02SHq25iDCizEzYllk9Pg2migeftwamtZKE8wH3XWPgs94Sj2EbJPTHmUyEHwy3ToqXjO6JT8N
X4NStMcaWw46HHevI1yDcw1PA2aESJIMq2nQ7npbMcdGLIAwN4C6jct5Nzb9I9gjTC1Tlj8JG+UN
CFqK5nBHjtJS6aVjB7+2KeKVhlk+juwWn2YEnAo9yR9In/9PJ/wHOqHjBBBL/s9wwvWPnASFtkx+
/DWY44/f+hNOKIT8D0r4hF4EriRLQ0J/GH51/f/8H4aw5H9IEzYHmRzM0Y4HJeAvwRwCaCHoHsuj
NW/CPPgzmMO2/sOxF9AhJAYftsD/G5zQ+huBxeRjIdjADgrxBtaG/BvmjMpnRTCuGq/lYAdbwHm7
uh/lWWMy2DOB6q+VHMujkgnrr8ShNd06LYtl4luTUD3rsKJkYOafxKTjyA1iHIXlNaGh2NBTdKyS
9XiA9FpO74nh1/u4zfVxDOShC+qvg++PtzKdxltAD3L3lwvx31A1nAUd8xcEw/LFJNgTDzrWgoB0
F77bX2g++MRrimhKXyPEIvuBQdDq5SegaOcQ9xEODc+LWa2rFP2yEa6V6vxzO4ziWsfyF+X1+hSM
+laxkb1YIi8PtoJi7FvaveBgYnRo1SM2QLmmtpodxIhSsPXD/BL64U8iQ5MDNq+naqHBekVF19fq
NIbjWgPdgQHlmuVv0mCRtruUtyb2BQZdo2Oky5Sd5ZCesr6DIudhUZ+mLNpSJQpPNkNyaBj+pqOa
/VUt+P/Ak/Ep3jqlEaFqYd53Z4ySpWTtEEVt8g/n1P0bqeR+Tl0PQpIVOMiarL+hZEhriTGpTv01
AgC+o52Y7AJN1kDUe9ELMzwLhHl6MPCDn4hOTfYsf977aviJKL3bJ0HDGqsHdBtm5k1rgtiQzqpt
6Wpr1aR7fIfOcwra5Iny64oTbX0NAubnNnS+kbGqWaVSOMQhWp6i0dxG0seUMAA1LxNzeIFMQU3S
hbuUx6W7ynFx7/MYjb1nFdVVjiImUzdsITtQy4UykN+0E25MhTcOA6EXrSZrEC9IxZ0yoHUTu8Xr
FDkb7RXDBhs0hABR3SaNTrAmPy+Z5v4QU5fBsTMf0rgvXi2CToHBnW07f04WVdy/frDhgWMFLOKf
yCf/+8MLcMcEXuq5PMP238GimASiwajz7lo6H8QCVief/BxOXWocWrDltOit5ES3x72MWib7DIOr
G1KZhNlNxyJ9sErnqnppnhPCPe3Y2Ac9ZcPGfP2/P4sL3Ouvj6InPE+wSwksxhh+LLfVXx5FB6Kk
rLuovJqW0T2kmXMp3cLZOvGQLBnGwT+83Z2u8vf3C6BcedJ3ReD5f3v0a+7/uWnj6rrpDBHfDPGr
6TFjGGBstoJl03XqsU0mxLE84x0gDE92GzdQ1SlgixApaT55T+RvRq+9jRPNHJYAFSwojVrlfWK8
0tolYrRF71KFaB67YPIu1Vy0u9oC2o1t4Z/Qcvex6t+/EM+aRS3Rlq67zCb/fgJJbkriiLX1lf3p
O7kN8ckjNGk1+qJluIqadeRm5tbzkJ53ujbONiPRqZ2VtUvd5imBO7bRZrztl7QCsF77oavF4/0H
G5tflCG9o53wCNJfJgyG5JrTSK9k3cUtKn/yRLXg23nlPCD3ltxVzfDQ+KSdJ4UWDzNaHjDiQJe6
1suvpodWAMOn9xYUJIPEMTT0ML6KVHnUnnKfrCLAS8HcMQTUHSWhwSevNRsveOARxwSQ2oU1Pgiv
tokBUb/7jtjTZUW9DplQN2rp9/k0+1f1lM2HCGjbKazQNdayL/+BZOj8jVpnLnftMj3aLhHfTCTL
8/eXG9d0lVOSLG8sbqM+HK2VMJzhi+8QBhMbDLwa8fHQ+sMGDtjPTPjpLxuSBdFyw48Gcyrobune
YsxRx2wwNDAVL3xKJ4OkmOVYUGOjbUw/FSZajIjH0XLT97QitKPwp/hGvP302ORFtmqdnJGodOUP
KULC2+on2YAuwpQcbLFje6TLTI9pXQznOYN6QqaicURp8Dyw6dtNViMP8ezr9UzawsFgt74r0YEf
ktLdGkY5HMY5abbSLfNrRKFGh+13kEH1jXJ7+yrRTIEKeYOx1F9M8Q9gKYppy637b7e2LW1GBDdg
rQMJy1vgTn85xW7rJ2Yb9/aFlFRqgiIXp8BX4mR2o4maNRF7UJ3+4f4P9x+jH4bskpZjWgMJ7O5f
vyNC47Oe6/Yvf/WXQ9gyCHZ7yy/+69V0B6hAe1ON+Hd53fs/h3n6v/73jyNnl40Z2eByw53C3mf5
lMbQFkfDypE4/Ncv3v/hj7e8f8BFbLELpHz94+/s+yf415tTIuBikA9lHjFFbv7b7/Svo/98XbFk
syxboeUz/NeX+dvX+uMz3Y/5401VXdxSsREtMB0HeNIJNMuf5wFsPna4+7H3f7n/mO6n//6/kkc2
a64xc/xeQJfahvjUDDs8JYIQVoe6P5Gsegln1UtMa7oEtlK1RP3COvZVO/PvOe+z3dR/nYzht66k
OKrMPlNO/G2OvbvRuLmImfmRj0TExtn4URMltUkV4fKDR2+XqFUVmPXXUHnXlCY/3RzI+nNbvln0
gHeVM19KZRIODiFGlfAZLZwKZIPoHdDeLS4nm2Ifwbb1PeK2YZmQhdbVWuJvp/HLsMThRuyzE+S0
/eCqzYCkYD33mMoyT1J8Ik6XYifMD3N8HkqGUbWE7ia+V61NYniXON5mCeaFXyXJ6e0Gy33D0nB1
k5/Aq646I9A3IdmXy0Zgt9s+Cm3dVARfg2QUb2X2hB8Vbo8JRhn7gseAIhKxwZZdPcXAM1Cc6B2P
77vM3/2ixdE7UcBNkHmAFZP7ZokjTpEO63tAsQ+AoXDxRi7hxWCcz5TV3G2XEGwMPfcbdWu8cvZD
ZnvXKOrik4HXmiw8fFNOoLD/tFuKB9bZaaKGv86+IQVfxUuossjHnykhLpZs1Qa7/VMa4a9vKKHP
QfE0R5iiazKamyWsOdcPBibMMKjRgY8Lphr7J+nO3jhu2iXuuV+Cn0c80jcQWxmV93CJhu4nurUx
OF5/ScA23HLvR644VSYjI3TzJWC6rQ8GedPtEjzNjA1tkShqcq0JpSadGgwv54GSz5yOn0mTPxWQ
fS6Wzyi5RFvX2CMjYZjHyaNyZYzcYMSNo0roz9hN1WrxSI0x7Wg5U1qIoAKmcJiAop8bkOsuifFH
1VAFazOwFAma1JUYKelaXUyCpkpZ3RQMxZn3FbwVKWJWVK6oRRX52K4Nq1Nbbya1Fw4gHThN6d8z
wIosSeAzkeCgsR7y8VU66U+3UrtqhLPm4Lwp8RmcfULFqyVdvBpgRjQEjqeW/iC150ynJF8byVPP
PL/SRJSXRJVrc+WjxdsksgTTMEwWwPADYSOnPndexzRubkONgT5GbFR3+rG9J6Kz08ND/xzbFNkU
Uq9t1FKaX3LUqyVRPVmy1XFD7/SSth4Qu67T8sUmht30kzuQiwx6k4z2fklrn8aSHrhkaE3n/Ocs
tY/ElXT3saf4Qdo7fhosTgI8VtGDMx/Mc4SMv14y4k3C4rFetjuX+HjhxxbgST+iUTgBovc+tBHd
GLDyB7/LXidlZOzs6ulQWli9wqncOkTVF9GSWb+k1+Mp+iKrEDMaQNM4/FG4Ro8EIOM+GP0du3Xw
4VO9891ouuoXL81vJGxtTQZEBOhliDl08Vr6igIjMlvVSbxGSrar1OleGs1+EAHB2fBAXI8ej/JY
1oeZ9SVFvuori61dmgZfBzdKd2WOjM3simNvNd+5h0iYKsG/2Rn0C1J8qQYOs2CCdr4bPudvdBDv
1TXYf1mhWS0UwPcR9L9bwXBGroYzST6TkIEPiySTgzYtSMpGA5Es8H8NXUOwt9OVdIW9E9uhDycv
KNVxphPHnREOGa8GYrj15EZv2pN7tmLjup6pDsp57ySQSht/WGvcOgyQSzE8ZqNEJfbk4PUmi9fZ
zKlMMYokYNWIMu5M+pm0Bug5JlwAG+ebC5YFNVuGUA3tKmJFhM3oClSfvWca9wcnsnPdjCDmt7jL
jjBeSJBCMwd8Jms3geqvk/NYNYZFM7ujQ1bT3h9mIFSx+6WfLX9rT2wa+yI4oeRRK9inlPUxvY65
iQGAUhnGDtJmyIPyrVNRr72gd54TM0d3mAGxajMoE8ATMfsUz2WYswJd/Jbsiw4I9Mq9wIca6LMF
9BtGm/3iWP7ZC7nCcx8ffR37pBgG2aZL5merASs6Lgg9qxLjTts/eMD0PlfJ14yBcw1kCmyi1ezj
RTKb4XFCUCGgpUX7Iqe4j3B6M7UYAtuUP7Ze/dpk5tMSf/qdXsIK0xJGavrohCm539pmvMYMnXUx
71VoqZ3nEVZVoaxQhQNXKM6JT89wGkJ+3o+okVahMU6PFTWHrZkEx8EWrKCpuQojjyngVIwAOLY2
ZFS9KMMGDSzIgyiMZrFrBKc+rNHvls0jOeTPqZ4PUJkhYoW/VJn9EqpDn6nHgzPPxVpQtzVLASUg
NnnuJBGDNClBO43q0kCI2VBqpr+p5jVd4ze3xTUwc5OvtIMbuGXXFDvNMS6QyVApjR6S2kaQneCp
nELxzXIwwQTIyE86Coxr2SH9uh9x/3H/YzaX0Y1EnPEUOhT/77+2/L7gxHz6CCFXeobx1BN2d6h1
7uHSjNKXpDfxuvNW3TBdjEqrt4b5dCcLE7sfWRE3CDjYhZfXKP0vusj7D1j/EBsdEV/HvurOubJD
cGWt8V1jEru/loeznsZz4H+xDPwmbMWKvaILeErjktwGL//hoVj+aRXi5CZd/82QiIV8y6jOlF2G
i2HSLg5MVbyD2NvdD+XUo/7JIsojscbl1g0ZOuG5/dIS8Qehbnk1fUmnDkwPHqt1jkr3ZpZ+/0D8
tt4JSi1fqXt/c5YjkQ5cyPqMv6Hp6rajGcXnQfXOJcqYMmoZTO9zRHlcuM3P0WsqtK6Nop3Unsjt
I/ab7u1BayG+mAoh5P0wU77ZspYfU4d6Ahdfe5uiUTw4Hdoi9AnJK1TZ1/uRziyvyF6tN3SI4zbx
RnkCBRZd401mkP8qAm28E/u+qRqn/YkNqEWuZ6fPOCMMcG2TdfB61/giG4hg9+9C2B4ds7L7GMFq
r+ElxDflVcGDO4XZTpttzw7ef7mfIJE3j0xXzVvudPaW52A4NVnT4sgZ0k1lWu2PqgJ+spyh2k3Q
B1WV81RnsKxcGhWoSZLmCaw9V3Y5JGC168d++MNwkoBmtiGvge1mJ8PIjW3jV85rGMTP90MjFT0N
6VI2aEx/29ZOdSq4766tXRgs1ZT80efBnyfSx2GKSUI/EX3RHXx6/gcx9OZTWGmMcssbD7qgoeUH
KDl5DacrMBGIqUYr18hrPyEdjs2i+hzkmzHn1g8dxvRlMJSdKyyEV4vq4B8HlAR32TL/SEEObwyD
1GENbPaKmstHaGSXnwHNv3YQH4Ub1wS0DdVlkoN90RXeiPtbgLPQ3HCmK9JN7veYilyvuwzKLTZN
Onkf/rD646O0iupq7wUXv2+Ti6iJxSwqnzmZtPlzqA/3o1jyOeue97pWo2Gf7weYQer/mIyn++dx
sZysyykxr1ku+3PQOfZmmOfuh9bU/ZbvXNDkWVdVEF6nWqSEiHjBpsSZ9e5xse5HUIcgQ9AvmhuD
p3OKJ9o8fTX17x3k0vu7OMGADCwR4gaQczj1gVdvY0a87zF35f01CE9I1pyg+JG2dHEqlqFp2dx/
h8jDoXyOuefyWEHYPWaR7RN+YFrbiRj77+Wkdvd3CW0fX3PlHpLUwBdgN2i5kzLYcjNN38BU7O+v
g/3lP9k7jyXHlS3L/kpbzfEMWrRV9YCaYDC0nsAiM++D1hpfX8udeZNp2a+qfqAmMAAUQQYh3M/Z
e22Nhr2dPpAciPuXe+7OBqrwPqDSku8TEbGxipJmemihe/qzu9Q7K+H0Ynjgy2cQKtivYk6Jh6Wu
zKOeq9MOWNa6x1X9Ctsb9tkyfeHBoaOmzgAerFJ/tGr1O7jp6YuTR6UeYAd3bsRoX40oaeD8mr5U
PbuhLmm9ZLoRHEhgIegj0sdPrT3JF+oAALYddQ2f+3m2NQjM2tlu8SIfrHCaUkCtyFaz3O52qiw6
5+Jdk3R5HEcsNwkegqNFeNC2pOv3ZZMPwLXwq8NWvevVqDx6mVq/6BT45MdX7Q5q8Jwb5yIMJtCj
6MzkGw4DOZyWkz71rWH4MVyQrdxf4I7N2m78qOaS0UmBwnycLP11ccyD/IilAWR2DGftJunALFsh
5AX5Sjt1Y8Z6mftAaJB+GoS05/JAQOIbAOB3FwfXvlDoz5I8lb6rsbmRbzlM0QzRI2bSrjbBQzdD
T/NsJmlA57z7qqBTX7e1dl+1sXGz0AkGy8h3x3F0pMyzvJbEixwabXJ2yeQtH5XK0L6fl3vaHD2a
CpEpUzU64RZm/tS7ysflUxHRAVi+HO/U2DLPrkJfQD7QRsttGjrFy7DY1bHzUua4U59+QciRn7Zf
ABvVbWwdSU8OCQ8MqBHr5ePlv9P2BWyHquVaHuBpjFq81uIHRD3yMlIYfXK0MfNBX4+XH5BUPZ0b
/adLEjCgk4JDZirtF7eJmZ7yJRVNJCGKQwx1X3AnD7uZjuunnuxVPfo+QYV9DLV0IpRRb7YGQ4Iu
cInkrLAndX0GhT6xPxUtAfphWPW5jEKGJiCr9rZZOucqta2d68yQd4eBu2r/6CG2OiaO8M6qTFY1
aMejisCw8fpszcjPvUu65XHuGky8dFRVlw5/wQyWW8w3e04VpO+YSI0RQ8zQjubGm+wZ25jy6bgI
kVstxs42uuVL6XpH8i0AUgW14U+De2gK5oAIg52zg0EHxSlULC+m8bbowxPpNZ+UMQ5Z4lqvvR6F
a10fQKPYnb6LHM7R1qqmbYQ+2l86hN1BTQikXIS5jtiNepL40QrfcWMIfXJ1sqzc7wcdV10tVHCE
DFz3//k8+WS5MLQcZ7x47dSjnguL5SRfJt9A7icYl78hV687uYx765KIIrKuE0CvrYnpPh3w3EM8
XA94lzeLi3qL9yrXk61kW5hsr4VjUn+JmQFFJL/sS7d7jaP3nA4XA2Lga41wZ7c9OZO1WKQ9oS9x
RUTXXKSjrwUt/fQOdFqDHddyF1Sm/Itw2Xw5nTpj+8AHWwoT5GKWFQI8jFl0HpOtO9w5Zm9fnjAI
N34qbPa4PH6upSeV4hSCff0pzca11Uat36l/oXrlC0VxVfpyMZP9vlioN+nG6EjFyPLs83kb18N7
3IYlgSFMAAJBQoYkaVr1HRrOGycEKSn/PZxl7VZPicYuiZ2Ez8WEIamHF/nlqI5WPsaNXK1EybFc
/M78lna8q8JMBaR2/KINABVRZj6rSYSHLuUFwCP4X2mq0HF02k2MUHcn98lHi5Yhum1UmwjAwIaE
OOQbDQ5auDQMFMIKdoT8YJGRoDLHzbcqs5xvTDZFyI+2Zzj23Kbshht8Tzj5sIUZeGsSz5X3TC0d
zyCnPW/9a+ZsGXLjLUE6rAO7D3xCHLD2Gi2WAHF8XN7dasBVyO08Rj2UQHDCvdkdtSA5tLQMDwv+
pW3IpYoWC7HGC13rjW1RckjiTFlZi6Os7SFp10PXPPRm0e/ViEZqAlx9r7eYypS5yVcxRiWsJ9jZ
BsTNu6UZX2MzhtRUuzB1PM9nsmiizfUjFQqH5gHsaAZcTRPRx2vLnTScG/T2KgEq0RJ93mqRYfvK
FHwf2/YHSpB8LVNnu9q4NYei2jelfZct8Mj1aXyVtERVnFWSjijXGnoQlPjBR5EIYMKRTO0FCKDx
usSefQ4yEIK9c4+NHv4wRu9VkVTuseel53YcEMW3HunmtcI8HUcH7DykPbEGLDlwmkPb22BBCcZe
60M675EBe1tj0PpbJV6SY7gMrx2crFOXGNmpaM3qcZlrBDZzaJ8tuzR2iQEBdO4jfH8OFv6gDAwg
YZrhI9JfebhcVvEEXM/h1rD2ZsXYoyYo7tze2hF2FJzClJF1BcdbnZ9DRF1YsL1ka2RZubXUbHlU
CqqM/J3Kb3pqtmmUxL420+FILKKxs1HTDlWe6X5keucZbMFO0kxSx4JWRBJLtm+N9CS5HnKRT8a9
AEkyndWJSeQCFiVc7q6LVNGK9VgSJK06yvcQUhL5n9h7SJH3lRJFW4RKPp1oNlAQcVRM5KrCKe8M
n5abart50u8jQ699R4Td56CAItRv2rZm5M95DehUIocGXWuwr5U3kgdyXUAexsTd6BMa1PIbdlNv
RcYILGrb9eXnHwWwZRIqvr6CviTDmOWCklPvx86rhy752HKC+l2X3MVFZu0ynYBkuUtGJcu1wUvQ
YTjW66L0wLOnCeNUiCXEj8VCn/FqqM70Hqb0xKnW3OdarHImhtUmI+qacjC6zPxynDtro+FqCAwa
obqQc4aLehzddD5Z+XSTJsCtVZ2MFMfhNoo8vb8s5CZpP8iVPPGISvncLsfyOIpvIhe5oViboADW
NQk35iIWVThk27wAAqWpkUDylbfloD6j0BrBPvAR5ALL+c+14Ncab0bWJWrJjeT7dLb2E/JjTsHo
Xzflmlo5iBTt6hDWpEbKheHF3Ffq/CU09WQXocny5QLMZ3sB+Fz3uSla2ySCQarUEHCIROZmkORY
C10HK5Nhv/ShyPNZkNO5gvgj0T6RsZRrK6+ntWI603EZmElqVXUitwmi8JQj4xJBHesKK9dJR1de
rWiB6rtlLF/NYaFQY6oPQYfyLg+q8jRqGWbKmetFKHqwSoc/M2tEo5T/lVzYjNZJoYvzy7+kz4nt
IzCdKqU4KuTXSRvOoYDpuqocYJMS5xmnXwhak5M1hBsYfuPhgmkVYwowjhQ+qBnSCAnuKa/hOl+M
bBtG4+Sjv5x8hC4B3QD4vRK5lCR5eMRaumaKxEU7dzjV9EKFHiC3PSSWYdBnR31Mig1ydbyiEADy
2qv8nqT0zAi4F0c6B3uvg6VAQl3soqB/zkIgTfhjfsKN5Nof+0KbA1EARzqd46InhX5boTY4J0sO
izLClZSWaXFDr9DDLwzPXYlcd7Wo4bR3MObR3WUyppfmc1qk9U6dEvdusvVdzzT3ix4MxmAPOaCX
An3Lg2A8jrVyA+dbO/dT3FMCDtlvhAfbWdIbAxWPT0DiLoZj8unl+hlMS/OcW810cgcj26RPkeVN
j6RUe7cFGoPSUAY/8WgIko4gXI1EGuHfbfdzHM53o3BWwLktNoFrE/qODKretvpImyYbImqxunWj
WeU+T+3oPh/T3GX0nhP4lYeUlAWXbXKsWxQv44NOhXc7udhIhmwcH/CfMY3S1OAQ2fNOX5TiPm8K
qsQ2QTNQZtc6GPd9g8fbofjyrnm4v3IiDiGzIce20iG90dCJgTc1SpzDWXrjVOFCd8aF05+H3nM2
JD8aNajOcotaPEPAkotKlngp9g/LfJvQ4s+Ko332pmJvSdRFfaHn8dtk1lu536kG4fGNtCOGk+a1
yaHNlIn16I3lRzMT3OKlBjWlurMP+owARl+s50q1mjeTPv+xijVA3GHRvpXaQmJFWNAUEo+6GOzJ
rZxWRuUVuzYPZ0zCWqQc1ZJ7szPMzZtjg2hwPe9bbWr8HsayTUG/71W1iyjl7GISER6729ROSG8S
C6OtYsQTmHkS/AeUK0vtq1MaxAO59YxHumdiwMCjtbL5vqfdztzjte4U99WY2/hQjOmZRkq/JWFC
vw/FGmBwEIcx8tkGU9+KVn3qt9BtHqIMk5xu2fN6Xgh9RPvV8a9G3j9lyQz4XkXmVi0E+yxcgbIe
UKwaWTqEs+yvvOmxBhZV9QrDiN5G3FJsMxcsJAaiM9c1hx3jBkyz3Cu/DeGTlw6HEKjQ6+TGfjuR
xZWgAn+GgQELdxqaNQou6skqmm3F4kOQLJ9o9oRGrl2Q/U3dGZ7XhDs8gxOSpNwKva59aCBDnCat
DP4yUsDtbYuUaKu1/XFs6uq1ocHRh2V2Zy4Joq/JuMXc8EhnSn+OI6N7Jsczc5ICmWyXHJupb+8K
voVNPOahM7riRp7pse0ap7jYOXODK4vX8KtxqysesyLDSqE3Z7mlOYj2FLWmc+PUK8UAvWoES3SH
2Tsz35wp2zdLmX9DOzyvgyEJb4ds+qinar6hLUrt2yJ6znEt/cESi2VYbqyEOnqumikzFofrXy2i
fpKsu0f7tO6RVqy0phlFotP8YFhLdRwium2BkYKiQCxSzDS09YCxJ9FsxjtJfMkqmtS1U+HFc3E5
K9A66Wv3H+iubKiqreUHXlg+ex5lC7t2P5FnE3YcudUNDSIYf7ln76rUUml9zPN3l/Rad4mWD88b
UEQRpboJXaPfVCpRTYo5d09djjq+r5f4+xTGG7dy7L8UcE3pThnGcM/wzPXLCluTQYELAWS4y90o
98de9R564vwWa3rTvNB4qS01poHIjUCPVP0FoMjPTfkoHU6apBZDxbIN6id74uI8zea7abTLHrA0
khWxWTfT+yBiLhJ9/GdrqcstcTKrcPCyO+CTyN8SjwGuSQXYsvP0jqol/sgmpFeKCTER5V3V/u7l
tO+ReIBYCmgE0CWZD6HqOo8LZG3aMFjLTGMZn4u9hcHin2o3fCtpJr8VxTxsEO/kdxnsBkIcoCnk
DfiSfE6T9zFudmgTkxcznj7UFAMJ54f7pbfuQ+3q9V+jXdKaCeCoLeWB4g/e3Rb0mlVZXJZL0j96
Kw0wYoWtPzs2PG6C6BHzT+FecaDIho4CUngaxrs40z6yOEQDvrSQIBdngym3eq24sueJ+TLY9viE
Cxxit9ndxUpYYI53tSMHkcmv4ZLyq6bAP9q+82fTtk7V0D0BY3nGgIW5z1g+wUJHhjBq2n7bgcYl
q2ODtUs5hEs1vPGa97QxJ9wbnBgNreJ17SzBeu6ob80eLNbQNN23pZzcFfL0tDXsd4MOP5GjU61q
EHjbfRZGgIbMgBwJonsMSkkHykwxIKHRPJCPpor7a7lVutTaRpj3VkaQtXd0hZkwDjpAOGL5tmWh
O08N9jY084XtZykwHtMqQbymfXikekRURmadk1SNPqIQV82SKd8iTaFHl4DfMMKZVACuyN9b4NPT
SA8W5MTZUDCSFc2g3bZJ/zoperByyxx6Qd9+No3WPGVhVfmBqG/abmN9kTRGtt2+7SzteQQDdPK6
XHssuHmSK95mjHzB/S2L85XAjVTwua9s29a3S6CHR00XlMUkSUByUZhzy7o7Dhb5IEnjMTvr3GxP
W4SbmBrON0hlqCvEpbOn+1USyORBdjNh5SDS3tIvrh6rxoBq2JX6+ucv2OnZBrvaM7ES08b10var
jZMdamRlb41RdnRL8V9RsZuksYGxK6tOFf6Qo6aROTJY02OErflW64a93LLsIaDBmrTntuiQgACn
X9HcwooRGz/SpfzRWJq5y/n1t2EbT0wjnK8RSeyyShmK4QSM6tuuo5FR18tLOyG80MD2fnjDSxEl
8w0xYTOCylY5G6qZn+a5FVIi9URY1d+LhuQVYuLpZNyPCaR9ZpwMLeJlOinlfJNFWvISK7ODLGoG
cVgk3t2c9t4dZyXRKp1Wtis0W39NVgZOJ8LzRJsqecqg9jet6zcz4LtQVZ5aI+QoFEiU1NaX27JI
z4WVwAad8P8tkFd2aU/EtR5BZ5CT6TYHohNk+nEcW+8p0xQEMHF83+fIHibba2+5RDmle5uNTKsq
8Q3RPynnOmCAVY/bZHzJ1bk/U7xwb9vOyZlXDNZrExEM6M0CeqQRDD+a1Wap2xKUAq/tLEJceLuX
VB3fYiZVr9BccLePIDiDuvoQncevOMKVbSajvZ3bmRFaTgOBb5PB/x0xLlJf8JVx7vZWVXynwnvX
EcT0MKahu4Ohn2yqNlH3vWsBgBtt3Fp26xfE0bzaKrX0MMfNL06ToS1KYO/19JDO1jf82raYwo8P
SOzzk8nQfh1gmiOAGkreQIE3NYKX0MAcn6Fj/R6IEaUywT9yoV7F5rp0HwwDO2EzDMM3Urq2du+B
ViVaC3mQFt8vg+jfY6ZV9aV/UYJkm7dlzK1OwOKWMoSsZo/gvNLkxmqNJ9Ohy2LHQHRJEcDFjwj7
EHpTgIUTQ704JcBtJdu+yf9JjYaumubkNyMIUV+340f40JgEiSM7wPcbwZtzwV5sKzuZOTELvRE6
R0XNykPrajCSxh652KKMBDyByTyYkbmpnDJ7gyBIiYV6fQHpaE0x1/umcrNQo5CYFCe5a5wWUv1g
e3exbnR7MhaGExGz4SnXQhvrLv1UUNvexh4+8rIOad7m2WkCedh6HfewOHy3QhJ6dTtA9Y0fX6va
c5wQCwqf3l3VxlDc69go13wE+k8aUyG+Nh/KAENK2FxahA9VkmpbPnq2pYClPeZ1oj5yAjfTKu3o
jJomEz+zuZFScciqzVaJCS2wl0HjuhIF+wib7Z77B7KoXm9ORt01pyrmLl824MUR4ANRUoOVBsBp
i3uxWac8cmrcqTkxV75VbDRZEG9fpiY712lvHBmbkDlh6pT5ksg4Mczi7tZ+QKtI7qfeqk9qqpzJ
n0pv3TTruMOZcPxi7spppkY3aZbtzbxrT1ocHDU1V+6DcNFWsAvSc0Y17A0XWZ0UeN/CHYzp/LZz
jQyv4qIdOyu6l7tyAFc3S47PsCKhotLT5zBWnecBGz/yUu+N7AH7Ia7fhmk/UTp5TOKSArBd63s4
2u22MtOti1f75GiHLio5YSroaUZTAF5jqJNbe512xadh0/FNSuvTsvv6McGjC5gnt7+RHkgOZhg+
4fbG6tphownjz6QfCNC17OLQhTDXOnRJSTHhS8zN7KgoZvsElgPPZhQeXC8UMDYrpPSXG+Q7BsUT
/w2KUsSdnFDCEF75jfgPprvG5xTCc0kkT2vxJh9b2s2Ms5jAMJdcRpwVX50IU1RTcptSRz/10USM
/MB/Avbe9IbxhCwi9BQ0mJzpjTELQsqgeexBS+lVmD4whwDKUDQebH5ygSwKGKJ2AABfLOLJ4H0L
bdh4oQgS6pxnucDSvZl1WJBxPr2NOWKoGjPzPgaUFYa2hwVHUQl16LNzG3A7NgsUMNpE4jIocNWH
RAR7P4frTaXqvjOCd8VSDszFB4ZWXAoSoOIQ293stvjUZy53SQ921LTdcgeuHYx9lIGGyYYMuztB
TAptn+duoVEDjuVtqBWY8KZ2G1QKRmgFSIcR58+Kl5YnlWptEiLd7pjQeKkCO6xvx7VbNdVJV6B4
xeQePbijaRw7RHtFp2nnuWWaWUKjZWyiJHtEthbHJPO2acweetvszsng3YQQ8JlSkti65DScFUQt
WHk5DkDrAZlfD17LiZYOhm+mMaNrlx4VRUzv0YU46WXhZ2s43itMsMrHL6mhES2D12Wyit0rk/wC
d0tW3CEw2Q6ODmB0r6lleBdGdfpiRfFm0NTxXOuiG5i32l0Tms6xdot3rYm0O3Qsp6KL66NBfuaL
U2h+AdSahkwNARdrOMWKJP42zX6X7Edy3J/rcR6f9UXgltMftLC6s2KF7QMz4Jz+nhcIYALlhbws
Mfsk9dkZabyq7WigzeppQagdnL3WiQ9pOTeEPXXZoeu8hgEGC7tNKY4ZJIzEan5jAUE8MAbSTtME
nyIvLdrDo2o9R113FxZm/uXpsFxrgiudJnyqDNJLhz4tP4oqpIHjWH8ZtNntwgP+aFiM4mHC1QVp
jblVamfKVOo5p9VyRo7X+WOj3HQFlAvKUh8OZvxtTc4v2bTBW0dN+EAHj3If03dqzvdxg42pNvJn
QkL7B0NxVxaJsUedcWiuNipxUi56O4Weca8R4jnRNT1arkPJqM6NV5WQkl08K5T/U0t/1W3kAtPs
ZE9jLvI/3fZHvGQvjuCVDX28MH1tyaWgtLGjrtdoenDTEoj5BOHjHKWki4WLRaAcRbK5mQ+xxZVu
RdGD0Ruk+Z1OVeduGtSQOUH7BunUvJO7oqgFVVjC3baqkpohd80sVoMtt9V03VUjVU1kljczRBlA
FN2a2NS3vCZIO+jr8T42wwkPbRXuPCyAdG56RER0kxPLRfc/qdkrM75brEo1TNkem52nOqsO4eWB
7rtB5SO0bxK9vnOQQHQiUWPErvXYUc/A0QhSmYyHpbXMHda0ZGcohnO2e2CDjV492hYnU4HFXVdM
i9JWRlNkpjhZUFQ9AAD19ngb9Q0YsheyDjn5lvy+xpmyhb3PNdbVCBCLaxIcUwYMWomWYSZJmfR3
OK5xsC2DJTzLBEm5gP1I6F6x5DnXqeorzxX7JBcQxBFD4Auk5OJlG+TYlBHK+gmxv/bg9GV6UGNI
cFWYAX5tmIcigIgZtYMqf5gTegdN95CIBRioWjFRIDm1venoqm40AmhHNf3QCqSN86xBCMT/74Pb
1yh1GwkqThI6OrsH+pUnxYFetEbqXW2tm6nS7+IG7h1uv+4wKJQN51EZ9+1MRiPwZbCzXuH62Kvd
nRbXT73tuCdK2i65ZHjo22Spt4oNOmlJYeLGSrE8tcmzKa67oRa7e0kuRBrCRL7t9DWI0B+5jczE
nMlprsap8q0MsYbttvkBlbrvVUIFU3y1ZO2e50GKQef+bow5MQP1xRj67hykSK/SWleOihY+zovi
3E5lbz/PHed7jFHsMq8eIoDIdKSpUaOB65pPrx6WjwkKGfclg+gRsYlA5MYuFzTilAhWallEvj5p
5l1lzDXy0sVcQ0h7N9rOuB9JKB412L5kZWyGEjVQTwn2zFxyl2qgpRlzZsxOvXrjoi6xzCh4S8xp
2KUjRDXyju450ejk68QZBj16UbsJnL0mDtWorGA0dos/DnW7DQbRwMb7fprkYrql6lMTPhJGJfhN
pzygt/UldxEUeLdpxuI110cI8YVrfNg1gJPFsB9qG+NAWR4x6Ns/iApCV9wn0+MIQZPRgXcYYwia
CZjvF9qB3m0s5OSu0fhWw9jaNT3zsSBRsGqo6aVGBCKfZiqBA05A2hWGoX5fAJnbLHrxgww1pjxx
e5slo7niuBiOGgUV34GPb4DdeUQ3nayJJTIPchOx10B8dxfeL6RzT1WBZm0g/yt1OVcMRT2jZi63
VErt9TADRCfgWD1no84VXYSYa0bYPk39R06GzqPuADcoGSIrof5BKrD6QoQlLjml+Lkm9ymDC4wu
N/ZOpyCfxHT1ZGQecW/J8LEAPt5VM5nPgdasi6nx7FVYcsnQ0CBhRoU/BdLlk8LokzE201NctyNl
dHKsdRvBcj/mzZ3VEucD5tVYL+1gvZguYk0yrbp3vhKNsTgpv/rOfSE7+CHmVN9HZCs3i9rd9wv2
E9osTNu7QICmo8n9JlyyeuKg0I5CsldVNE9qgXiHalzwbLZop/XI9p0og4ysYjaL4lY4B8rsiMm2
8XVVC/yUVGcTVng2ELzVkb/TWQna+Mp+Jx/V2ZWd/WMkqGCr9RnKFx0BVp2pyiMlZJHIWaQfCBff
QpqT0LJ4i5HZ+NEWXMnSU8IHrp/I7VNsfBlyI2qUtAqyeoqe5EKZ4SYDPnF8fSRmfCEmZEOgXHwj
F6SFtfs6Mr5kBTdCZ0lsc7ip+v4vnUvksQ7vO65eh5REZ5Cd00w/fXC3gU2b2VCUbUmnDXm1hgsy
JuOlWrR8jxILSlSQ09QduoF+VqowwTMpbHdOt1cThfqTqVh7m97XAdJ4vU4b2nh15DEFojN5cL/h
QfNgwZMi1mZuvqcd0G65pJHibFFQ1oyTJcrDtTnqK2mZ/V/iwv9AXHBsA/fwf0NcQKfafP0of+ct
XF7zN29B1f+hmgadGMvAKqsLr+zfvAXV+4fKye4gr6Tv56n8pb95C9o/VFyeNq9UPWFs/423YP8D
a6LuQUiwqN9rqvdv/+/fv0//N/yrvL8YGds/tv8PeGM09UXX/se/8TH+MDy6QDsc3I4OFVSLC6bw
nP5meFRzJssBdNkT7VqEjyEX8bHNyFr/tXbZR1aBYJvHiHtGuS6f9f89NgW45pgu16vfHhfvJzfl
otTQLOhuSAzh6N1THmVe0DKxiAanY4rjFuSqRDgd2rad1rjU4rXcice98OWiQk6PEUI+qSmQaQr/
e+HLZ2Xi9den/vZ21+dcH5ZrE/qHVdOPHwAE0H39+jN//NVRKsiuD8u1P55z+WSt4qir3JtipCt/
fy5A229EjdHHzbpj5TTDnqiyxsfD3PiqiV16TTWe9Ba5Vy4cW6S5XLch/TS+3FwIHtOYnxzlq+Wu
DEu0rz3L9esTry++PvPydPFnf/sD/+rhP/aFRenu2tQ+C0NFb6vV8fpOco1QDdCetb2TIjQQuTVZ
h79EacmvNblPpyxIL5lG2kWz1huqDeGodS4/5fVX/ONHlZuF/P3dUF82FEkB89sVd6WGTGv68Bxq
iQmqu5yInUcWwVErD1LCJqN1o1Wg4MUT5T65dnmdPKQxdhg7rdNu5XE6y33y4ZzBa21EFAfFa7MR
R2Mfd4SeyL95fZ4ODNLuySeUD1xODvGJ5OblTcUmdOdJU26l8MSMdZtTiprpRYgSj9pw7LMvGTs1
hw0o/7wlmyoVCymqkZumkC9QcC7XsVDRUNiLmoNc7WiQlmFNPT/Ki03nFlTNXIOTSiz6FpGUyq+/
0YI+Pjgurk+xP/71DDUN9nrRqHuUQaUfVEhS6IcnhAb+2jYaAPiZXXzoE7o+ubAt/i9yzcgQ/Gli
ITezZX5b5srF0MkzXOhvtLTNw2QJOSZRVCzdOBoQ8TkHqT+TmrTQ6XC6/bZqxA+ThW6IEX+9ScuM
R6WOKperUlw1QlA9Wvm9HXoWVSn1LL8YOZr8CbnqWj2qwSzPoeF7AWZL3dHJKncITUgSwNvmjNn/
+vEdLXE2ek1pyhbHbiW+fkfYki835cIUD8g1jHNnt2X6YQnlTudUIidqMWkvquJ/REWMqd/c0m7n
v4AGsPblmvxraq/Mh8l01olGFNUs4BwJ9iE6BnO9nUYnJj+gn0Y/jGtWMQniZUsxNGap7vho7B3A
tvCRZ+YuCxn1fCSmBARsRQlHaIkHfi0/lPxNTFIq+6DVD3KX/IWuv1Wwo6NW+FmwcJFPs/y1agtY
gXIzE595TkqFyPHSRPKIWTQOwqMUcglxlzfV4W40F/QFJXBSIeqRj8k1k4mqTtAQtk8ESMqv8DFv
wvy0krqlOlLarWb0P1yUoT+zv4wUYNuqETFgnVgQ/ELyR1rtrAHdrTIYZEvJVYDU3LHETqZoMQdT
eCMlOFpB5BLyVOJhpFZPhnGFKDtX9sghbXnhu5TUzUJXJ9eum65IYDWX6J9yV9+HH+4wEVhQ9hwS
joKKxs3yYGeEy7nXEOvKXVHY6fvYLg80W98qM+N6/+vLukx8+bK/tieVrpQ+AYi/fsPL1zQi0s9s
kbFWdZp+pGgks9au31Juyu9bmVXtm8OA7b8J9jRjCdgyB1iu4pvLr+tIedNF5CR3lHW1BlIH2Fso
l/oJ2ExPQuP2t+NVHh0laEUAA0CQjVbc/C9nsDiAPeEMjwxtf91lmvktI1VrpzfklSVClnhdhEsW
E+RMjrf8VUq3Hne1StKOyECTMkOMY8VFdZio8ExwCLNN/07Mi4dki4ubO34vQsDlQnXRZyp1PeyY
0cXobA1vU+kdmQ/imLeFyC4n+ViEXYzrpiomX+4LivnTKbuEqiWiMrmA77OAoEWlOUY5PIXF6hiU
c3ecRKKaXCMAioO0SJvp2DhPGJjxuBWuvS4JqvCrPJ9E5hriTE8sholys6dO+TZUNe7fUmwnD/DL
tll3wZpoJk5vwuNtqrA/D/BG/JByscwuO+sZEAn4TWsdLo62rHUH0bkhftVOUYFV0tH3iKT/U3l2
FaJ1jQ3+TsWd7WoxYnxqLXIB+PQNcSj8jZKTXRW6VLkgSTn3r/vkZrkUYCPlqnyOfPi6KfcZSRjh
hrNPcsvkDk09SLz1ZVXu/e19LquuNgrV2HzAxq5Aj6xvdCHRnmaUjno7WUe1fSh1e4Dz6JgbUyMy
B6t1yDwH9dlYkMisVxxn4I25NIiBVKsVXDVMsfOyKh/nonKHrzZZqRkRZYXQDY5C7tyECp9Srsqd
coHVhUGkWCjIL7hpiMPt+hq5OTwYEOUvbyIfknvlG822uGelsB6xsdsVQxOxHYs3ub5TFOC11mML
QAwDFJyp4uFSjmfkKtUgbsZiZyLW5GZK5GfK0Pvv7X/5MMIX/o58pnwRolnOmOt7ypdfNy8P//HX
kutrLC8p911fXT6BfN1vn/LyxMt7ODUmgTBwdTgE3PTLSdz0WiH4l9uBbg6bMOgEFJR9ctH/WpOb
i8stUz5Zrl1fKzf7pY580gHlhhk63Fjlqop3nGmweCvFFLdbuXrZe32f65/ijqiuw4zkMfmo/HvX
Py/Xrk/+7R2v7/XHR/zjJdfnTTFXCjc+6OJk1cRpKxfLr7U/NrGKeWtu8AAdxVN0cRurxWjjujAt
3LyBNf+Qu1SgQxRsxNDs+pQ/NuUD/+U+jNPo6vuUAHLxhww5XvjjvS5/5V8+3sMqW9c2jPfLJ/71
ReVnl/vw3nKRkqvX58iHGyP5+5Hr0+VzLMJ6j0NNBO5oUPnDwi7eWC7kP2/EjbOsMXPlOyW1n6qK
lL8h64cN+l4GeSQqnWliO7tWjNIsMRBy5JBPbl8Xl51NoYFArWudG5MYF14fN8QrL28p30Ruy4cv
O+W2SgQstpJlNbqOgtQam3M1qpR2RirrXUbWh6pY3bZuYkgtBPciyIdZv60rx1mbyMMZ3KIYhnu0
jE8ayHayk9rDYIIu6DVy11QxgKayj/ZYjiUXOdIG2b+s3aYhj5Bm2DboPdP3FhVzpVgjNAO1nVgz
44GwatMFCYdrpBVDJ0+OqhIqdGvC0htSPekfr5WTRmS7n8shHlrh2o+KjCFXLO7foVjInXiAlPWg
t+aKIuajHmGKzxAn43qPXB8l0LwfEGb8J3tnshw3kmXtV/mt9yiDY8aiNzEPjGCQoihKGxhFiZhn
OKan78+hrFYWO7vS/n2nWaEYpEgGIwDHvdfP+Q7WLA5E3lbHmHkhMqrulKiuZfko79tjklAzYJDW
sS1xGNxgPrWNCXu7tL9bKvC2V33Q78PyOYcKYWMK5OuD18bs1CJSKVtT40YxR+tMw/Um6uRlbjxv
my+3Y0/diZdDi6uf4fIX9uf5s5ZXwlZ11fLCLB8th+ULGXr/ddcHBRwxPDW/DkYWHdrZ20HjZj3t
lpV5VuOHQa3HyfLh8lm9iK+Tlfi7iVjGE5RLn14j5u8N2b76+I+FWq2Xb1u+snwEoroyeTPKBofD
7wMb5H9+uHxh+Vxcg1HX/NHeMBvskVliSHASq+D9ZUNk+dzvLywfjeql8kffJ2WMan55f5ePfh96
dQ4s7/nyueVhJ9TQ5/fjXx/N8iEiymiX/uoW1A9cvrB88/J9ceheO8cSu1ndcqW6sVIbFngr/vlQ
W26R0dLsterr9WI++v1Po7iw2FGZfCxh6m66/KPMjPcx6VpRT6vqE9TUHkZSbk/sRPLCwy+lOCLv
gvAocgJoMEgpct2Sjb9K3i0HtvrWbidJMNBHXNyhslcsB5kzh4L6DKNfl9WvBbxmuv/HQrasROyt
jtuKHUyEyt50ysx6w0bqcDJVi4ZRB+/ffz+UsxWRyfXfj5ePln+z/OvlYRXo2eH/hrXs1iOEnqqf
//kfrz9IYiW9Cnv+W/fnwSvYSQfs6v8+rX2Myh8//9+xZXry4y++8Y+RrSv+IQzdAGDp+A40JjWX
/WNky5c834LjKmDkei6z1H8ObJnyGkIAePQEnFfH4EttKbvoP//D4sdZti4YAAs+/WE4+++GtY6r
gKZ/otNZHv8h5DB5Djwv0zX+dVgLLAxpmO+XB9rPYmWE0bfpFDn60+TRdupBeWtaUN+T2fTE+3ac
ekhH0NghRPeF2MnMvSZrGeY3r+6fvHI+x4b9AtQKIUF8R7BkumbPvk3T1zxILy4ws4FQLi+5QBs4
tuXVtOOHuoDCn/jV2h5GhCENrBvi0sjZJfMnmB/jEfeYqB46UnrymSJjLgeciUF4CPPsSgJbx0QK
1SkOmpwgBNLIMqk/y/niNtDs4hHuNNvG8MCyaa0lbb3SzXzVC/u9q/VzoX0r0wghWKQ/a4lz9QsM
LzWasaIrMEKyD132SNoKI3mH4jvA7XKvVQbVhc3SGyKsQ2e5P3ryKho/VwipwVg7rXXwzfxiIPVJ
wTkSsbqvG/nUWfzupCVDI/+JSu9Rq5vtHIU/J3uDTbuAEAkoSRI/GmufXIe7XQDxJA1Qh7S8mi7x
O0XRP+DmvsRddimZeMkCIbcNu6LWj8gcEVu42B51tE/zufT1mx/oJLTaB7OYbgG2G6y7TS4g9bUk
4YJBayfmCtml6eJ3gV7J1+IvQTs9xp58MiL7BRzLFhtn0G6VtNM1x30+phcnTV6FPZ8nhMx+WlyY
LT5GenBE7YtbaGfFcmcZ6UUZ960EcrgzMDtJYc3EpybRYNSAivPA6Ir4gkDHAufj9nLXoS9C+UuQ
+AC8Lz0RiHgdDDJnXeelntqdq00q2/HSTV+wVaqU2ujdxPsDOq48Y687BmDUAjCQQxES+p6r6CXU
HaYnDpLfjOQetyVwpZiGXnTmS9pnr8Qg3JEm7HsgCSL7UHXRKaH8E0aIpjm9qHdYBMOzVHSjOf1O
E/IOJuG97sZH9TJW2vxce5zU1vwk6j2l/Nukkw0l1ObguJ9A9Dae2ACDOyL4W4fm8OgXWCiacjiD
JKDDMaJVa/qnUQxkPzsHOcWn3Fylwr6WqKOMiFewGs+C7eMwnM6gj949YtUZ/8l1PJo7LBcXDBXP
6pyca5XZRVwcnSRRW29eZVyoXcZ0fCKY9XGorJeIhLl5QHRXpeQQJa/L75jwOI+TeWtjSJQDVlhZ
h+8kP4AXLqBjj5B89PHskKNm8a5ELvGSxKhYnH/ddOvNYRUTsGPL5L1JWxaJbpe7CcCx7IJQ42Ry
nZPFewjQCCCTfB7neo1ieEOazI0AmUs6dAjeOFe15hOJC4jW903dP1qZfGq0/NKr5YANymh+9mf5
OBClE46PBm9J42Svbf8VTDM+8PnZredn9Q4SKHHWsvTCHfJVvTDqfBTh8Eh4Dsk083M7IfETGIbY
y1R/UoANZLSbFeFEB9vgrUEfeRta/dYZw55IE2PMj6HZ8PMAdvH3pL67TdArDYP9Ak9l68/2Iba8
7z5cMyqHVWCBEYI1pc5tAhrP6rllIWvZgF8pFiOoOGOfJAVxfSwFMprPji036K2DlczlLm+z99Gy
tnH8QgL8VsTjkyE6yuJx72Ouq2PjOehwWefPHa+U2bsvY4VzhdDaZ906tpr/CWDFrrGTk5Y0OxJY
WKbnG8KhW2SPT4o4CQK5QiqoyenZTYa9V+AfC8r41Qu1L70fPtwxJrlajf4WNUQPBDjIDVAw7KNc
TXd88+3gc2EPK99O3ok3YNgl1jUns0Y8YjeR7utcKbsrpKjkSZsl1KsBR7HRHeoZ8p/nXDEQP0Fo
vVWkto3qQ/tA/MvZVMSpB70k9q4xD7WRXXIgGiUeuBXwkX3DK+3QaDeI+5p7iZnbr7onxOu7OcOZ
F4xnhuIX9T8ylHZlfSIj+8ZNw93ZIVsstnxrg/E2cm42xAGR2k4UhlXtg2jeNq59UIsVhQHKE8z3
qy7MVGv9pBZsa2wQdSf36GWeCPV8Fkn+2tVQWYJnmY9PMDoiMGDjmxH9bCGPhaNzVZekWhNUsAyz
8p26iFqDa0yQhLDuQ+9FyookpoI7jY/ZR9oH7onRCiXao2NxzbNQrdL+FnXJa8fvyApWN19eotEl
UxSfiS3z18QfuD6iO7yw6nflhkvYCFccgdHCaBB9a9a3TsPWUAT5lknzPULeZOUk1KHRhFXDIHkj
rIzkNGodKO3JPBBwH6x1uyPOoX6d/K4n2F68JaETHpkWqizQ6s4kJWxtDM4pYYm9g9xLmOA06VsH
S2Gq4mjD7nMWz9MhIYYxj+oWI176ko/jzVci4anMz51ov9GnWphdvG6bpjhIgmKYCOOOO+CzNjAM
0qRmlB9Po+p4RDJgCifl9NdHy+emOQYPlndHsn0f4ijBPpw4Ju1mbJ2Wj5aDZjV/PLRM9bRXuhoF
QpD9Yx7ou3ABrWmkgu/uXIkxW/ehoWYaLiUXKai59huGm8thmGqBCojdlmC2vwhw7fQoEB48wkfR
vkex0UKHZzzs+VVIXlG6liS+7CY9fhauiI5TPmy9aFbMP/2AbXMnSEWBgLXp53RbEHAySNiBgumd
9uK1707j7NIx206FvU6mbjMCSCKw2+UznXGnVdGAH6AoVrXU2jN0n+7XQaKjOvPk5sPstlc3asYd
RRGehgIYxBTvMi26FSWWI+qvZ6j6mf0K0IMI8xkKTuS9MrvwtrXsvVNcyG/x6K0LLYnQAuMYSMB7
SIfevMysZ2d0u01VDcUahV/KcsPGcceEOyw4sefEeMs00pagrntWRTh5ryM5ATxRTS+yYpNy5jJP
GhYPLgFoUY+5Pz/Szq652CCvUehYtvc10/PunoQsn8UGTwthJO1uNEjPmVL3xdXAZ+ZIa5vpCQH1
NXMCJDDenri+19g6AC0+s/l9+lNR/4fI4c+iBvE/y2TaPBQSlmegknAFBfyfNQ2wkCyZDGl5kG76
XqdH3OlPhTsQ+oxMjQGgNp1r6qjRrf8GIC0+4KMp0IHi0T0gpUBv7TkfEgl8sIKFM7nFIQjFbTKr
YoXc7phtnJz1hUInBggy4jYl+/eqSqW/+cM/hEyoX2+aSG55Bjobe/qHX0+fO5oJcvaD0VHEs9YU
UbfT6gqB8iMGgkfHjF/b8tiNDzGwsMZiVaOwxe60/5sn8oFU/uuJeDRkFG2++v9/fQdCky0OD1nA
Qb359tg/2lQmcJc8V79nX/3RIFvWdYleRN7JwGuL7RVzKTpl0r+yjIKVTA56/23lfvn3z0z1aB9a
KF4i37F1MgBs4X7Uu1RpOMzJ5BUHX9JC6cXZjMwHrY3hxw0DRahNblKK7led3lVLfZ5Nb1RiT2F7
K+3kVffHNzNiAVjKQ8+eb+HecLQvVTY/g2S/mXi7nIkyhNrOyae9W497VYI4/rBPE7I+uABUla53
XCnZ+JhHycnL9dts2oeG92Ig1Dgr8RRF/WMim62wXjIPdyI3v8BDziinfeO1j+wO4Ssgh8zCxkJ8
ctQD33Fw8YTttjabLQCHZy2c3tJZ/+KM0AAnc+3C1vCEfAyq/L32JT8+eW3KuuAetjYsF6IfZw2h
3gE1Mf1fXo5suQ39U9SglPv378JfnR740g1bOELHGv3hPDWyGBi/YRUMKFuYsvpN+tkpz74vlfX4
LLrm+O9/oTD/6n230FTRtXsW18gHnZM/CJLoPa7M0JnObZZ8SvKdk5jPSTk8ttz4dp6Vvk4j7/oM
T0OX/RPt7qm28pNJXZ/BYhbzp6gtjkV5mfP+0fcJRCFQBokWJwO+ylXWTzcT2GnjGfetcY47bChO
wfap5NYxFMDw3RdJKaZ+7uBVCMBXdu8cLApQ1RVknAk+XmVhjGd/gHXrzs89XRVkhi0ElfWUf3Na
uKty2NPf7wmNuhRxv4vb7140UKakcuOjhtmMgs0xtzrEk+Fsx8Gzj4mwtQ1bY6twBYuY3Eay5jmL
AhUOIyFGpG8CLJ9OJWXU1TaX4X2Rjs9MZ5/iWK57WjAqcNzeGdVxU24z2/za0I4S2/2qilZk9fvE
zq751H5p5PTWG5RjRUzLHj3WzTEmFRgHLBujt9BOLqmeXyLPejFK+zD0p9ya7kYtedcM5m2gfGGj
7qYqexUZhABjg6J5JEGGOKvDxKrdd96L04ubaveoWM4Tsm4m62BhVJ+Et86QM8tudKqLh9HgpsXf
QUr01XfCK9O2tXDlxhX9mQzJt8Czri6Olr85tT9koCwrH+IbkgXYJDRs78OpDfaprC3NLA6qfVMt
3cjbLp7doPqi/mQG8Ifib1bbv1r1bZ2SEyWf69sfY1caY4rdzCISE+jFo9XSmJZ/f0v9i0tWZU9Y
ikxh4EBRT+JPOkHMm2kHyLU4WB6Zu4PdMsTJ5idU83uciuzKNKsH4gMe4cBuJw+Sq8AmG6Xvqspu
/PnMxjwRJ/7Wt4WatBx8zbimtD29Yb24LIRukZ2SiO8hnQgT8nfP4dfUfXrxqOiQjgDEZznLx2cZ
Gs99wlLdgE1GZLOtpvzSOj4cRPlo8v5DSX41/Oncdd25JNJY9WWuOT9HvnVNK7RHJiV5W1xsLPYD
vGAaHfUkbeqQ2nGuk+kQ/ggMMdz2XvW5YsLg+Ujdx1tqJhd/IKXUJQEoB5fiJBfIWJeIJFutnc6q
bcJdc9Exwad2c8fpcZ7De4IvmVwzLzAauiSmezj/yi9CgnQIomIrR0oviNnvNrcLbaIniSHijunJ
MAg+5J30MvOg5grq1+kNCw3i6JfCkU952+AwcAEd62vVlPgj8HWeCwiYJ7WCgw04/80yqv9FgcMp
xt4RXZFuWfaHCWQBN30sp7w4iIzbZ5GDOK2TBvw8fRPEbGelpYQ5ZFq3FhHvkTbG8IGrI2jQTwbB
pBtCW68NbV5Paygt5yot79R2z3ZJagEdumrd+v7W5ri9tfCO3AJANslXv6tWVdExktOviRl/mbz0
FeYCjiCDl3QoJFl3wa5k8AeWEjULa17NCKDnyqcaVUWFbMZHGdhXtarWc//GrgFSnPYcB8Oby8qf
s5i5JkZ2wgyqyWNPGaaWO+4FwwWmd4E2PvoeIFwgb9ImPLr8pppUN03Y0xj39tztKoYjrSn3uU21
w/zFqcbnOtJvNHjjYK2hT+5VNRYQ7xfSzEFMuRYdAQDyZDXtI0KVN8yL+BXqrd2qkYX54if4vMgf
cLBgyHJ4dmz+YhlySZjBQ8WIrvO+p7b2SO3ebf79G/0XqxiFm/pPIEw2xIe3eQiJ9uuGvjiQD7tp
/R5lhctccxj26iQ3u/FmOYgDw785v5A9/8/yzKN85g4tBDTQj8tnbZmTaVgSS2lkP+dNdlH3OYJI
2efdDjpvRpZfgoEQcuZnaYJJxbQODQVPNTF4YcJpKP8GJD8JpKLAb6WK7JSxZqPDiqUWE853kH/g
lJuVqpc8BqXueFPTjSL1XrAs7oaaICqWjCG+SE3bt72zJzbBHeiHMp8qLJ/ewsC5Roa5sRjuYU9b
1VV2sXP9Wa27CScdXt51iMSjIVVKgkNKctx4cgML6zGk6KGeQDsEG5ubERZgL7GgDczbvsPZb9KP
J/PjmE3nnBCGlbqGQzN9VX+zOevPQEGek1m/1JL3Jf2uuRkgZNo+vjdVe2Jus8XxscW5fFKFjjvq
YNPta0vnOsNar7NrR+iYHbwwD+SK7b0XNaEIyWjooojbrXWt5vxdjUNQu90XVOY/yhrzWT5eBGmT
YnhvsgR4Y35xLKqOaZ7fclSTAStRCvAQukc8XueOq1KVdTMmqZm4anjmODcJ/AWaXqyiWkC/8Hct
7W6SZqdJt9hB1y8VaMQpca9yTF/l5F7V1Fowr1PTpgl1IbbqrRrC0Xu9qT/aN6lYUnGrtfiku0zT
Evmo7vAx18bQ29cwmG7qcWVM2GAxumaA/eJLwTgZJd8F0j+EPAJE47Rdl0E0kQ5M/Durr5qslfSL
Vtffi2G7NLGTfPKm4U2UyaeZ4YyQ+iftpFZdyZBcD5KLwdaBmJNXi8QCUUiazQinOs9Ks1mhmb7m
PUikILF3aXi2bftFTdrygn/A1Vvo9gu38HOScfuguqyiT0nt3KmCSWTTs5VZL8issPEZW5HOb33E
rY5qoi9yZJDJKfKZI7Irb6CDDl3UvOFOzdq6LmO8WLO9fqC6PVXVdF5OeDY9VBkZcxseB15PVi+L
qYBVFFvVjWeVe/UzotdQeRj5gJAYAIXV0UHa8BX6TRG+6RpzfXXCqekrPnHOaXqHtm5OPtI3t2S8
0Lr9czazw0PSwLYnVTeb+31fM3VmOVZzwrkKfv77VUss0W3/ukGmuk0SLxH6sIjoH6r8bDKTmlDJ
/NC601vR8kLOwxHEA3MuBh6gY1eqGfVkfscYkz2agX3tAkpXt1MnVhthq/LAfpNHzIi4HLLHLLWX
ZXv5Aa7xvU4ocBtSOP3pLfE0tnRGglZiUFT+BvB0CCYybe6YBw3b9iHVjB67XrweY81Apck9h3BH
a6vjnfNHOR3MuspJr5a33KVJDw2EH3ZFyeyRIVTGL0JNkQCbwDlxSDxD7PZaNX60CZNKB9eXPTUl
s9AOBjr7ZNWwuha8VmsnkqvRKPdDQposU+6km55BwkZ9/643ZrUmG+5drS/RbB5L8mMGNPFqVXes
7rw1WJzUmvMp1PSrXjersoledY8qpB+eyYp5HBPr0FXIr8WpJ/5D3cMz/H2B2e7wkm0IDjmrJRBy
8cXnjFTXX+v6n4T5qWdfI0v0m/ppqkwKDdUax6f0XmvcbcmegDorUtcispy5MfN+xO8XNRnQ2E5I
CWFTnYaFY16kzsEup7cJVZRkbp8v9GqxOzQVVVApH6FD166+EdOw77GHOEWFsbl9zzr5ZDrjTV3Q
nfvP0v//TFJ/t+9OYiN14v++737f/AzL4l923H99yz9NUsL5h+U47GgT/GobpkVz8U+TlGH9w3Zs
m71w4Ti6sJkk/XPP3fmH4fA15jkG17xJ8uyf9twpXYjIMxkCUnX+/5mkhK9kBH+eGukEGfIUbMPW
cUl5ZDn+a/eTtnJOBzYnb0XwbREWFUr862QzhONhOqCmwuIunyOFbp0VxNVq0s/eGP8IYc2v4Qoh
y1FK298HT0lkg8S8Gx2bjUdYsbFSQy+HBo5sp4CyCfNtZOpzAIi1AzgrRjAjoTROy6F0VSx4ntAm
cyX6fVMfHSHKbRdxt0kyx9k74+zR80do4lJIhVWbpwdp9meqprck0+Bmyqzbdab/DEAAYaWNqi9w
b46/aUL2qGVdxw+plx+Jo7mK0fPujDa/2DJtjkVvfidX91QFWMeA6TqrWiGDfwl4FoXPB62PY4zP
cH7w5EMgBgJT7UkRvKZQPM5aBJaH+OofAdxiSKvOacwwppQKaryosCwP0PGgkMdNICnnBzBh6uD3
o3kys9chD5szWDZ908C9W4f8NVrySwH4W7y3aPkWGR/aeLpyMuDIsUDhGzragdVg1ddheE5nxGaz
nCrit8SG/G800Uqv5DuOc5hma9UR/4TZSAmZdH7bSkPBve3hfXOXzZ4GM7mji83gRRkS8K+HSbZJ
sWkALd7gxL4HjrQRMBJS5fUQGmFYeggXK18Yt71OMpHonXYzaIJKHwU6LqMj6tp2X5B2RNnRldUG
4oSxwhjSnIMZ4pSb1ogfwSQZeejuGeOIo+n/WWb14Z34/e6UcWpttUa+m1ax16spoNxi94lJWbVt
ukLSYXAYR6sBHmP/1N0SC44ccHY4SbOXpKKcHCW1Wz76fRiVm8LIymBvTfbO5NeflsPyB314uCgN
mzkgLsUQ/irSlJVrEZL9+nAejduQpRk2J+PrIohcpJDLR78fCiWPnN2GJjkn4X4RcCph6/LR78Ny
MiwP8VPXG2G3PXsWXJbLxeguYvdIOaGWTy5nx0CvbeaxiQADfdry0v0+/P6cGbmEaianRc4XqgsZ
4xMqQVMJ/Ra13/KVbB6CjVdBTYyV9yL978Oo1KDLdZ6TIo9SMY0Ym7lRvDWUHPijZvbXY+QYztQ9
WG1L97BA7yOMQuyUIpdIEVN2hBtuyLmG9w8alh1+MZ8gWcyn5eFyMPykXcELAh1of01EfhAi2FeA
ieBqdubGG0ukJoZH3s84pd0J7Skf1mAg9wVbWM0QfPHKcStLQ9+4sdROnmkiRprz3dAZ6PWWJ2Vt
O/TKJ11dbMsnhHrJl8OC9f/9EGCMQICi74XLmzCpbzAwK+3zJL5wg9hkEC+OC23eyZX4UdcYvJhA
6COLg0785smvh3g3W+NLnCPEjTXyXq35M69sKkg3QCAYmBz6CDT0xAVPToj9UrVdeGZ48eQlZr5b
nuISLhART0LlZeQID1gCli/0cZLXL67u18dpqB1xFUPyNE3dzBWtt5t0fmh92BclfLSt7NtrMo/f
O2q+NcqiYaX3d3FIyIa60xGmEPyIfZEdyUIB4gQUl1zHT0z740OYSmQCKKG9wUQF7b/mlSDmbMgf
/J306e3iXL8b8jgDbM6/qOMOGiKACKK64Q+yv1x5LnGF4/h1HGawPenXEArl0RwTc9PmzKVH8E8Z
27cn9nzvTRIE1zQ0XwOicbelgDI1SnmFoh7uyoRqzSikQ8Rj3O5D/jr23StrC58u3BRGTy5scZfR
NLJE9PGdVUDZcDmbwvwiS0DtRoXMjPnzmFrxkXr2IurxkxcxyR5sBbPIydUbEkkmjeT+BtL+UNto
btRucuVhcmnGqD37KYKUJoL+mxCw6EXFD7i6zNE8+abpIbvHlXC3pgfQAOQok6T+IfC0aGsA84vn
Ot1XyXSvJV53DKeBkfmIXAyMFhYUNtxNMzHPINTzIxOAbpWYqzBDV1zAvdraQboHkZOsEsOCTzkR
c9AQuFoiuCWqpq33rQSma7bwH21QY5twuC/DxNjaVt2tTQtOP/CVtTfOhLraiBqlKTX4wiiNbIlr
v2HDmwASaa69PP1J2rG+J4fzSWbTPX4VhniWCZvRJCyhJAl8LDt0RBD4Jgc6B7uQ8mCw2berK34o
xtdbR7u94o0f2bBNtes4RXxz+IPdf+fqsV2+qQNFxAjyz4wcRyrtROxEaX0rE4g3w6ydCnOmT3Bg
XkzAF82OjacZjQJ5TNpVOrgFwsFryXbrka+TWvhpIBlnZ1ty2oRYGFxPiotXoXHLRRtyF9Hr75kD
yHIWPK/YlIS6RGjukDh+Gbx1JJXurVrNhXEso56JTvwjDeldBuToq8gFS9gbazHVE1pGj1s0+3Or
voi+tnlfbfCwumQm1OJIZPDEOuuTWeFogCinH64F6bU3hIafkOiI+QfZKzc3Dx6Kyr2kGa+po5ff
Or/96tXDKhj9C2DWk+Vy3aYGLWwESZdxj4fAzT1QXJIDkipkdRQBSA3kXZsL+/PsBtpuKsFh2qF2
pMP4nE7JUdqaGjWKnWNpcpOB+TGSBIUwimxCkKLn0vHfMiPhdqJj//J0W2NYspV5mezdyeGaFDmu
aXSDpJGPa11O8ubPhrbtfduhMhjeAEQpbyYhFHNmgzQ6Ro74ggzK2FSa9XV0MDiRz44F7jPJl/Nm
1Kz3tHHth6J5aqborvLDceuGXXpsUjJiqEuNE7gknm4SHEglilX2db6tCC/RjPFmpP4nnugtjkO5
brWhviTgzghkOJL09TOZzJe5ClFR1jr5S4G3tXSgyyFRHnFkXcm87Xa9wxS7I4iDYZiuXfJgaFde
Fp91s36vSm4RDUnguzJzNNDMaExMJTvIjXrbNO730Q7uE82vd6NeX2JCvLdlHznsqoi7TsIVAU29
JvvvwXDTx0bPoHb33ZMlN2Yb3RON3pwjRSlyc5dhazkeh7QXKPbamVMFIAhB2faGpR/6LnsMWDMa
pKZj+2VQodXVfYwSZg2HDGGTNYmD02Z7k3zXi2ebr7b9zZzi4NwEbJ/CH+JWxFXf1YQo5Wl6G1xK
Gd1CUyqovMmDg9+V7dxZe52Z90SyeInCmEp8tkA3kSyA2vhL5BFuJ+OW/sEKNihH5EGCG9XYPqKL
R8yGg+EHbubuyAvBnD+5rxjZ+JXWAKghJIGoWjexL5mDHXKuuB3Bp2EYX4+roQRPYmahjzkxRnlb
4Svkjn2Gp79leZJX7qWA/uWt8SAyiyCGt12QulpAJhoc9nVyPS4P4Axpc3TSxcZytzhRo+Ev/Le/
japDm6xbcGCHxXS6HKhN/zClLg+5JRa7oS2eR6STqz4vki0He6UrAv/iDV0Oi0H0w8NS4hEMRwzx
1HvYZcWmnsHlmA0BYQmqi2Zo47MrXW9D3gfobFVKVOT+0CWBvGsd2ewjK/w8Ftlns9Snnea3oNFS
Kq9aENgtYYEu7uXFUb9YmJdDsoRXeJRBDMSCTa7iGFwLaI3RxhiiI9IBCpUTsIQFCAIl93EU3zUW
1k5oza9pqE1b08iP8dD3++XTjYiZ2Bn9IQeAYJb1dHLCecIozyFG5UUuTa5OLywKnmf8mLIZ3cBi
JMaVgVtK/+VRXYyqy6FTVbmhbFC0dZfFDr4cFv96XhXe2neQiYUqa2KJmegsG2XY8tjPgmmX5u79
4uvNUzqaX67fxaf+27YuVI5JsLNUZT+kHUaixfXL2hXpa/xAZ4aL2VjO1wkBBWIv8ck2y+cgA9fO
XURwlenhJexrhIC59WShZ0tM7waGg5O7FNo9GqYfEgnsvh5K9zy1stx5FSSyAC3l1VOHIOp+zpmT
7TLbncDGMoMWDf3RHEl/2EDD0PZRoH8DTrtG6P9GUgFe7qmH+xy79tpWpwjw4no/DblzL/rpEBTU
C0XkvMrSsu/qPjhlURxeoezRmuYmqmKiN6nbhnbXNsbrSMvlDm35eMetofqkEXGba80X0SXhk+Np
UOGq2N7QjWtopAr7M6l17AjBXxJW/z5lQXnpRGesWjxH0GTpF3V2PdjJZoedneXmPpJhcz84NvWn
XrJZn9jkXWYe6ypLphNjdgUcODub2LHDjaVF44Udz4cxay+4Aq+8Ef6hzOzkZomfZtukV6s+JsVs
Mu+unI1ZsGMHB6xCPO/kSFldBZmcgBNV8XSfzNGwE06w7lPB7K4cx4ccPAci+hqVb07/zwkDg5ct
vqo26rV0xy3JTjnS0rw5jo1HjIrVoDiBtSXLsd1Vcc/9fGQsjjbe2+lD89OeGBr4YbB313C7u0vX
mjMmHgtps1ee2SoD1K/RyeQtT91WJG2fJTj0oS1Q36/R5bDX1mFK6D3MDy4GXzszjKNTtj9q8Hi7
xED8pQ0BVPiI1L4aXuSEVoLorelGkOoLLMpbJEdxnBj/a9h3H5IxinYeIYONH37TClTW3VT318Kq
1oVLaretm5iNpPWDoO1sX6L+Qt+mQ0kkPjue7BG2ZzDvKR+uvShIL7J76jl0eXpXbgGos2NuMsQU
KSsVNMFqLU1B8NY6dNz4HuvLnT1JskgNjY2KdDpYY/7WmaaznXxSeCMvSa6Gl4VrsmgAG9chGcvc
pAcOdM3TnTsaADd1xuxAgNZzI8SxyV4mL6E9KXlfM+KiN5G00DEPgbGJWpwNHX8R3o7W5eSqwHNF
bHLnNc8mpoIvWGYUBdwEtwqvcWp8UGc0rAZDhwOh419Kh0Z2Trs7Yta1NHiwQv2xZkpz4McW2xp2
EHd5aM9MdvcFGccr3jd2Lsb03ohbuOFBcOcFo7mdcuvkCibl+jjcNWj07paPaFGMdaol+sZxmgJA
uw2umDKVvidcZ8PkH+j6Lhrksc2UPfZJEsIz0ZMzumgd9XhCkGRvCYzVvUqslhc/qdH6Az2AELsN
kqEHROqjDHD8k5XXzqc0ldGjCMfVl5p5P776t8zL9H2qehwtTO6lfz92g37RRf85GgP9US++ElKb
3DDS7uo+16+9UwZbVtcUWvt3oc/t2nIacEYQIiM2Uebj0BKwZLDtvRmRI963WZjfe1WUXrP2+6CH
2XrszOYYdW74VM3hSctq71g3/IgsKX8M4i7rQQ6EReTCue7gHoRNiYLZ3if9JIDe1Wgduu7VzYR5
R5TNvPZlY21Q/vCuZkG1ZdYhmZlrP2TlTjtJFJLCtT0TuYN+2Eo+SQUqFRE5hNISAEBZY9u5fQxt
5hpaaA9XBNW091O6H5VrsysIrSrz6WTpGScC8vhN54mbFQ/hRdrGzizbnHAq/crd6GsLs+5UeOMD
shlxicFYRh3CI1lhebQ7FLf4JlvqNHhouGqrHSKXzyw02VFMxpEW+K2y2QieAGVvOscdd//F3pnt
No6s2fqJuMGZwVuJmqzJ85A3hJ12cmaQwZlP3x9VhV2nN3DQfe4PUBBslzPTlijGP6y1vjBvvd1h
9sk1TT0Ah3Iw70wRg9gTTUW1IjxeWZiHpXzPbJpd1beoxk1iYTPf2KUk0gZMjclGKTRjiy62CPyY
RJzKVNdxHrrHZZo67nOktL9bVsdt4254TzX7xMVDOshkuYYlDMIvm9BE3g5ASCTrkNH4osQY9lk5
ySXLhiDAuDzMrkjYRDcgI4gKH1mP7spa7v3c+0kp219sqvtuQbLEmuaeDecurooaIsP0mXq5swDq
ePP0E5SBBhxFW5nhC9o8H4UDdqBLT9jTA+V1vx5Ulm6SgXQJTR/lWpj+n2ZOI7bcLSnGIiaAw0Uo
FWkhdHFJgd0Z5XNtRaxwp4XIMWD+Gk2xbQvX3oxJ0qybxRQ1u1Tzt3SfeoArMyjzcivFCLydV6XD
+qmTzWvL/ihAJ4gK24GtwX3abtmrObKD71RFAwJo4GscZac+SqKTM4xHQJsMYyjW25a5tRMKSYC3
c0bwbjD00YIMvswu6vLfo5r8oJj6R681X3PXbAnYs49+2rV3cW7Wq2JW5A4D3RROGj53ejcG8fBp
D3N8HPKa+xNRo9zGkuLaz/iJIt8++xCxJ9sU1Jy4RXQ2qneefyx1qc5Gc6l66VH4hv2WmPXpKbK8
Xdakw55RlL1CdQtfsAkTsq3y+JI71N6YirKtT/taAy5TRqytOySWSiceeiX84dNR1WOSVcXGqTN8
Zy6AMjGGz/OUWYw1tXSV2Wl89j2PgYOvnwjHDTcQ4eIDsC0CsRKCtTLziU7qTz/r48kDg8Hpj5JY
SvOPD4zTYKdyGGag6pNGtn1WLPt0CaBj8cWhhrHI/07GY9dpW2CJ5KsawG+Vro/XzgqvLsjnNO3e
0Exzss05BBfR/CbIPIb367cXrY2ZRJWOA5Nv2mJP7B9qpePPc0rBHcYOdxjUFoGhYvzZQJvgoIvq
gozaPn6biBq9A7sAjA6cMMGcsj6CA8Fub2uQ5HOkDDRHnIcjFL4YxuhKdrnG4lvvV6nfqH1hDPvK
sJl0LRespcwgs8cNMrrxbPuNtsvK6l2vhTpJ9p1Hj59+JMlz3bnFgnmqoJfO4WcBJeNl4o2YkLF5
iBe+lVYPu7nSoqcUlfLQOFxjJfsPI2WZOjdC7hzMA4kPjnooQKrmtLYbUs+hQnPQbOKQyNEeSN0q
G3rCCvyyP8YqW8y+gxaErWWek+Vfwd2erkqDzE1dUswLTOwZeZ5M1x3j2UqiOHDHJY2bZQ3tQ42D
In2UZDtvSv7RtehJaooTKtSslhcRXcZcOUe1YDnbOs8PbZY/GFoyAPnkBfD81oESrNECdT4HAC32
WkxEYrLnX4OgxTw4Apa1fW3f12ZztAb0R6xT81UfjymrII+8eVf+Nh2KIqMX7S7UnBC8ESOJvDai
PVXR1hoinpG5STYJ5FQsIH11cCQioVQqhdtzJjR10KwgLrVyd3uijTgD42VMBNpDEyWe+kgS58qg
Pes5ieYy2doptMvWLU4hidcPyIZZSVfcbknEmNxfmu3X61LIZz1P570TYfxPQSP0mJXOsiC1Lycn
f3ZJSw9v8bgF0p8ttTID0iZ7t+uRiFKyZk9hURCUPRVfbZEBcp98b+/3GDSNumRzYpWnxKW4ID9B
oetR6VEOcmtoFdGoIxvLQ+ZV+sHRWTrhMuJMjo6iDfOzW9gbwifkpdXbrcVvtqvI/StqJ3oMmW2e
S51nanhPymQ4iQwZmxta9cZGZHCXezAsW6k9OmnqHW8PQi1hR5pK10ikiqtTVdnWHgpu5xElZF0I
tUsQ+Z/NxC3P/NqiS7SrnbofjtP5BxLdtGvrpR8j18ORpr5ngM+9AC/SW+Fp5aXudIl+znysIlAH
GHn69UTPuvEyLO3mNDyWy8MIYjgvu0e/p1Mtx1QRKPpaeX53hGdTBzQPWFu8dkGeSodZVFof4Uin
B+lnQ1DmqHNjbXzS55hrfZrBf44zMem2YcLYQikaN5V30LpUrBPd3lYOC8t+Vlj6BbWrz71rXYN9
JMtmvo4N718pxy+7r5O9yYt6AdG51vApnv2oE2s7Ngz+1u73MDr2Q8pliHJaf+pDwIe5ftEiaVzo
eQ8zcPBT7WZr0IUU5/nBlk5z9Q2Rb1VFWGPZdFcGhPVxiJKJ+TbB1W5J2egwuM2Rbp2FCmrN4jBY
7DV5hXQEgeehKrgJF4gdz6heVrC51b1ouYisXmWUmSe4gTX5vbhlHdL/88p6HhzzWKla7LQ0Sg6R
CIuVWbcsT2o/u2ZTf529qL/LGQc2GYYa25fJoShK5jQ98Rc2TIfUQ2djAIRjgemvJm6e67FgxdOa
abKBzmFtQKX23D983te9+ydJ1Y+euvWOhOyvePLI2+qLi2xzEjrTplvXmI03jpqhxkmsMb41rGOG
06uK/fBuGsd2Z+cc9Slt03YorGXgVlfbRKt2ovaMAO1r94pE/dRprnWwPPbN8+RVUAoIndLzIT46
WD100VXrXrb8rCNleiW65yr0xYkB7nNEljyGg5JdL6DdDfGJBxJVZFNXB3dyrAM9NxdHR/c2OYu6
ktmuMSNM6cxCo3sUD+3IeGpwyNjXgE4EUwMipuyYKNVG8wMRVR7L2iOOy5EA7ssN9Pdo1XTNW+nK
Dx1P1jqchs+uo7IVUJhvv0cnamdnzd7bEJdcwCjH9gMw8Vj0ZPTKNfSF9jqH2KvsaNtjROUWiPYF
9RBBLiye7mRrP1fZ0bD18R3ZdhIMyia0xun+2vHdtn235d8/e79/vgaF8hlUDo41dxn2FstAqVoW
sR24nS4kaEPG9npeCJUsn8pAQ2vDnSBd2bekN2NhWuZLPORfn6cgL1laLWmhvk68IAI8C8c6Ur6Y
8t22SRtsffyBhMaQ8Rw9RJ0PMCOGrnnL4bhlk1BDDXvICgGhQEgT9OKzsBY+J6BOX13Thdt5C9AY
ltg/faF6hlHlrxsX7mlEslcAfheHftoOd7eHOE8v4cII1RjV3DUT3FB75OIu2GIdw0zRKQOs482i
Vr1bvzozbnhYjnG1opeRqOTA5bD0LwKAuYwxXANy6cQ7xIuz6ZATrsEQGrpgusTfeEvkoL/QT80Z
SBVz0BcDktMKaFqzSAjzFTRMFu0LQZUWBKv3v/NA/OWP5suQ75+vaRZE1mySL/+xhw4tqqSMbsRZ
0uduv/ntI7mkz/3z6e0jr5rSQFlskmgPqYIXSOrtI/Hvj26fIsMc7iRkwbmtLzGQhXVRkTbHjR2D
4UKoHZYHn3CXVY5XM+j/nZ7jcHodZjC3t1CU+Ya+dZd8lGqB4t4ebp/OCy03Xbi5NgDdfiHpNhFM
3dblyVh+tnmZaTLPXxJxsptIIbtBedWNz7uQelNsRXYi4l1T6SjWoPnGSyKppvOQ3eal1CD4OcmI
7BYS8F9pQDgg724foeuikF/YwQ0Q4duXWCSOh9h7bZdfRyawrm4P7UIhHhYe8S076aaUiVyB2wFq
caFViPTd+qsXDM3KhW2ctxNCmX8/9JY8dQsLuY8zVCMLH9m9TYRZDhob30qzvda7jBEZaiajfW8v
jOWb6un/C8T+B4HYYkdEUfV/F4jtfqSKks//UyH295/5WyEm9H8JW4fh6iFGtzFwIez8WyEmnH+h
77JNnf7Icj1jcXb9rRBbTGB/p7BY+r8sByWY7yz2SEeY/y9BLKZn/qcdxicAZhmU665h2yYqtP8u
CPNNWQqgJvm+KaofmbI6nJdg3foPizq82iZ9sZ+9JEV90q1oN8X03yLuO2QhC16H4TF43E0k2JMW
I+HPeUhPhzA+2g9aypQ69DahYo9nNH6Mwsx4EJ12EUNDZyUtfV0J64+a9CqwbO+Hq/5OdzX/mFo9
3uGYc0Gm9kXjNAgaokGhEBlqO1IAbhXMOytLqe+KvNoMDF82c8Oa2OrEpTDfBwMAh5Ozt0lTG0K2
c19pUHG7jA2HazVnCi+BnhkJCH+SDXiaUqqH1iHvCzLQMvO7HBlHpzMig2wf6wnZm5mJKNX+ZSic
4yAsmH7O7nZK9U87j+/DPOzJdCKAzC8YxQ5ksKSdgD8prj3FYJK5HsaicoPwmsQmzzF2iW3XQRrH
T31BFxpyZAifXBWVCDiaemBCUdnoEMmCtrHpg2oHWkHqPKbZsrCvXrq2h6KVYQuaAVYOPbor6Ahz
MZFnXNkFJnm6LirLAZ9K/MAx/2PTjOKtp4KzdllBzEQ57xL2uwNJW9SYFepikgj4j+r0IQMc5sz1
oS6MmZGFuNcJshCLODskc8ztZrU2Iooz1TLKGXQwlHVurDvFqtdzYzpALGpTOzL0N8V30ScXlWl/
zD4MWu1O6unOMmOsJs5v3wz3eVm+lZHgenAZkzi/My8a1lpbXVE4BOGs7r2ufQsLm5UvgWYt+RDA
OCgfRaPW9egGjEUfMEJDnirE49DaHxrZOzZIQ8s+mW33DQqOErN7424PLgfhW+kJlqBWswHtymDe
PtnaAJCBOiucFMal5IfYu63wYoYPWfbInvE77P2dbSeovwsihqaZWr5gdGinq3HMI2haZnQc/Amy
r+EHLQnWmA4aEgDR4bl58+SEZM7o02/L+cHEbwZjrINTnWkeI1vfZCHPes72aesZ7bmp7OqAKcAE
fLfIX+QS8hoaW/aJ5rZxsIcJOT2mMa5PdqzxudPTg51N3VPegJ7I6j03luJhqI8t59GxJc5j5HDY
a9h5rYZVxxQ54cHxw/e5ZdUqJgcFXrPNa2pJkTKPEuZ47mELrROtCJy0iYLZS/MN7MZxJZNEW4nY
POpaF1JbaXd1GAPO7DqoYR2X7xQ2zw0SwUMc1xPDwuGXgVMgKjcZ9e0avC23C1eem0z/VWqRf4Ce
85KOlrFKPHfLhOEOwfR8SrXkJCXX7mi4886AGxP3PozmXp3K1p62JGsgeBmwOdj2VWZCrfHzYHQb
u33I0ncTcpfadl7z0ItE3xvf2lT5jBgiJzBMCGRdUvcrGYcbf8pc6FrLL12N96JMWRdNfU8iOvwh
CNx7zRWIO0EWDey/KBkbsUb4wRInI3m4NKz52Yp5avz4K9EoTquxfhpxdF1hJUyrGCcwgoXqAZ9m
zf/DEJOm2XFoHRQCMqy3rveesci5OBUCCxeOkp84J+VEv5s263eMNl8Hlbh7CiC0LChYV2wjWGEM
vY8ixzAD0QxiuzDopkKKVdcjAWkjpo+jWX3knedsbc3ujjlGWgW7dB5/23OR4GEny8pQQIDYuqxG
o9VZ0oA6R0/nrZvCOw0aVas7a/w+UQYCEFmrd+zR95OD9R16Sm1qw+1JjvPPadujKxnNdBWmudoP
ug0BSCedPnOpeSyPXRJtRW1Oq8bMtmMbq0cZGYco89m0VTlV6+CCUnW9Y1OXSAGquL66ytg3UfmC
9CHcMtvYoXOXRzk1BztOfnGAQnqaw8eEzZppeOODXtOvzPgxM3dUp8FuQEnOCfa9uSSypiyXKKFz
OtrD1VgaDeGHvwtWchvClgJRqvhsxF8aCUwMweZq4zrKWQvDeDGbFNcWKfpNmcBSZFLXENC883VY
joVeXQWXAbG+5WEgtMbHBLZ36GyDuC/NTeMIfwsm/SjGKN92YbhEFyAQSuIPTZjm/ZQK4miZGfg9
+Vi+DwAlasaPGFbNxfCi156EIZKrEHsoOQVVKuK1A9I1aE1GLHODlCzSr4ZfP8YDtmZ6teHdJkKS
DB3vsZdOicSaH9WI6VQsb4B2J9R8sJpkfpGafi9qHJ+keme49+piV4GLkaxKgzbpx/e4Ms4caM3e
VBaRzBXpHTMlemYbe6ZezdHteEbMmEzCOWx2oi+bayxhIJfZsuL00WQRjZE6n53Z0e+LfNNZrfpw
BgZBcWnogTXx+pXTcOrAT13DaLqYABw3rdOzoXXkF2eN+zZ79stkPkMDwq+uknJTmv4TUk54qEK9
ZXP+uwdlB28h9JgR+/tZzFt3CHxzBpfgg4BUuveN/bZcodV/T2OEO0aVXgZEWnfDndti34ktf5mc
a9kpaoCjVtN8rLoNI8/+sSQRCkewfxUx9DDLH9Odb9SoJjmM86KDjJnaBMnBieVWTbZZPF300hdB
h7jsWecNDROs/Ug9j4lXrZc7JTNcfmKyeGIh79iobgOWJigVZgbsXmYxAagmJuZVyejWVfFdl8YN
R9ZhSh3zPKph50ptF3JVHRS7onWv5cnFJQWu7tWhBp1YSY4TU3jucUxCqhNwpnG3zmT1ofvg18zl
YdLrT5HOWyPcjhXS697Mqo3Dm7YqKnRPNmkiSB+wqIWoXcjtJrdIMsGSPljoGRr5LjfSX5mGkG12
5XIu5dqiWnShIHjZxspidZe67kYLZ+6WeBp3/A7xW6Reu/hP0/4i3kfS4zaIRTwmJR6YqrQ9+vGS
8ICuaSclhYQZG9FGIVxfs9Nv95UbgRovdpPriUNZRhRyo1Wx85lfdZ2VfJ/262IaiU8t5NmwK8Ts
HnzUTHqfcKkRAMXLa7zQl+v0KVH5MURMzKDXHYmN49L09MrYuFX+Qznk37VRbQd6JkhCUku0Smpw
aM7mmzLLftNazLzBIREZ1/JWsc2AhaYJh885VESX68go/5ACERjevm/K+J0e1Ni5BWTwqp+psaTL
UDfsNaqvftxQV4b7xKbOJlas2nZmpYKsbLBhWdHeqhwCBDqHGRW0wMFj4+QM8Lgu5DXi/gsL8bBc
MlWWOw84wIYasCMGPBVobosesIQQF4bIh7nYwJIkLkGiioO5zx87piWbmOqWzjU6kxnDHXQMd0Pl
EsBmeAzJMkkAh/Dgc5XlvWJglInmQffa5r4wlby2SDZmo3MW4tmzsLpngkmjlZoqVvVGDQs19kbs
1BbiQj+d4W62YD09UGMtP9vOdRGKNhDtuASqrzaS2XF0fQmGlG9zLFPf2DHI9tI0r777q2CBHISV
me+9oi6ZtY7vkaxOU2F+OBZ3gpaB1jrtWUNlbbFm3COA1XJIs5c21gLhxobJOzs7nRwKMV5lAfyc
xMRfPRGsRlVku3lOr1GbE83WmytHIV31IalTumhFuikT/zEr+090GAeNqPN1N4VnrSp/9AJjZf1a
G/6Xh0TLK7tdh14jG8RXOMifuB1XTvJB5NN1SqY9if+B+6p8B3P5Z584LKDbHTzpAyuVM7XpVdPt
QxgCXgvb6zhCj4z1IPJIRWzB8FoUEZ01r4RVrBXu3ylmhZuIda01O21W21Zrd607vzojDnCJeUa3
YoJgfD8w5nmPD+gRPS/yBc/7AhZOIEV7Yg79xDeSuNfH28qsHkThPnPStowsf3oK71VO9kXYWFvV
xS3K1vCYsV4yWzbRLQRrxpHGuQoqp35dvsms8AaR5zROEEXS4RH0/EkUoHJLlFLSUMdmgcwzDAUU
WHPSWv4xn9wHiS2dK/tP5/ibKELACAijqvAH9TAbCazdVgTB1LO9Fap6AsT3NqiHyK+IoCmekfQ6
qb7VyI2a5+hYW/aPi9rGsnA58g/WVrM3evoOghpG/r/T42pObXiXdrZf/l0a6kU5CdCSM16bokDa
T2rSGOoaSPi02NyQruKh3KtYh1rkG4mFuemCqqv15Q1yZotEDO8QuBOLnyQhk9mnIY5QdFfJHll4
QOtBft9IlqguieizfaIlQQKZybmwm/Y3zJFECAcMg//aj2gtS+MDrff7oJrTyCTSqD8b1b+wem2y
Ry80zEulVVuEOb81fzrM4hdmsbcwjsNVVTyXXfJYZs2vxh7ZSmEALuZTrKqdPcb7qpFf1qTf96Z5
dhUFS6dWwgUMZXrTUzmKZ3cqrQXk9+7hxHcJZEuNjiSxp6KdYC1WVwr6xS2D1sqa1osu3SnzZ6fP
9/G1WtIbZiTbWmFNgabAl2jlgY4sZy/PHhhwIFPwimm+gwE7VPeaWdw3IVdKZVIe6mipW4/k0Wb0
rwUMRIXTtuPt1LVHmwnlGiYFuqyV9thXyxvSZKdn3pHAs4q4RQDvPMcTcRkGqvs6emwKsmrQgT8V
YnrGssFemcgimNwpG2Wncy6sB/FOVFe9nq7KhAOfS1TYor7UJFeQGI8OLQlczTkxGnjrHdSm2JLi
wSEizibkrUk+ukx/SMuVNxlF4BEEnjr2o6t175jRMIlm675vflh0HW2tPPsIVzFLgLaOTwspZkQc
Ajvi1+RZkFDFBUn9D2kqyoB7qhdMDcy7aH5p9WanBgq9mV2kEN9VVAeWZdyT3vFCRu4h8dLAL/w7
2XGlof6ldtumxeI74EwFBXSvRrGPLDuIEP+vQ3v66OP0dsssc3vb5M0HQfaPLlZuvQ3csNinTvdb
kqGou9ZTIRuSVeUXaWBbZpyB6ptnYe7iLL/6OLB1j5yBhnarKA7CTh5kCe+wjjGjNH8MJ3wgh+CX
Xq98Mf7y2vo14gY3Z+4G6uGzyt1vqNFI503x0hf2i240336rfUVkN5aEWctQD6Tvn1ID2QSqcBMY
ID5foqX8PabxD7RSn62geEOHXbRk6BbxuxM+l42BJ0lXO9XbB4A9Z8Laj1U/aIRf+cAnHd72UwF6
w8LJbEx/TOKDVl6tv+H2SVaZs1TAMqg8472FFFlkzqbR/MtIMVFWzvtAFjb3tHVU9ZcuQ3SQf3Ra
+snKLgj97KmT8SZF3zDZsl+FfrnrwKVqOj260z1xw4hWkWYEWjVuEF3eafh03Qw0ecFk2ar3ejvt
UhoLKzUQYYRPaRofUpt4dXNCccSl7Y4bp7sffVJJgLayssLesG9Mbbkt7r2+3sRZzQyBID4SObwL
g8arMKlGGI71nD4DOu/kNalRR1d5B4e+i7+VGaHustENIYKj4Q2cfGQnTbVU5/0eEYW7srvssebu
Ctq7hbNkwuQav4s8JeNUpbsIwdMqA4rOVOJhKhV3t0x7Vhybq7CozpMy72rd2krDe50rruqpKnZA
ordI9Q/SwKTsP1Rp/ZA5FvyMqvxoLLn1UrIW3Pl+tlGjZAIhp/44YEeqrXqbuOrNH+UDEWA1g6+S
ztRezBGqWtlTAjZ8GPaRtmcih4uE9OKO6QRUuh6RztDu4N7+MqT7YGTruTQuZZJfi7Y4uBqGrHa4
lr12LZxiPRnknWa0RljonOzFHuQLcozj5PWnDozvxG4mbcp3f5qf08J4QtstoNmcqxk2OfJDIlzr
FAFLSksknc00dkGxFHo1+klJG2i7+5abiZuGgenKHeOcAPCLZXonLFLvsbUbR6I+R/vRsYZ75aGl
B+KVlMfU5sSl+yOh7W4asr3yQV1Z7wZZV1Lax4ZrhHBUyGAhOUPqXe/TZ7bEyt5F3CP60TszerxA
CeFtvyiaKM9V0vwSbnSmAKbSQiDVkLXfuw+Owu+z/F2lPp1iphTl5I7rNtEeTDcoPPlNTPcmtW4X
vjdEewonXpVcBYNj/+h0tGz4/jSmd1c2Fo4xiU9peiOe76Hnt+s4KIzyOJr9Ruj1T5S5zWoyDWwG
85uqy/MIRQJJCyVOf++iHsV3W02U+MUa2N3aG8fT8nrVnfzo3f7VN9tfRNVeUIXvgKQQI7MBWvZo
VmnBso+Z2pJVV07fuR2xKQZwoOefocfqdlZ2FvgWaXEZrbA9sw7EiYdSBTyCgYuMvWiGdIx9rd1R
0SMjijTvqRzCB4OFEYJV0l7HeqbCkk+teprDtdMiVMw1jYMUaZg5NvsMQtDeSLYNk+wVvGJUvLj5
t2XFeFKxn+YLkZzrLQOVZF073Tk0Bn3jl9g2aNCfUvtX4wxXOlcKpnxZdU0P+Xzw/PJJNhm3q35+
V2x9VsRR7PQoYjFeXnXN/WhNjMUjCNbJKr6zZrobu5+oLpcb+GveuzZmCc3kks13g0X0zWgwN627
GRw2UgcVMlfoBMIqRVcfeJEf2K5JjtGAObeH0dn0Z8m1DLOGBj0b67WH6OjOJotXKxL9zNSZqg4Q
+1C7e29mui0lNVZKfWQJQURByQysNfeNP8Nu1kL9NHP/dA0qIwfziG3F/n1r68ztfG51zQwSrqaF
32ZVBM/ECc1VN5URd7XpQAewAmXQ+jhI8lawTGieRmkSMijIEnGaaN+5IVKsOHqmI/iaYzvb1k2q
Dl3PyDzKiQxUsUkuN2ENZkyQnVHbz6nr34dGbSIksu7dwb42bH/Zo2qvNTmlvIzR86wRDxSWr6Hj
kRPfZk1gjZ2G6JPI77TKxl2eS4IyTIO6ufTJxGSj7/nxBq+JWGdD84pbhjSNySMxLbS2SQl4i3NL
2UTqahblD61eQi23CuE4bez60dH0DsxXioOy69UKHfq2iPR8rSB/s1Up5aqokL31AgFQ3fAMJdOW
MXt7WYXoWlB/1gcV9taLzH+zZPhUw8Xu5jUi2RdVAXooE7EvPV7CAl2eqWlrmzsaSlgrcdwTe00q
oWWHE/k046WfrBkaZGsvjoYDicSf6Dl5BxfdwQEPS/1WoSXKDfJii/pgofINUGxt2lBOpxQLJK8G
4gu/ERjT0vCXA9VwFRFos9Ya5exiZLs4XwZSfG1zJd3epoZCEOKMJKH1bnF0ZPYEqu8n7ec9W95m
67v8eMptOdTce4Jm/xRCcNy9FVLSAZC6lVsvWmq/ypioQXyaT81yJSvFWqQFzAhoxpakkAlz04l2
NUbshWWpo6n1tnHGxaZmVFqEf6yKLg7oVGPiX4Zc3YN6eR4N+RpPm8i+V3OF6qu8IpDeZMZCMewd
TM7h8IFI/nu2d64o9m4e1yuphRPV/2GW+Q9aziBH298ZPs+gE8lVNpaECKDv0Jzp0Jn2sWrrL464
sz6gkDV0Olxb4TCLGnWWCI4G6zeGYtPGIlV9FWYTdES2BAyWuSyidJeFzSP9NbavNn/tvGV0WBnz
yo99uPDWd16xD8stnNiVZm3wYyfOPhcV2hov0GNtZ0fWquUlIPZpX/jmYWTpYBMZNYzec2/3H2FT
LC6T1VxlB9t1Dm5kvITAAVemZhw4sh34Q8llwDa5YmG4N8EShsP4TVu1SPjyTzcjwV0OrIqwBa70
rPww/P4g5iEYdONxSJNvfcBCMNXIkqwvInbPaZhRa5Xjb3109pkgsSWhKfEwj83Niz5w+vjqtybf
rN4mhZ+Tt2ldlOq8kxlJa6uWgd2WqxHqOXNZeFSC7qLG1u5wKqah5eKD1b68SL9r0urRIWqBIQjB
MphyYv8NFQZxFO74E8fqIWHqN4hHdihBrYdbXVugRbN6IqX+2Sy6qxESspnGD6g9j84SWT20+oEJ
M0JmiNkc4oieFv1xpbkYwUdWIa46MJz+Rrqyz8YIc/CI1ganl08omnTNc71QAqjv13boPAzZsBsJ
do50Qqp04zC6w0/uZh9O2L7runNtST3YxEX+RGR65qbfU/mDb5c7LHWj3TJO95yjVxhncno3pqWt
LGuOsMB3F7WELCOZ3udq/Fz0PditEZAZCZZBPc1BEYqnJonXtld9WiOtlq/P1DE5Fx2qSi7OczSQ
A1UoTM26AaWhqn60RN1N7BTVbF6QeD0krffh9/5L6OYEJeeEO8ikWukDxYgi2kuD30Fm9gofwGtU
s1JM+139QiAhvqkee5eK9+5MYGI3yp+8rA/GWN735bRJjJatLJJVrzUanuHGYktBOqftNnEQ3oQo
ywMAiOHun0+1myTlv3/tP77l9s3/fO32J/76C3CMZ5PF6qkQlKLuE4x5Y6vPPIWq7r11eItEuYVw
sCtgxTw/lljL/qI/mkt0wo0D+c/D/+JrI8sTJD2MRbwhyQ43YusUY5VCFkB+xkIU+8eQePsU4XV7
8OYXRehre7xBMfMbhFKMXhQ4cUFGR0i+7/oGyb1ZCW0kd/PmL1dh4ZHzcPtwbo1rSFbJNhQJN2W/
GMkNWR60Ba3410dExks3dPcYltudXtWo1hf62O3H/OvDG6v29nkFyZeBXbjyKoXVFyvF3fhvKuU/
Zr/bR7f/8Rep8vb57aExBvRPS3oG5wUOZFtInZklX6zKV3vsWzaaIMb+tgGaHGz6ot3OgKmyToUQ
tXz0z8Pta4VWawe/+xJVfx9qw3cOqezgKhnEochOImIc51nJ18z6BhABFlqnjVsksBFuoH3mT7Si
DN9IEuU4bphVmcNP1oqBLpUHQd+TN0jEK2OaAt/XNhPRfCvLKTFbjkqts8wIkU2WxORXE7jMCVWa
zs116i+ZIrWENPBxXfL+GbGhGxGHIN0yqEXnTe+n/A7X+jmdHXnxiildm00/bWZkq7vIPcCi+KN7
JJWMAqhaN0wXbPuPghjxO9MO22MsIY1M9ZcCNbvvyzCjt4YQM5QXlIrdpbVrBLijC9OCOz7D+Y2E
POZhJFyPyDU3synRDWa8mLIo0m30X+ydyXLjypZl/6XmuOZoHA4MasK+pyiqC01gCoWEvu/x9bmg
+17lsyzLtMx5Thgk1QRFAvDj5+y9NpNLalLFUuVo9QWi5spO65TOhzHHw4ib2eNE6CSGhBzVyJTb
+8KYkHSxc3q2vSQ5CxROftaYl84wzcvY+Jz95nDwNPs6mcW3SuMQTe+Eu1fGSNutcxWG9pYD+yFs
BmevdNM7xQaREoW5gm75rru0UZzC+KqNJoU+Rv2O/+tMRkqj+DfCsUC3YORdjV3avwERQ71bf/QD
wBjQutlVq6fsOkFGa7G+dBVCcIfuYgTgZz27dpay9ihxRTNBCkyzS6BUehHaE9Ol4Swnv1oFRcJI
hXZbNunDhmyhfsH+XJ0TOtJneqR7P8weDR8tJy228WRDxxDfJi2CiREbBjPkdJkx+fhQiob0TdLq
Z+n6Ki7ZStAHSNd6wXYzSEdQRgyEM3c8hfMrYfakMZ2jvNEFSHJPwdkebJ9PpR2apVsAGTN8N4FV
ZLyx3okdbbonChAwbnyITJRQmjBQSZnJ8V2kNkfLuLTN9c9zf3/55ysyVcFqaMnacBBM77LCRNzZ
p6+m6/xp7emUp6ha/Si/W9VAC63C5EqAg+Y9D0CmtOHDLs0v0UZPY+qf43REUYFeedCfwsZPF42l
v+RmjNXZLd6V0dO+QbrHiOOxn7r2mCbQKjVxkg2Vom73J+BK4U5Ty7JMDgXpT3VGnReVmzZIaD2b
MEoU7pVQdHKZq+7Vyo1dFzc1SAODwHUA5m4QmEvbo05VmvtY+smwzHH9o9TvmKDo3ZPLWqUNzq3H
fEuzYXxAjgvtwTiwvV2YuIMXTiNfeq8/4yr7NSdNEViLZtiuH/QU6QyesWTHaJuyZHAJv8TBh2DZ
WkizuCKsbxijYuTqXINZShzei9BbJS1tq06VYNyzGMKqW3z2JUWYSsV7WxTbVKXuus/NbqXpR8fB
CQ5A6Vuyt0MrjEBXElnjEd2zGIecTp9fL4E/7HX7wet8tXRluNGMfDgCCHAQXXdvrW0+WtPjFHDY
BJX/0GpGcopcNBvJADrRiBdFBzIkJOe50C7kJAxcCKGCIJyHUaK9egWTVyPImO3iV63k9OF5nE5x
Vz06urXuo0cJxTKvntwmozussuexSlfaaJ7KUk/XrbRvDqEVRRN9WvpD36G4Dx1mFrnTvGcoPuLc
HjejYuvXDl9ZAQGmYkLyoA2BWhUtIzVhGPgENqbtF7vJ9+KVZJ+HBiS6TsRKrtKetyEZt4M0TiKi
oqyNfcsgbMj0dlE3Lma4rFgCBuMDZZNjhnhnMGYizRBQLML+jEtCUcUR5iayZZLG5ZoGhbE00/JL
+dZvpTxIrcwqRWvSk4zcO0SHYRdIA2xDJgmE8T+6QDdeW6I0TVkfUqX8fdgO5mqMtVddu5TUZ0WO
AsWqyj+YVLhMd4e8CL51neu+EpDrq+QB9mrRgWJsRx+tmIY1UHk4tXI20BrulKRiBQ7q6TCXkrUp
jqNkZGeoMF/bFbk51UAnIhzrDwgydOoLAj2IbeLwYkLu/3FqOzuqLEOqxuaHjCszvw60ExbGSMKg
PZU7drvZY1UXzyimfndW9BW1f0xLyk1njB6uN3/Hddd6SHmzUklTLzOQ67HjZx4wPDt4sleJOyp6
Z02z+RAyazcl7WUkutN6xGu3bJrhqgdDuy5tho+lhy4wjk15kh8B8TobyY6Sj/ta+Lr85Un9qwym
qx2mxh4CrrOOhnqZMaFfVIEr1lMvOLcbeoW2QdlM0yMYC5+JZgsiqvGsVWAitEWADqfFq7E9Txxd
tl/eEraea83AFpV5zGcqNWJkqT+NLtv6GqBwbYr2XJECpNTZReZov32h3wNJzUwEKXFLudctVVvu
ggbRu5dkX4MW94s6GtkOc2WjpWufI4lEJ/dOAnY7AmSUby6ufFljdc1m7ZcMnLUyqvd2FO6WcO0b
bVm8wg7WT4ZSlQzgeXrhwmRSsXaF/8jMekdnyLn4SsMU0GDxiYJiwrfSpsTQUrg4EgNQnuTpsiba
EVbPt02AVdqT7pam9kHaxqn1xuglaa+BVf/xh+6pRHtAoVatul5468oT2zbyHuiyOJvSL+k+N+OS
q40FmnKkD+zrv0FIg4fV591CaX/ldIChAKh+PRgNGnv3j2jQZHYtGbMxwWVeiXMOq9HOyiwH8jYa
xzShPeGxpcaiKjZlto/5y5YVnl5Y7LqHNf8rqxXyOocgbQZjpBOw7hJdw7wpDjQHIr9wzmOi4Qqw
1FLAY1vnKYgSAV6BUbGp7YSq25XvlHNKjegPKqNXg9uJEuYMJQYTgd9d6L4kW4m154DJ31uXZfw7
aaGCWTXo39pCyoUFM8k2Kfi4lWp49VBKIqQHfnro89cBh+Dx72fmpwl0hf8VPJF4MmGkb9ulhzjs
aFclS5Vf1MOmrcrXvx+iOdlWFiaF0SN5kE02w8W5+Bt9JhZxcPy5Z9NE3nUy+ls7HyYuEs4fGf1U
0XBOcWSDRtBfskk1TA5R1v/cqM7LNxCd33jU7EQfoNEA2FD7SCOC+V5IcqHdpOZ+pJ/KKZjtRTFl
x6Kuc+hrlbvIvImtfWPbRH8ru1gbLfYdJZkLq2F6H9Mg47JVZkcu7scgU9GaD+hU8Ncfq/mm1Lx+
E0gyRuZHceB4S5Ql2bJspEW2TZ2G+1KTa7s23J3j1xvUzPXx56brPbEcChktcG/tDLvGJFhhJPOy
iPTdxJKLhDYI8EmDVlWHUXGUW59PHD2ghgwr4xuiKO1XzeQXRGC0+RFtCRABLoEc1+lv3a80li5I
NqFzAXvEcDEd0IqUkbWKRVwfkTuKVVshFUhDDh8pUOKF/hAeTT8PeY3RJ9tWjgdUpMee7ckyGxhc
RJWzSHQAL/S3GU9ZY3H8cXg0okXRURhb3TRzSgk3Lo9dIcoV3QWwZ35bHg0CL7Z545+aiOqonbmQ
mazBSNVk+yqgGsXi50mFb4ZDiiZ46Gbs3MFmO9iyGVUGx9ix6O3MlhIuUoEq5SEfzPzYzW8Cvjlr
iy/mTOZBu69CgdWP1x7Rfjr+3GtC1laMtLRVx+oKayu8VR1nml59Gr6Y9i4z38QIq23eqX2Ti2Ej
yv4YWOCsy4J6Rpvaa5PyAkKsQwYj+NXsbSXpGl+V6Ox52X4vgX4s6lIS6ORTzpHz8cEbvcG6Di43
rouV48Bta46+JlFKQU6hPzkDEvwabEc/IJXoV2ElMF7erEevp9Yb3RJSjf1udvVLlCKEBo2/SQsk
l92EucSoaZirKPr+XzvEfyenFsDZf4nLXX2BLP2ogF9//fy6/Z//+3/+/pl/uCGU/EtYYG8h4kLp
IKAWPP8/E2rlXwrJmnRsl+6TPefQ/tMM4f7lmDyhXGoLJUydH/qnOcL5y7J0XQp+n+GgGTL/J+4I
lBOYH/6Vwj3Tt3V9Nmw4Ljm1/zEFCy5/EOmTyz6ZCnTlAH2a6LluHMw6P46lMJXEsDGRXJhYHOlA
zMYbAt9Jleg4PsGQULzXLDVSx00ZaXR/I65FuU4hM8aqxCzbJosNaI0Gpi3wRrBwa+EwVi7YpK36
HEhAnVbLJA5OmOa0jebTOytm6Elj40qzWy7a81BRw3qplwz3Sfvd1sq+9HKEzoS0jyQ7eYztVRZA
epGT4+MNyL/iPJ22Vi0jhOoB27zOBblSv1kDvPgZTqKbi6pN3i1tpuBYbCMHZLbjaNOVw880miBa
aAFcHCCooMxQf1bYWnB6BMVy8pjpZHLrpVLe8wgikM8GWKPyReY0p0+O/jajU17QHj1X6AdY2RG1
pwPWPzHtlGhKzNzxg+H77zQI9LsTMkiInZMXYUhMpxGRImjB3GPmrrg8oSouGe2Q8mkhulwOJRuP
yRe/JgGgLUOdA4nh3vfEBQ1WHN89X/0Kiw0cDrOyi33f1MGaBfdrgtmyhMJx0ZnnLF1kYnRJa3Iv
RwrsOnxn4Bj6mrGO4gqpUUqu5hg2DSrqdeo2xYa8dq5OzYZj6DvuaZGg4xsWVdTcC79AT63z2W+E
0bykBp3kaajx16FPCmzEX47/R9JRYXnFXaAHBhda4ybjFhexG+MUawMmbV2+2FwR72Gl6PuV8ONv
YCMryqWpE8Av9Dw9txS7qWU/eR6sN1Xb5bKuxqMswmkDN+aPntPPkCWxwbFtM8+KAJvwH9kmK12o
YBflpYkZ1bghzV+Mpjp5XXvW0TfAPMruXdiEpHMKh2qsQWVBizxBIrcY/XoPSfhmOOmJ7s9Jit9V
kT4UxJYMsIUZEXvxOorm3eDov7u2tx8LG03TcspjHI7mLR7j91KyaCsmrC3MPuVkyUs895swtDTD
sjAJdPBiUTGS1natGDtQEnTsmdS25XUwvbWnInsRe/zl3QwZkYgh8CQsCirRTdoZAFbLifVSwP4b
k53pa4RDsXur2hzdF0pE0BtuyRZ3QGxP1WWXCmRd5S5drR8gk6GURlHL9tDMtpDiiqUqkT8VYtyH
MyULfSHBzQ0ifZF+R86j2wRHpPnlOnfnNqqGtJSUx7ai7B+de1vVPSL39AQnbaum4m5rY/Ooecms
BoewUAUvJiDmoSce2Vh5eKb3ST9npk0OCDM6+iQE7aLxPo44WAgXbkh5c57a4KwSu1qzK1jmsDq3
DY4eWuNFTrs6OtlejHHYRP4apWxgVVm6K5sWRB1zqYmrLtwXv6tEeg/yYiZBc2AKeqHdikZwvrZp
4YSP2aPA8vTXsQeb54vuEQAZfD0H1Z5iBt+OhrNoDjWcMiSf1cqzERmzTazXvV3eGEEPJ3OaqX0N
uKKyGf11YM6hHGFhbVO2lYh0uDqhUnVK19oxX4Z0gubRiyGAqxYqrRWIq9tN7sZjt44qYEl/454H
JSKCILvXoD3wraffSeTpW8q8DLmk/qnCg5YSqdnfkTXvOnYpIrMWOgFirv6gSj1ZuWN/6cabYUZH
lHhs/024jEUK3NgTnxGo2FVqyJfJyO6hzwS1I19uKVvPJp04U8dogFGd2eO6c3A6+MXQkvect0f6
lZCDeQFmicYmbI3qaPQR/UNt+tPFcF3A05nj8ALWiE2njgKhk87W9JtmN7bhTQ01ITA0TJFHOawb
1LpHw5D+vmj9lUpfqvnCb+hDe2TyUqzzhADpVIhmN1GMWiFWrNiLXBrWZXySSYJXa25HO902j3u5
bZ0e5IfDdXR0w2nl5iCQMmK/cW3V34aizfTDQq/HUiM0sKaS7owH7QebQrMamlUGohEz8TEg8hyj
G/+dZqtol/XTpYn0bKdV+dkcRnF09FSueCuAeQwBaSlufFKZ+eqSNII7C1LNiK9kR8jhOY8EJTod
xzVCFkxqDQFMP6+imrHsP/fK6RswpPob1J42PVJjhcJ0fpVZQO5x3FLlzjbEqTAO3VhKGvQ/d8vQ
3jvNi3RBK9PUeMoFrHGtDXajbqOFtozbYKbZIQHKOhtqbVWbcJW5lxm6ebC0kQlyJJGpTd13KkEt
QyKjlIzeuoRn59lWQuMN7LfFbAv0G2TTGN7ZdP6x7Pom+ygdMXbbksLUa9O5HACW/W8B+t8pQKkc
LQrD/9yP+/Q1fNT/Wn7+4yf+UX+65l9SOI6D+RWyEI4kftk/8xqE/Rf7aEMJh5g4kJT/4sa1/7JI
ViCiXShX/zvK4R8FqCGpTaXE2Cugc80l4/+kAAU4SD39rxWorhvSMgjhM0iZtE3LmPOt/iWtTjS4
X8s8ZzQUVUAn6+5edhzkdMqLRc6KYrv0gwyveEx9r1q403jKWncVkq/bjXyLkZCh7EEQkK6zkU71
aMr0o8JfhV5R7Yp82gSCDrc1qynd4FZI5943+qnK5aoKoAh5HRxjqrXnWLPzZSyM+iTN6oMd50qD
wleOCCVD42rram6akpiMV60tvF0FkESBppjAiywswNoABXCJlRJFX32RiFVRX/TesnVZE7TSJASR
sKesnra9E28kzkWjJXXcn+aEgs/Idf0Nrk9ahxX9DaQ8hmJxhGC2SFAUrCfFDjZAPxzqxdqJp22r
ty/AXnEr0HkjQ2CraeFT7doBQ3kwMhhsFlNJj7QPB4PpFfLmFl66V7+Xjk4zxjohNWD4ZQR7UHsN
6fU982T6+Ox1oZnO176813gB1KhLUGnGOaVMPCpQMD+PrKE0zj/39AqYCDPCs6Ms/ULtOuP/QpcL
sY+GxrDqk5D6cKw1016NA65iw3a1ayZz/8FjUv+QlxrYwX46McKK4OE3A2FGpXjwJ0RZTso24uch
1XD5MKNUROhuTAMjdChD60l1iIuZelD4p11w7nLv1YcPehWuj+3ED+kkIFe9/txUEJauhZHfO/N3
6g5q59E9MhYAnaZL6rOmZamxxVrMc6IqMfrwKUchihua4AX69pgmkSlzk8AmQ5/7VArVFYc35g9q
9z5T6lSNcgFRp0CVP6iT2+fViugOmAxJFzwwaQwvYZ9g6WnBnzcBbbJKkKyT9BkqaJDL9uxyJX4w
2I5+iAJGyeaeVdICtHTp3H1g6dWz0HJuxDvUDO/+88CQ1QZlZ/dAAskCzIiNDNlhqdHCN5Go5GiK
jpwGu44gQNNvHtkRrqPafBvyenzyzOaFrln3O+rTcjGgVL11tgePscwG0Fmihy8v2iOl2IW+q/ZV
2ohmCJ24dIxhiHpz8rUQPjEMWSufDNskvzNqLrbosUhUxn3Q8vEPfry937OyQ2MnA1ezg195zyme
uNsqtohaxpCA0y+O3nWPyqXXc+eOM4wgILaNm7qfHcFZN+2TCLFLyed8m7yMEjl25LszUTN0sfe7
M6DDaMPVhf74DCZ12gXBoG2c2qzfZuFm4tnGVSKkWdDwRJkKL2sujfyXmCbSpkhza+0Mrv+Sxqaz
7qQvNj9fdXt6WC2DoIgkUaAh7fiqamrEWMsfaJOiNKnqeO94Eo5lXXd/0g9NL7xHRDzmcnDKY5J2
7qUeUqLhddsFtRs6J8Yk4dLK6uIpsNutjPivkxoEehlN3ZPjVaTVdMYzWigiDhP/I9VQ2VS+NT3k
8HfOQYxvxUiZi1LgxMeyMNVhcCDrJYk73HMK+jsOox3Wk2QJsbnbRPPz5L6jcQzBZ/x8h6ord4cI
vqQiSJcdM/Yb7PHhJq2mJ6s2PPz7U3yWTN1FeAyJQsDPkBWvojDT7eTk2vrnIQEqTM2COYGMwUgF
9+NV6vHVy+P6Jqc2fh5zZK9x/26XpGX1ZZA91VlyCbPav/48GvzeXxlB4u9izolhxLrBFQhuXzr6
pzGMxSs4t5VTSfk0Dn37UEn3RQp9pYSdPCIeS25NTsxFj9ERfYFco+5Jz4xmk7NGYHJutjQBfMNm
xjeY4dEznizDhNYSYgTLmWvdC8umsZZ45Vfgbtsy6k5dSaKtDahkObEHPGdgZ658fpTVXRfAfwdE
J9z8xbe0+q5lekpApqDB6LHvVgU2mcI2r2whwj/45a/wSbVPWuA68eLKH181K5OH1k1gScwPV5DS
rVXVlsa+qi31lnBUAfSLXy10o0c14a0a09R56118g4LDaxH2hblWtp+/tWuWfBTShJUckxCHml40
353G+WTY+rXo0+7F1kglEKGe7qvOkxvXxV5rwZa8Zbqc5YuADLxGKXo/Jeq/scZ+iT/hUsJxA4yR
ZquurbydbQXFi2LQsExVE2LDzC5eXrjXfmrhYfrKB8KsR89KwvgJkvHN8OZEMcsP7ylU5JuDEzu0
RHAve7Tw0iNaV+Z5cjKi5hSXTvdgxYXGaR61r5XUNlGYZwfsJ+HzUFc9Cq2s3hdlGD7j9IvXoeAv
+vkqEHc4QFQEUFt9X5AWaatqepB2e0NR0h7/fm5+mHVRTstbvHgFEGNnvvm512e8nr6TwboZsLoM
8L2PP/fiZPCXMWkVqzTwBugArL4MUzXWhppGWYjgMjSMYhXFKWW4m5YPCTMNFWMYEQIlYwdGi1CI
fNGx+zYsmyCQjM4v6ALQ17wJHD8OG3XCGDjwoQuVv0wQTPs49Hfw0LAp5SFOlYiFvZdUOZXyTgVm
GD1rAAwfirh6SLUmvWlcZeeg0ZmO+qVPFEQWi8I2FRPDIKOm6x4XSN1Cce+9MEKA5uk7zJn2SjmV
u8njYm+a5S/fTbc6m6D10MX9DjPzby7C+A5Kzb36o4VkI29fSyJUz501fKCfwXhZtEslWR/aGf1R
jPewS0g17LBfmE3Df4syQllEcZjqU43R04RiARzBEgeavqir4abTHeJO+e2FgDXaSjCQEQx1G/1B
Q2O7MI3uD3usPeo99n4I3TeNhqEqB0G4cyJlLaVVv00uasuoJSFAJMZG2XiG+rDwFkEQrQo0BX4d
IxFA4Kwxe1tw1rjSZJLkp2s3dF/M0vjUU+3cKAB0AuZCa/1yimDb684N4QqylKT/Ak2PprxMW3oy
9rPf1i+xktsaZRjSfbTExfgVF7UN1hpHWzO8Sq/47ND7Ll26X5QaCn0QCmmxagZQ3kFwA5zVLuRG
9GAqvc57zxm+LrI/OFk5mBvs7lVBekvLjFVU7PQNa4MkA99UIrHwh/6nEdNqEqm8Md2FLfkJNu5t
ssicSToyaSumvSF8Rj0BNYHFb5L6a96Iu0fwQt66LhM9zifxTQxY348vHjyVwmBk69OBMbSD3zVX
NqSHiiYaR9N6ov6buge6eUunSkcOVixrpvaB9vsmfLGvyTKPNHs3qnwXcyVGwz3grIIDnmsFHu+W
sX7Q1gG8hWUOtTmmAUIf8smAGbuakESsiIFccfYPuKvsTwBysL0NTskq2peGRKkQMRfr05lHaZ9K
ZqK+VT7ndJ0bl7XePIRFeS19q2MmXp+on+ItVzVF+wEzwHAxst4FCNrXGAaWgQcKxBVeuQ1cda3d
YmFi3YUZ7h2Nkntz2R0iCF+n/hsdkOySuN0vzLnHfMo+s0YU21obnwTn46qp+oi30dylxnTqC3CZ
suRERCe6ZCOmliiWHog0FLx8AnsacqVRdTP3DNr7GKdgVRHSZ46olqMJ396r9A2HerBosS+uaO2+
iNy8xLPEaXDNcF1iE5tKXMc1aZRNTcPEDaP15Bo4revupU5N7Eb8HuYGv5h1XszW67G4Y6wYg6/S
4hwxtfKzK8J+pulFS/sZdc27cvTfkfOHFeDBq7D6mnDwF2UPYdH5dtLxN14J8DJ4pURGgz4I24cY
EwfrJN0LbfzoTOcFyflXh153DMuTVXzVkHyQWKONy4K9rPnIJekMgQxvWGvpKcviA9NSflJIzZU9
0kxgLaLj8m5HHMusA1uIYLs8CM4UzG96372Cy3lkCHBxCveWGCMQbxPrVTr8AlOId6M+WDRHKI1Q
2FfBH2hmuIE5ANGZe0jh603XRnjlCvsKsOPYTijc5QLTzdpXCdKb+gGsAydlBZcgmWRLb4xHWv+g
6dFDVFjvUoQPPuuvrdFvzocp33R1OwMVIBOYAcCMcCmiVVSlDx0gy207qSWNuYQAlfTq2y2XLCBq
1Yw7bAN/VWLPKbC3osrD/Dt90aaCpc1ktLYvsyc7iDxvSdHA/HCy453Zh7DHDXzlevfgjC3ahurd
Y5aZawr1eqeXy6QmMnsIz22JQqhpdCz5IeNDqxQ72kM4/vKPnPjxvaUGGNtCkxf2+xvkGBX1BsgU
C84TSxLvgTsNAQHOHvPFOnhQlfcU5tU3DUoa5h0WbTPZeJblfPqP0d1pzbvtZuFTnJuvmP5R0tSF
tmL2jWqzTjczCQa5KodU5rbDjtbi1SqbV7Jpk1Nf0YbzwjHexIgmqlXJVo6A+f7MDEk8aslTyKBj
YcgCjq+JRq3truz8MH3iwaf4Ih6ldMODNQYuwQeM18suklu0axh9LPslaBACSTSnqFmjTecy3hCe
OsZ8akeNv5Qm6n40O39diOSqaZA+S+lce6KSdr5IN3bkRhQtlcuYucFPzqWfwdPwbleq3bNP3Etc
yevJwQFRyfgXEmnjUKXs4rNa/NEbprNFojmr3sWnUJgWstV03CR6U74x4to0KHhwOTf3OIXfOHn2
B3LQfunnXPvepQb51wmsCdsu+2abD39Rmrg38lDdgtHbsK3FGF85j3bKl/zKfBEGXhEMyQbBhvbC
b5xrLbPb6HGBV4k4160GWzTynKOrHXuWV4cxDrFwFhv0YtSea9wbWueGq8oN3+ihwleV/bnPxHcw
mnhXmpD4a8ARa6xEbKx9d1O3Fvl2NjNChuao1v/98c+TdDlfY2NS65/n+xT5tk3A2f/3fT9fjkR4
YDdWbn9+tEo4ukOaEf/hV/58UXhUhNYwp6jxK3+e6stuNZQYACaHhdYz/ewoFF3MCNb2EnNhbUqw
NQB0RxpJWf8VpBSzzSjeaHicwz1G4RpnR7PP6+ZqNdXeoe2DPKfD/W+/gbn5HRfTl4rGr9IkqQQ0
AsHqIFP7/muKsWERJfDEInZMgyXUbfyEKbWCNBCXTpbxNY5of5xgVRX6OR/DfNn9maZcbZKEVaCT
+qkk2MMKs2yZE9axVM3MjXMKnStn0xzi+aabE/x+7k0JEPiuL9XSaFW7a/sZ8sAXf26CpknREsjn
Mh4InjLCjzRI7AMapF3Xk0kXF4puPYhN1EkuEjUwtYL4h5WewcksDUDeC8cB+PjzuGCPfyjaXdwk
t1zqYksWeknDKp/tTbiLUJEeYjuByiqpziYjfU0gr20mZWaHEnPcIguid/g0zaIzfeMoOlP/+8b4
f/ds+n+UUj4n8ZDGRwdEy37sye80onuSoumoMZAr+cew6cGJe2P4L0nvH2uw/02ow/itPoPae1az
8BCPjzFcUnvVx+mpN8Xa0PAg6O22i6azqff5wraMk69BcEYbYbRiFeYdPLiS/QxJTmx6ODbYpMCQ
M45ejg+vLoClWWz1VXjrCrM7jO0sh143rvZeop9Z9Cq7hIP7pxidPWSyxVwiSEk5W3kQvZNbq+NE
yapDU94Gvz0XWXnRQn/jhjQ9hPbeeLiBnJgSHxYVU6myDd71SZyZoHCOTKheihbXmqgamg1QjDK3
XAXADyDImW1/cQeDniaIGEJTpto6dgzpgerFWnGyAM6huWdGVTLycIyr4UXXeDbYDFFro88kW5kN
NWOumD9TcQRnZfKE+pvk9+Qg2UU5CcmIwN4sw0OrCZtLi9hfDKBVrpaq+o1Imt/k9OHsizy5Covk
wYj2KMT1hYWCPS7GpZvMmRMOcqYGdK5NR4DR9KIb3PxScOEHpUOHxIGklA3jIilgkZPjtx7waGlN
eypT7zkvbLESVnyNSqjweXEdrcxBKvZr9Ly7xgxsydJ0yKOHVkIBaepCgT8OcGY5+mFqmy1QeOrL
OgJGk756wAkHHchbEgZ0WIPwiTFci6oY0iC7AAoODv2aCSqGV8p92ISMVCsbm1htjc8BORtLq6uI
FCl/BbQdsJAgNp+NPPWnlatDAyBtHYXRZ5SnzozrozM59iujP1tx8j54bXUwcdGQv16trb7YEVQe
LNPCwlPgBX+YbJLZaFE9QvsBVOUtE8d9jeBUL7y2fWIox1aGgYuV9W9lAmyhSb56u37VLYz1ZMo3
bukuWlDmG2kgCDC8fp9O98SAuO+KdjY94uUQ2rOjiDq3ghwWV4v/r5VHEeLoDB9TJTABz0Pd8db5
hbbXmzfLqnda84q37mAGECfbci8S65GRVb4USr/0ehsClydtwunkN+CwszZHUJbRFYn/ggr9nHi1
vpjMEWd0eamT7qucwl9+9GDq5WuSW8UqK9J0zjIhnIIJ9FJKQuf64OR2nv+rLfJP3Y73IPxOg9VC
znpxOBHhc39jswEv5+BXdgfsfpQitl7fy1q8WjI6yiG7A1VY1UnPGh0fpzJZ1pW6p7hjrSb/iEvs
sCIEFZabmBObuP0VWG6wLSbrtxeROqcc0tNSmT9BDrozUPtGmLw14IMWWgktqrklgmuO0mHLeIoW
5u8pHH57XBR0Pf2GGnBu2uIwKvU+RsV7i8+a69SqtrJ8WeT0/juEC5seo76KpxmcvTB+VdYQ7dxp
eqod/Z7MNjhrzdn1nIv+ljjOe+Hhoq5DzP5966KApmtGQOjOHZ9bvDcbHxhNNpeqXpF9z4wcYeBL
ND3zuWIJaH39arlTvoBXyMw52+ST2owhW8Fo8s8sfRu6bTdEezgzPw2WsMJrlxzBv0z90lK9AU25
5FO/bwb/hjf10bYoyiY6xS1tD4m/uY8fLFQE/CkaUTvpoZYEJxDVEeoCPoup7mVkR8tq3GPEX9Hx
dehO67964T4GUKF9JzTWM1mIMOWJOTeQAebw4TJP0LeImKGuMc7Cu7XtU/BM+XCb3+I2LZ7cxC2W
iH8o5YON0QS4I6dsNRYzQp0/IfgVTbjW3TpbYV+HrxG5z8agn3v73/g6r93GgW3bfhEB5iJfRUVb
knN8IZyaOReL4evvoPqc443Gxn0xbFnJMslatdacY/IDuQ6bFqP8yi1m5+Dk+PKSL9U50wlUtb9y
HO01T/I3C/gQWyt/7c3ZcxuRsz08DWVl8LDk5nIiyZxDv/5D8fGEPKDaYJJcp5LkgMa7bbB9wHgg
0CHTTDMQ8DLonZGUo48vwuWPMnFjBxpEADpSLJPZfDIN9kVuhjXZ5LkAIVscMazoTWAy7drFvf4Z
xjVGnvg2GYxPWOFc5P3mNjIk531HHk+F4TgnJDFoUzrYy3abKKWVDoXw6CK4DPAAnfnvH1RZwrWN
aIdoI6EeEabknsk2/w9nP7F2BK5wETU4T07jvo8YLZhtPIUxDQ41/KHGfe7zB6dX1TaZEEwNbrXm
2EL9bRHpydiJdSXxtHU/xhF15AQoG5oFm74/zuDqmwaOYzZO9xFQr1XeKwBIPbbIwTQ/Cw+tbQds
fHLCk9P3TwP2lKLTm/OMS30P5w+Ivn5t5jNAcJeNtj/gxeknh5YrdWlH80n3MLbiwUJ7POPX35I1
w+iwXEwxpvE2Gx/FkD5PjGBIfERT5S9XyKZ700bwVxb2AW/A0F4o4+jl1KG5h4uQQ4V0EnJAuI7K
9Rhe8iZL+u4mWbYz8BXWHxw5AhKXQE7T44ZpgXgwEOmJp4ypJozUK9a1jAHhxtGt0GIXWZpcWq+Z
dyUJVxtyAWc9iZ9AjOAaatttK/2XWZ921iC/+sazV6M9T5xz0Y3I/bvOpEsqrQfZjC+15Z9VtGgx
Gu2Vji1JXv1qjKtyX2i0KN04YZ1lQUuS6TOJoayRrBuwzfszuzM2C6BdKXO+YBqJuZOChWDw0w39
dXxxySdte8EpNNNMl0FpmW9wKlmy8+R79ECYFYJ/HNjYzYy0KDLE/crtSLmKTRzkdr+pJG9AxbrA
WEZXefb7jYH85ag5AAR9DnED/zoOeEgJUNJ3ja2crTT8L8qbJ5IUMavM2jrqZwj3+fRnjOVX0dpb
mYhF7JPAjDVcNpDYlEsLlqTsnw2f/VPf3eBm5997jReqIc19uNGq2Fr3ikFw1/urvM2exIyNKF5T
LBHgJtxmvFZYpII8qoxjjP1glUZh/KzX2JSaIVr4tRhcMc7ZM0KzCG+fCNWpHEkCJaqKD27xkMzd
lsvztHaAsjC1YYPVgUnQxkc9q08QJ+5jv2KDlsUTtIv6wzYZJ8XRQRYjTSz1g+J3x1zlJTOwNA8G
cb9DNm0TqIrwy9Ktg36vzPSZpOfpPFXdT6k1zlYDTGbT5zfqZ0Myl3Zhy9L0Sz7r65HE3StP6TtC
HzBs3LhFBg1s8n4gu9L/Z65HWPJK05YrQGEzgh5QOU6AT5sCfr8qEJmVSKjqCDyCiU985BNvI/VR
9qikQKn4qLdAiKCKYWK/6Tpxx4b2MQ6HD/g2At6Ot7FKD2qbbr21hZh2oeyjQI3te5fT38J7Tbod
KsWN0XcsTsaNw6DQwQYTxB5XPkvLTlqdbNUImrjgmMyYpmzMkCWdkr3ed8JniNO6lKC5t6/njhp9
CfRTWrd13e/B1tnBCDzePQaGUDfcdeoaxlp1KWGDxRgMZfqIiow4OToBQVtqXNlpAvLKZF/LtWLM
tWCH3p0wTlaI4fC4hdhPhJcERjs/Q/4KufaAXxg8sg3d0pvWvT5+9YKbHCBegIFTMqSvIiYvaxpj
3DreS9h0GxEjM4iRpvvdHuHdvApdj8xZo11PBab12sROT8v9fur8EC4P3si6KeXG9Fy0RYm+iAoo
Jp2XUFh3NtBVxGF0CT3DW/uifANzRYrcc5+Ca4krH8u7Co1rjFpGKdCamnBf2kdRm+Qwc4FBYpqf
uTxsE8b67jnMOZOZPIFHE5qz0iJb34aWsrZ4Kunsu+3E+mP8gPjOYUaw0PoO6MyKSzaQIqLfsgm0
ztAN+yKHpJrbLsAElri0bA/U0mADGPakQ3zSLKYNST4eksxnRpfrhyg3ZtimlCGuTYiBOQcE2oQ7
rcfdllrJtuwoEex2RMKLHK5LZBuk7hId2mmvVSuukibM4Oqtu6ZCg1uTwhzRULFaz9jYU4pGKldy
FWYz16IKwMYkp0+i7pEtEcrN9Cxf68U9HgdSyDVxCvsMoxi2OIZGgF7S7FiGyUPYDxQeHu9swmzY
kBCyYlS7T+IMONnSXWj7e/ax216HUGqkTGpVKXAvl9VuTq46s7zFEI3Ck302pL38flCR/0JKCD2c
CtH+N925zSxx+14CtFlmSMq6CU0P32Oqkh2v9xGrmqum6rlSF4zj7RoXoCo/QTKsq444RTyNXGM1
S5JeyccVpWeHqGiW0Ht8WAclyPRwJObg0a7wjbrUm6Fru2QQ9zTbxBf6n3Lv9EXGVT31NgZrFFBI
c1OZIUMHOj4D88hIGJ+IZrGJ1NpNkxHXLMSTN+nM3MmKvdHSgNy/bc2ftI+qKD6wLcE9ldvMD2iH
II04QPQKkBzNQaoXt1M/Hy2R5GuGOytddrdFmzHqsMaVYQrF6tCQgYduleESO6ZWzJs5ix8sD+0l
iZr9Lk9q/Q4MGaNEzXrCWHevYgmosonZckKHSYBPz/YCmmPoeFAGIlHgE5uZnv9W70j5Ccv5NtfO
tibLHcfdySKEHVEByo+xPZuzoi/BHg7xTtJcOYRBN3H65L3S0L/OtefBng5WxXZviBw3MAmcLPQf
a1AjRQG6XuJxll4QE4f+Q2fz5dYohJA33CmFFcbP+E/O1kjl6hFbb7sa40FreFEm4JaxtLbTXDeI
W2YksPWdmiJAfRHGF2LNRxybrkcfyTvHvq223eKZNMv4VLS5OGuZuI4ILN1CD6W11r8lqId20wLf
0IuQRsVJ1+I3uoPsRCRR8S6xnWbvYRX0ygA6LjmbmX3GOhQMPWhGD+RRUZhBwXBZCxpXIck36WSz
3F4rhnRB3alPt7K1lWM35dpSr1zba+aTxrfReTiDxEIOs3QP9Xh/KnZeqNYDvItQQ8o5ImVkNqR2
fg6CkbxRNKFsqWjKN1ZJGFxWl2v2dOiTMzvcGBlXbAcbQYsQlzXRZ32GAHtGqYz1PSqux9pQ26xv
9ACpyd4W3Z/IIJDUyP7YFfL+mv+Ip7B5u01y1SOJYR3YAr//nBKYVMTAm0YKUh0OhJeoJ1ml8Kpo
W8YDYQDzQBgd1biC8Jt8SEfWmxwdyiYmxj12Rbm1yzLfVLCuN7Maln9Tei+twsXAfPQNo78NoZWW
/NfY7hcPmQ0bqp7jfKcqEQWyyr7NxZGsuxWa9nGPbOKtZ/yObJkLkd90H3Ma76mkdTGLfR4RhIKG
/A+DqudZbbmU8/p0bXEm9s/CGE/d5IVbPI74r1WhByVeyD6BTjNZJldO89o39e/QLaloqf2pb71H
5e5iZbmYkIbbaWrOvi9d6HoxUeCQ0UI6rgEejW7nZd033LOMzScVcK6L5q5v7OtEQDgtJDAqoZHD
bJgPCHwVUxUGhTpEnjh8YTBFSrdG/dnImIaTCXS3q6EFsnjadDSCZCzeXU/IDSDuc+nFI9d9/ypl
HQ/6PN3VhcKdzorpjOwnaxeDb1V0P4ziYPBYCK8iDNeKPl1JAi+WVfStI5PtgWEXHU0bzAsHHE/N
lQFP+q69dkVDp8P2H7Q4dxBfdN9Iu9hEEUNPGOkkd5Nldah5XCJPTW1XJRSbhvE86xq0uNG+6urq
0Op+du8dvUdjxBLYEe4wVKlLvzN6cK0fN0+7W5Djd1HfSLz263CMx/M4rzhF2HF1gBCsgZzcyZ2n
QG9O4VyoUyW7dudZNWwnL4Ll40p8g1314ni6/up2zn1rOZ+Vk71GhRHu7HTSt1zVlLh3aLDuLD9L
r5FGAamcKTirUjont+ACmWHVo81EdqZQ8B4d7zDWL1k3j4eQ/Okr3Wk+4aA1V0VtBX3Y38raItvD
pMSseho+dau1hGDUgP1gWpE5GEwdQdhNQ8qElp/DScsOhHJPN4ZIj3kk26sQv9rBnXXCKnN62OkM
H3ydNlyMdRj/e+gHxIUk0OEkHfqggzARRENHgT10R8KDwu+4YMQ2NvUGKMROwyCzww5Xr3VzSV8d
B4wSyW4k7VDTItYsi8PAU+kZ686DAYPs3s6rgz/g/Rsj4yFhFrUf9RK7hwyvKrxQuxIltGKwf4Uj
6qQJM1zro/Fk0CF0iJzbZqGuBVk5EG1qeR9pTdtxasm0nAqH4WFGFK0Bw8eGjWHYveR8r0E3Lt1s
UkWfjXnh83jyo8uh4i4IsNIlZGJq6ZCRg77LLBzcBgS/Axth2F6l3x3QgehcSt5zJBUBbmUNpKRo
MewyBuK7iTVMv+2aImPXDW0X2JRyGuPG6NVmKD5D3cme8zC/S3Lr08ndjawLjWYsZhpsvVnjg4kY
7nMOBRS1Eob2ZfdL7qUAW9rKF60h2YKIwm0o4oKRqensGtZlvW6/3aigMPUF1CmySgZpslIqzL/Q
7Mn9gDxHzHtcxi8DKKhtZiHtK/xwNy47zm8SAsuznSRvdcW6TATJdaLhxc+77KrgoMbnbV8RhMNM
paG2Hir4Vu0GGA0c72h+h2mxHQVj1xpHgV4xxUjka2i2ycbP5FtntiH8V6YmVMg/Q1vnhL6WceBL
oBd+QtOuKSmQ4cJkGyG2hcbxOg99h+i248rV8mbN0g+iJGl5/yljCHFdc7ERC2pTNfqLTnW/Fko9
4uvCyrG0iYmmrtd9JR8Lcka3ssMQUYaOtcawT5QZFyeVZosJGQZ32sVPpQl806xstLOmpYJ2JtBH
j7nyoSVpsKlMHy1ODpCDNUIpcVu1Olw1f3a2BA8yBvDr5yyhBCQn9rkf+NxsC1RELqqz0gGjwhAc
4b8Mj7qCHdesC4NobYtbgKs4ICuy8BD72F9J1I6vLywj3XH+h2pEPwWx5kI6+v/fZrJ7/x8u0uWO
0/IMvw+pKYUCt4lleW2kZRNcnvFyn7pxEdpdfqaP78HU/b9XDLOaX11+TqaYX10e8B/f/j7/3984
XGxM7/D7dv95F3/f5N9XZL3r5s1/3hLZYboWjQ22zG0tjo/lr768+t83cnk1k7SWYomA/p/Ph4h0
SojLXRvQre3fz+/vk19u/X2Wy3e6GFvOBw7Sg6/eYe71V17RVYcS+9VBGmPFZQbX5OW7EO3D3+9+
b/OI8kDV9X/3SRFZ0VX7v3tevgOfUF393taFRJCHqb2/3P73GS6//fvg39f6fdw/T+Noi6zHiIzA
cOmjb5IeHxkDMRJE/vfNNqbGBOLyXP/xbUXohL75fbayLQlaGp2nrBjYmqtMJ1eo1284C8ury5d0
mkvmD3z557bfHy/fQYI6iqz0yav834devrs8/vLd5Ul+f5ypQtn7lJDdl0f8/uL3xX5vu9wlp5FF
B3659z/Pdbntn6e5/OhLjDBG58QBHZDd7/P9/XMvP1+eihBLgtz/eZq/d/pvT3t5TDb7V37X1zuX
REp8ZZRlhq0pdl/8KMKEMdry5Z8f9VECI/rn14O+TWdvm/pLx0Uniu/yoN8v/9ymVyqE62M7we8r
/PMyv4/956X+2/0MP+Q9/T4X+sLmqr2aLzdfHmDXAzPAf570P37/z4tcfvz315pf1Psp7Tf/9SP4
b+/rvz7N5Y6/7/Vyn8ttMQqyzSCsnz7pF1gnALDYYIS2KgfJ6MMorFbeRnJItn8vF4P1rDldHs6n
2KyfLleDihbeVZxW1cG2MhGzgtN9KDZmlmm0FNmyuZa2LGIg3g3jg/xZMrwa/HMTMqRrZ/mObl1r
s8WGPaGMzNnxN5/NjNaZ7hWPetjqez+GhrmwS/qElqNGSxOiDWNEKOmoF6JtHaqbzqgAdS3wm56a
uSum26lW33YYrvE0e4jSJHsP5rD0ADF15gDc9AUXUpp6uCsM/dvPx0ej9rNt3CCKKMYKcVELTtsI
k41ZUCXB0y8qME9gFSrcM3V8hBNSnKAlB3EFYnSYinNhoAVgiE0YjFsiCKAUZope4+aU4V3d9IcR
bizov1m/sz3X3M8D78xluzqKF0oTtjYyM5CwU+iYpO9tE6K9WjggmiqWTIosW8Nfp2OT3tim4cK6
ngjG0mDcLP0YTC0I/ecny84PZV1D4SrqIOnst2YglLWa8i0FVLJxWNupUI5xxEQqjWm7sWOv1l15
mOL+SFeCPUZKG1DTq24dpcZKt5gChNJOtkPDZ+dIC+NqHD9GzBDx4pHrFnrdumZj3nnTTabGP8Bc
ipOn/Ddm6oxHlX+MpiwNkpznWeAe0CvGHbOzo0mwFKKnlH1LG7+Qt5KGFJC6TkUwzpgnQzjpWi33
EgwVkh+PhD2A04NNO73ulny3cXimlhy3HbkMQS67b5FAKmJojy6Qx7q0kneWNk33pgZFqR80KnNY
iUAR3zsF1JfxfbGH4pkhRFgC3mZj2Nky35LpRxPW5g+P0DUCK70bE7/dex1vepzRfJLJpRERwz+6
3lqx8ANmkBbYVk9nbMC5JE129rH2R4ZA3trxtBxBZurKUx7PP4ywKZPJ/lk39rvURHiuzP6rKYjl
MTn9CM5lDjpOSOXiGEixrUMsCXHXMKYY1i3eELsDbpQj37LsTNvNGTRhV5IzSkOWGY5JtF6SIeaH
ModmDTt3QbaAx2uBocOkQlZS0I8KQmHvoKPTtkXUhXeTIVdz432CwLFXkR59TErbSk/TgsGgLjOs
E/2EGAQMVi4//tYW5Ws1Et1gjPOr3+Cod+29of1AuEZ8kljJwTLI+vVT/W6WoRdYpPmFsXqEqYs/
zT/2HtV3pdF5hSgGJzz7yhqj384NhTGNR2IovOd4qaDxtAMqIvN7bauSXohWHWdO6WCQoLYTw7iJ
RroTBdPXXv9wGpuyB9r7pm8fuqx5QkyfkzYPCtyv3wypYGHbZMtYcksU1XOlh1ZgdymdcQLRadIo
9hvGCOEoqkLkU4w7UhHvHVtb8hqNeze1n4nCaGxsa6D18m1XNDqh42AqPXKOdKPfGxaCyzyfXiJf
fYQgUJkaV9/p/DqbGTmRqEP1JGZ2bz55TfykcB9cl4kkT+jahz7qKv9Djr23pl01QlyGPEVB7obm
nzJHT627b+kAzmGcX1TuH22TuxXGADse/Z2c7XQDwWsl6+4Yog+hNTXtspjsxmQu4/306aqdCvPH
rOzfjb5kLiSnWzvVoBHgGXTpJGKS4NptMwhrVIlIqqfB2g7riGMiaKsedVz6ofiQVm2NEAabxaFe
ojCwaTWBZI9I1E0uBH6frrq2ADIUJEmgRpGbIfRTMA7iCRY8HCNoSSVhdGjwXoeohz/r54synnZE
1xUvNTBqjM6QxcYsIQ1smNduq9OQAUSlo7LfdFr+7KbmnRqX5vSLcpn6NgCh3A5BRGJ+V1r2XSTm
V9cQCU7DNeh1oDQ9mVTl0FOuFWEWgINzGLgx1Yqn6NVApQA0jwyAqXrQU2JEyMYoyulY9zQ6OxpW
5sAbjs0teVc2DVxA5aPm0tckVIW51SqpFjS7iNi3RuOBkJiY/0iZufUWvQjtUeni+TYOLVN10QnM
Q3l1LjIaW5Y4NI370SV4vkf7NvbyYm3rC2dfNIAWpFz3AyAB1xuuJJP1yC3tdcOqSwpbiq59IEfV
1ZjdIO6b0DeU4zq0tC+vYcAXqnFnJRaTgQGNknB3TL0fbWPeCSA+u8o2yescTllcPpWjvrWNHCF6
jDxkavK3BLhfpVWvvl6lVyqIYm/l1M09GuDHwsmfJ5Im13bbPcbt/FWNLjB0dDW0hguXEMRoPM3e
WmQ0XI0OKSuomFNFopRXdUxSK4Yyrg1hIkShAvZzSDTcJSjV3pjav/tR/ujW/XF0MY/rAwJXYmzt
/C0bOSZSCUGqpzaw1DEG259P+Nx0KAfrrDZv4VmtrZbzEz6eQ5TaIuRTObO+ZHCR2FekZUbO+yTH
96hjJihyJKEesHeZMPEtsq9BJE9WM75B4IZRDgEvsnYzHIXeLh6ZrzKR06v7Gldpn2ioqjK413we
D/aMIKWaEwU93CIvAsOr7Ucfndcdoh5bDt3NTekVSD+k+Onsbl5LVthVL5EwlJBjWGk5lwCbN6Ve
rsPFIyTLuwxGPJjMwdlgitqNrn94KzpCMxrGmiBj0aiT3RRo5JWA8WZt1kxyPwgbVCGCdluY+0VH
3dQhUAtBKrrzpRcYj/ThtedNAQF7SWpoWfqUP/utBodMPSRtCFCjF3z00dmoKRMcc0cE1H6swm23
hya77fhYuEgglUiwXK0GxoTv8cRgsAeykniLekF2G72b3PXoHzPgH3kPZ5WhECYVzt7BC3/yfLxa
mAULTusFVcjR9OVt7+UQsIa7WkbvToGYoPeXLLAhfxM+6NQZs2cAwjVaWTa94ZljIwMwRLQtZUML
qr+CXulZ+pFTcmf3EygrnMlVccYbgNoGMxCeGU6X/oWkQDJ1c/AeXVTd5CkNElw+fJr2AoooosfK
zX8IHkL4JvMB6XX/lNCI37cxUxUEPQLXAh4DdOdlpK6RbsUrNIzv2GDIte3NrVs0W0HKgtX6wFfq
DOIhWvo8wfPFaN0CIM/k/qXIUKd6EVRza3Zo8lt8yBChiRHGQQDhpFj3poAahoedPguT1eIBPXXN
MYeYCQ31Cqpgci8JsQtd+cgCRyV553/rY98fjUkGnaycvRfKR82e2M35/Tua39U0weYzhv697fxt
pDymGsnEb5HMQbffAHAjRalqYI9pnDwUYQ2aQOCpDddPHUFqAUl+Vh6Q9/xFUNTXrOC9qtGBUxtP
A6cndIsyTQjfrXYqGm5GP+VwaZJ7g8vPuus51yDHMCZsjlFS/SHTifa4wbg8s57Czjursfw0RlQp
cwtVacHrhIm3Zdx76mETuhSLEU025UdnSpBV2jonM8meqbWfPdeCfhPBx5/N8YuuFMMWb0G/+yw1
7rQgIj+iOmE1d++0KKU97jZIt2HZ1EPgtvRuHVUwbXIBmhPVJAJ3gcpHyR+19W1JcoHRrpi7aytj
HJ7Ir98YJiigqdBYWwX7YLe/xYbKsFfLbi1648xcP2mJwZbJ2No0M1PMOVY7dLlWx3ybdJ4nFESf
7JSJwskaZK8GE3/BQUOmcmh+JIB0QpfpYBJLIHPnoiaHlWhFe5UXFKKzA8GxIxTKx5QDM/rU9v5j
ofU/jHYs3z4mY7hB8k6IMQJLrEYbkN23qbJtRCTNG1Tkq74EDWvRnFH1e2ODkRx9RGOQxZ9qG8no
WIdP3oCAttEj6k5M+WhlMYB7aDl0EAKIUxivzHvlQnUtnY+0B3OkiO+1I/gbtjU9mjrmpZQzMOYT
zuwkWiRnPw6CknUuyXMl+9dwUYKM7/N4xdznKRecpUUxNJvC4HOyB/scjcVpwsq8bJJIp5g6Uoad
Fw3GgI2NDLmqeoUmqBlbVx8ZAxAQYVf2VsFyXC5SxC3oHj7Q6Zkw1tkbwk2dZVzYNOvaijuytKxP
E1DPFkzKgz6BrJIkKkwRbJUEjjZ0BY7+Spv8DYVJxBkCtJcaH4YeUqvM+kPyIrmcY//DUPty3SQ5
xSFiydTvEtT1oFGAMvnM7jWfo0Q45ofjeT8J8yWsgtXBMgfgNabP5MG4bxwf6ZThIyq2sM5lFcFW
jrlJEiIqEWDtRy9jMG6C5kQUKQzlUQekwG19JDyIO15TYwkJkdcaAsWmQvTX5fVTmpenWHevVNus
54r6eZA+M3jDBKeUL5a/dL2qiJilFfBa298TkqS6mNM1Ayt8Yl1/J8rhTXTDV1JAoWGo7ZrGO/pO
Z10veUOkUq7CscXWNw8MBDh4avtBZeKuZxgKE604KRxLGjPKFQEyb6mD/gT902Mo73tbZxDK1n0F
qJO4MxGuGSqdcsc+2gaTzywCwgVZaN3q4gZU1LUCLLGOmQr49vBkKu1J9/tyG8XTPQ43tQZtcFfA
EFIqDUm7m189/96j147IpBCrkjlyIGVKgU2B6ZJ9sk5NWG2Dc4VsbKXafidFjH4I13P+1OAAvdLT
cM8xSWxLbG3GlEQC5HYLKYjgWs106TxfdRGmS6PD5xcl88bv8Z6WYjM0+quW51de25u7cJx21Rhu
K5VjemlEj6RKfsVNt54c60B9gSecAmNYsjU7/DHNcKNnBypp56AtyhOVkGtZKZeXcTfU+xq+D/+1
bCw0eB6xECJ+jWW8meDB4msh7TL1TURX00sFL2gTmrscDMmqVCWJdLha3JTRnt2/ZiUTdthT0TpM
+a/5LjDWzic9qTWwcIo9d0sX8ZWbAfdm9XYAFm3rYWG9uSDHPUDZDAFKREL+lV1916GI4LTWZxnF
WyuDQ+3Dm6wz8xMQxD6M055NG3rkRn4lw/SUoWLbasTDrRrOeDC8gr0hCGm8md25nLYLM3eaEpKY
O0lcSBYxCoVTFTThxs5VDdXeZTAQ0gtJku8qzI+6QNPEFsxhW+8A3ky6fTxWksSlToBRNr8HC1NH
/mQwu94hfHsXqFnEPNI/8YtDRhJ8xQxoK6r8O82x+g5q2DZmfJ4jhKoNX4Jumd/r8w0M4r0gxK1/
51Q841T+SMxwazrkxOb1OfTxeQFiPoEw2hRKPPvGCDVVQ8nRsIuvrPZGtTa6MqZ/gulV5ptEftIK
j+vpCHVIbvIEenKCgNFl2Lyq6+GZcxQ1iAH0l8uhu2mjacfjYCDBjMrImDNy/QkPKhm0TP+ebRPt
yNCEdzL+9seXxrNe0M88ioIs+h7qioPOIuiIU18h6kCRhJaSPFaLgpdzE81u1eya1t1ab7pr4v+w
nsei1/hASfjmw6MpaN0RRDCtpW29KrgfBmkh6xmtFv8ZPzpiIXiMZndvLLo3O4o7SuEVFQC4W/aw
mBTxd/XknsoK16Myb/04uqt/uPCGEWK+xjqOsbqD+xqt3Ba+WzoQGWfrr3HbmWBEq7OTD48jOgUo
YMltSqCb5aMj85jJ2oxh12wCjwM273GyHowPpNQfAudyp3NgZs4zGfUPpkvMQ5ScYn/eZRILSj5d
dS1nCxQ0RCN76NqvvXQ+NYEkhL/rgKmKSD+dZkzK+i/mBNaYqQ5Nf4ahf+q4APh2QpCrNN7CZfPq
adFxJsupMSriC1wCxlT3VTfjohUAwkwCEx3SgeEfhbdO9FERcrRQxfQgDfezjpvKYYJchfKztNVd
HYN+91LyxNr+QeT2NSKLLmBIQU2F1N5jYskb07S1XaQ/FAAGQxlTruy0+oqLGER8dtXiLdYz5zv2
WvpUbQu+LTei7ZjszKk+Z242Bm2TH6Dk4SfR601TOR+Z0V21JpNYkPKQEfHfptL6jMPyrk2cDW/h
uo9vCLc5d/NwLDXoN5mLdCMBfzFY96HUcGeEf+ZSezQXzxqOnUcte1doHJzZDLRIr6m5TLSdRb22
JDy3Xh5MP3mAiBMdiKH8luHyYcf5+2Sol6zEqlJaOI07AIxeMpynDHR7mjxgofighPjQF5mzqNTW
qSdA+tFAdhwLuVb4WRDPlQ0rUiBv7i+dynE3cslcWxOtWT0xr1Ct002I330sQctM9Qho+RoV9H3h
DWCQde1tjoajTjB47Jcnk0s4UJSdrCokBoOJqmZJD0lek7y1gz+NU385Vv4Z1nVIAV/dEUeyQsLG
xcXFHRNi/nCb67kcSHNmV0BHL8+M+trKiwfEkKtSoCEpUb9MAxam2Ahf0hRVrNNDfpkHcZ3MtsWY
GjG9VkU7tymHQA/kPEJZFEm2nSNxnVflh2s370jHb1QRepuE45Qz5AW3g9iQAuqX1SnpvWhnkt4u
hj7aCK0MrHQ+a2F5VeZq3jWOtXF6SD8sedrGyQNvgeSjolR7R6EwX/TUo4fFbvmjasu/HwXNGzBN
7Mqp6DiKy5NFYhURfXFe3bYxuYgK7etyCM5TYy6JZTgyXA4Uevln7H47OuKvoZBnOrc3YRfq7BLM
gauTsXFS2M528SBj860YXZuNXkxZO9Q7z583sS1ZGMvkAfUC67BOU4bmcb1nN/Ygp+J1yR5g9/s4
eJIQHfwgVjmHawgCr059bOvwjfKgP8QxJUpIo/6oefamRUdFNLSTgWIy961m09ZLJ4uSoYmOxaQd
K0FcAnvNl7Ggtzv3YtvWSblGaTGwp0eIg6GGzridZ/uS+MJKY0DAE8Cw0r7Y966mXj3aSejtx1k7
1+zKD1GR0cT0oitFKoGstHZrTZ0W1Cmi+xrq9dQVxpWWo2VuZlB1USbYqHmxvivgIk7gkQ+O5iHH
n3ySHwyruAdvh6YGMsfu8uPf25Z8WM5LxjdrkScZWuDaZK2SDtv4otrlMWFv5fhKGOyJwU+/dQWe
qoZ84koUGY4D8e7SRzYwUK+E1Wt7/p7tbFCo9nZIp88gP6Vzn+e87XagvYN2YA1TLQ3IRD7UY/XR
SxBQicvqM2vDgRAOfyfCP0KA/pxyRkMNfeO5axRySVQEHd4UrSdjqLIo7d3B+MENzElDhV2E4aeV
2mBzXFroUJWgEZNlpiPBgh9+pvokiXop2WIN0aa3F6H4in0T84u9SicuwmEfHqw5Oeo2HSvpmy9+
du6RIuARPjXLyyXLBMZyjQaB6Pvge8+eDRHDK/dk0iFTn9LjrLv3RX1Tp2AYUNY8lLD+8VGgOK9t
WpriBg/jqhXedztCb7cjSF5OfpcuowNfI85gHttrW48GXBAWZ4RPAlavy6teoXuEwz+uqgnJGkI3
TmvrUCr7B6wxuzf4KejEmyymE+qGPdGEdceRZYmVOWG8AyF106bqdSw6yqGR7K3QKv4MydydZCaB
PsLZddgpW5HPAgs608dVtfFj/TWZxMmP/qCCSq918nG4iNoocrySy2P6UAzPoYUtRXn/j7Iz242d
ya70qzTquunmEJwMuy5yYs5KzTq6IXQ0cB6DQ5BP3x9PuW3/RsPoBqoE6FfmUSqTjNix91rf4owW
R8hjK6zfqiOiT1UoM/yUs7OLLA+GTJAmuvGaEf3gZR2QuowWCzQoOzDgWPZ0X5yBfASPrGq9eCV7
K99qLQaDwQBBQRgDKjkzSBYpXIoikw8x4tCu7wWdQ5pU6DRpe2L8nUlm4DM2a605zppzVXaWBSiD
eJZ5IoATaq/nfMwYEouRVmU4MFwZIp4lF8ZbpzjDaRaEpTIn1dFxjG04D09GDkpctxqcxZB+VmBK
IV98ZWlzawn23OdkJ6JlwjNiikNXdD3SHQZTcqb55LrZR0+Tj92m0jCb0jHLq/gQkSRNAU3AvYP/
lW5lFPDo9qYXaJZGE3nbMnoK3xs6LBiXNGrX7oxxANMghsooh6ZHMXIfgnkBMkezs9c1PxiuA3TO
dV30NYmjdkvNz9jDGUbv0Dd0/JK5h84MRm3nW1EGg6PdIJ5bkp+y/r4pGAJJW/LRjNWJvvwlsuEq
9PRtVI4ceaStSS1VH9IBCw2nqSAm32jN8FW/dIzdcZSyiLmkFSRzcimFfufXwgqE3je7YSIFqkkx
aGTlNl6C4ueIzSGKhDyN9NszD0tDmqkXp8QHqnfPTM34/MsZ2Bwd2TCR6TGvaKtzbi0wvjqn1hpI
srXa9diUyZm0J3fVtDTta0tpp5arGAYYsMAOuScHiDffL7elvdSfVWef5uFgZ6ykpF69lM5s7fGc
EedJUtRRyGUm1OraqjcKfFtu1lLXkhFa9bTVRMxloY3CPDFvJFmEF7SdHPulyLGNuUYZrj3ChEwo
ETbQ5LXgFpW1t9ySd7BiFywyt7CVtzbxhcJCRdec8de+dg7vbWh0DpS9DA0Nt/2mUC8L+nXV2PxK
M8NgRo4lyxojGccbXm3fNpCCF2ePpuQpqu51WihcUQy6+VSIjZZQHkEibEN+t1GDoG1YQo2lyiIb
Ak+hhxKc+Iu94OC+0rVCI+FBlAHDYiu2SwDFF+gjA7+v+dAd0T0UZrgd0ukVHMO5HtwBakJaoafE
WlFOjIhmAAIqmXmQ9iMKjXfAjn7XltNviKY6RsxQaRz6pk8M8kTb3Km/zCUgBHfCbVicul7oveTx
4O3xKQ3bqKlJbEKDujGbZt8TKlFyJdshriluJMgs9UUQH8aksTQPromzk7LC5poTtfGlIvtDN38G
NX/1ZXPv1+nWtpvbLB0yIBOM5TL8QLvHs4XpYOh+CiFLbVTNkplT8TjaOFxHZswO/qk0HrYy1n75
rfCQKrT6mvUOSYHQXBKNvc84E8x0GHutUcZSa8zUIhMVK+fawKxYKws1ZRu27UNqhdPRwYqzIoEV
Q3NPMRtVaqfVWpDXyWOn5WRoezdTaBSG+vQyKABVUqcrrNrnbmAi4oz47qJSLsHn4HVUPvPqo0ss
u185WSXS+jGH5OZx2ucQzK44DOpVmBwHevxqq9jXqNn3bWXHd1GFK6GyGBtQq4wSPW81/AIegaY7
vGR9NpAR/gXXuqfaoAU/RNpTR1OgMnPSg8zSoflhPQ8hx8M074otWpAPbQlIjN0JclgiSMVM7zVR
A6GxodvAvq5WILLpcA6c+aDG0fyvy2/dGn93g07F4ox7g7UnyMoK1mf+G0d5yHMxl2geJ2PTbR/4
i4Dr2/iK2trOg9gC4zk3m0xL9wU5o4xqrVsj/fRYoUteE+se8Savpto/cR0RAN3gtYm7cbzWWLNE
i5BFgc6K+49pqu7YYVOqYND+ZIzBRC3RgdS7Ka3kGWcZXX8/rW/6XH+lEi1IF6ePpu6H67ih9RpX
NoS+hsYJBrr+rnTWSaF90msf37Voz/QVGbsmroNkzDar8tN14YO6hIpkrbwSys6nYuhzEEG1u0uW
Lzbdt0Lz3eOf/4RP5XOw6TzUoP3ZCrwnwAVqXyAQJ+WGmGcsjTtP8yELtsO0qRvW4bA2nlIY8VwH
+qus43FjmKa7jqy9R5wC0dj+a5TEQGVaetqVLEaiUTjIFONMLbRqVUU0u5JPg1vPgYkBaTsAU1IZ
OZwscjis27wJuHlwEXtYlDoP76/BJI4SjjXWQWXPySurtlYr++tQew95yRtazvhVa6MlIb6rV1kC
kpLnI4DXOsYbzZjeteFEk582I47C32NvwCR1GcunvfFiOY2LuuO9bsowiBUG6wp0WeveFUzENljY
kROjnA9rbTcwYjVyTW4qoGUppq3QGbCGV8es7RX0/gZ4WHgFSnaJHM4qHMvQwdbwYrWMfoyBHtqv
a4oc9c2SC4zN9W6G1d43fUYbxoHEMTH/FOxLUd5xEsCbGQ43kmaNa2IT09aV8MG1HPxbY3g/rj3g
PexeiO4OcXBRbrgTCls5sT5b85dQ3r61oLOmP67DBToX+WejIGnobkftp6H6X/KARqt+bjPEFERB
JKZ8UuTU+C0KH3yaW3Tmz0YG18D1xacYWnzylgFazjetdUgEvRnVq5z5y3aInIOP5OdYp+rZmLHw
RcD57bziDXDFF9yAoI+1NU6RfKdCL92Maf4EIWLJFcPJj4wcOd10N1hMD2wR/opvKFBYVdbhOG97
s9toQ3sBPAYlu+wP0xDe1ZIBsUsvIjMUUh2XfxMb1GtR2t/trC4CvAFVKox0EmxCHsHVqSEIkrtM
4NMiF0NxXsG8mcZYujOJYXOw9o3dHQyISX2hHrVpNi49WiCzttkGkj1cCpvi3fo2MwucMawIrepm
+lwZmwHvm9msCxD1rLTxqWOWRs/twxRdd0b/yWrvTTut6/yNhKPsi5irJbnPK7h8EWt91QZSGAdn
yNnKASRvc6N+z50Ea53CrmRq35Hdf2Qi+91BVObqN4Ox4XMRybjGB5XtnFmCq6UJSULRViOZnbIV
P59ZgQQRuNjoMDCxtXmbBzTLCJ9YYY9plz7z+T+4v1v8kpuIfgFtWpr+0tfxHXKssqNvKPIP0nS/
67x79Sb5yBQCCmlKuoPmdsydcZc1IccBYSzqHeaoGp5rR4A30mOfqL1iJuZOA8yO7Mg61Y3x2whH
MEslOrFlmlUSbLDipAYsrKwPA5mhA/m/1hS43EEl6r2ChTt0tDerT35aEyc2LGsVVICaxxD3fPtd
uvLVryO60WV114idEbJzsqaTI+vvCzFcFEAJvLMjwxNyuxMkdbqodxGFalO7+dZebC4sPl+u+c1A
09vGs39RSNI2pSE+8yK6xywcH2EIHZU9/zGUX2oAYRTuxdlZMinKpgi6yda3yOZsqguIjaUTGKOK
zqSokbssmwd8YFvdJiuizsSx5VAadY2GUR70QOGTi5JHGMnSb6KvyCUqu4NVavzd4BQFgSDovUsO
YU601aYRC0Tsn+hskKVKHJFnJ8ZWueVTXLc3q7c2CqgDLyPZjPhoNx7d8nVLz88BmLtqGJevkwmG
nmtl55RUBQJt8eqqmomVYoihipRmVR40HfkWY33XzboBtXnY4ZoAr5ZRlNVyX5WgPnp6wkkJeacj
kJqAsUsCv5pUsqbc6nV3jLz0QOAVQnUURwYAxi38mteEw2Ku8LsMkhKgi+DAUfQDgPiKGOg1KWAF
P9ISYh3ND6dr7oTekSaeT9vOoN7NO9wh1NXauswrWNvjrYus37U4RRarpkpGl3HYj4/GoSJREOuO
/+1OHTmS0Ai8FyYogSojZiXZyeJQGkeUESoy79xU3cUjkuqxR+1hHOooL3YG7QGncG7KxAxHe6oN
6kY/wpUBbdaar1LBu1myMgkyRTs0pGu/dK7lbD2GVvogWFN2ntsHWTsHfm0cQ3Zy4aXrvmJA5oBM
SlO6kVjgUiwSZkOGIzJKvvMiip0aXQxBZpxXiN+pQFUPxs4l7pARysgJmhiEWsvPQrVfYTp8ZZJZ
RTqvjOaBDIGem2bCClO9obv/SpT93Q/VNoR0bul5HeiaYl42ATJsOLU78W9asgzsMZDRPNPuyKt8
im33JXXVXjetA6bMZqN15jkZtQUvi0anZ0O0JV7b8w9a6m2j12wYsl0PvtjZDTusPv5Gsn7Ls9/C
WgAH2YGm7j2WMJPPr3qdQ3/Tgj7A6mQ8+1WLGsn/FfdI25l0njUwCSuEdj3CWXW2C+8RrxUN7sJ7
1tuBdMHq7g/K/399qn+OvqvbP4KY5N//he8/q3pqkyju/su3f3+qCv73L8tz/v0xf33G3y/JZ4vy
/qf7bx8VfFfXj+Jb/tcH/eVf5rf/26vbfHQff/lm+yev4L7/bqeHb9nn3Z9Xwd+xPPL/9Yf/lpP1
NNXf//q3D3RnJYmiXZt8dv85w8CknfTf5m5dEfrF/2P9gUA1KT/+L0/9j/gtJsGOi4DYdk3TsZ1/
jz/wxD9Z6ILhMtOlI87A+kv8AdNnw/Lw1lkmT+NZ/yd/y/onHoo1zLR8ENO+/f+Vv2VRb/7tL/EH
guwv07J813ZM0hYs1+Lnnx8PSRnJf/2b8T9drnDsu2S3JLS0AkfVz7Y3hYGeQrWpzf4+tVyQsel4
LAsjD/QuMjZ4BK0HJmdUk8y+jjbK5mwsnQe6Pz4eZ+RFxNmU53Gq8YHOwr5Rg3kRIeBOT78Uu+Qj
XVXWq2QszvgP6lervfgAirJEn9/DnqK19Mfmiu6qPmXkG5B0zEAbApt73/izv4bUUjy6gF+zCB0f
onDrwTORDnSmYSIOSfwTlWe/Mxon3JgxwIqahZsenlSfsNQIsDQ0XrmTn0Tp5PtZhUUwAEt905dU
HVJlfyVeTWRCZ7OW5V2QFk71+ocx3sTucLDy6qiKqH9WEyPzWJvqC+k53TPNM0RadcdA3gPX7+gG
Pqwo3yDQC/JiLk5SVddpBpAYi8PgNR9MbEvwzVlgNCrf0ZPz2HPmOGh7bTeOW5xrxtWyErbvmI4W
YNYGm+bZL86Dl00nSYJkyJv1ouOqy2vHOqT+jF6qsLaaPbTojcW3NnqQBPh1WJPkJmPyubQEkbYh
DIrreF/O4wOnTn/rmo+jC64lItm41A250wSnQrS9KeySF/2U3uvMZG5Rr97CsRh3hcqH7VSkUF7h
eO79IBsj/ODg3lc+8TRKDcZNqOGhBPlxLXr6kU6ByMHnTzAdGvt0dtC7bemuA6dt9WIPuMM8SjcB
Kyba9AV62kYgk71pXkv3iAneHk0E9xFMQUIH9+7ksCH5Ia3EynqSmRbi3pPQ3GJ555m4xl0oyAe/
HtgvwPQFtdmpHfUF1jnIW4KAq53j6+0hV422jlLcEWWBIprSsN93GVQ7rbbjkzFqP5XUf9eaPu3J
A7bu9QVQHFoHwyz9s9379UHxj67zEF0ncuDoaJlEGHlJQ+y5lRAmR0hQ0DlIudLBt25Ykb2VPxQS
6UD+3lp6dq6XL+7cncJsSPYxPp6TnuVc9/Fa94nJQRxbHV3/Yc5d8+IRpnGxLHuBjdF5SUT6mEF8
T7iyjl4IF2lMp6OH7eyWUAU4jefcK4v9zogJFHIkUIO2gM/My8jJtKUnEzUSMLCY1A0bO7o2zXUJ
2NP5+MFNa6A/N/HMnKqrppeSQnsz8JaDJ5ybIAVkBAm0X6XsroFZABq3JgduHE1Qo0771dOoyv6k
2vi3FXb5oW0QDtkoFkovpZrViYT1SN6YXWJ1J5LHk+7UUHDeXL0o0dwtf/7EIRt5Qrsn5QyVpvDA
uiwXax12CfUwCl9p1OQADZl3SsbsVY9Fe4N280jy6DEJLetiRotqPaxOOeRbKcGfDQu0vqiMwG0p
lktWYDLjnVe7ixJWLsPdGfl8PyuEG7qL+69N0lMZUnFYGrjduATZsURTBahFIa+nsUvk2TAvuk2Y
VHnGjSZMMukgCW7ASJlXKyGBL7XIgW3LdyFQllUeCl4a11I9a36+xcgBR9hMDTwXLU7DnkRX3eqO
sUeUs+3PLyV5B3euqOhzVvpajmo46rOPpIYoprlEG5baxS8DYw2K53DXeFoFFtZCPuDu+saqL1GB
Rs/xlXqoE4ZCuYtVxp3o8DYeMQ7CMxDXlUtnjDnIXee25r3I9Duz6co7b3Tv5znT0JrTWfMiZyBD
G5Ot17i/CRBfxtOHqE5fwLktSSn0d5i7DWl6mOSS1W1kCfAPV2L/cf1t3iYJJCoUPolJ6yittd8I
FMfHNDTvqtzGKWr1F0d3/HWat4Rpq7ri+GDdl1P/qk+s/Ma37sYm+iOojbGe6FfpE1Zbeqg2IzX0
Sx/HXEd9y34/iPDYkuQqGvcjSkL/hR5geBWtcWwJO6PlGI77PqUtN6aUUU6hmbtJt33OiSn9dF3d
5tir3lN7FHeupT1PunUqWqcHmLSVZgh+wHC9DcyGYad3/U+a+P1O0000R7KKz3ZJmafpM2fiTEyn
xssguxmPUUKH3Atj2BJ59tROnzXn9D42vWc0A28MPk917aabGbbcMTMxm5gx0BzT5q0tCpeddm7a
qxkXx4hDQDaP0/usl++TwyOHooh35Bv7hwhD9zqKJonnv0v2Plc86ma/vfe1gyWsr6iK/RcGWjby
huiWeATt9ZBiH9Mpo2E/JQ9Kz5qgbPl/mWqXAoBVQfrfBivWcBLSjPcEb76FMRMKqKcVKQDxQM7Z
XARqpmcCgppBZZuagRObeznb1VOP4hhzTaECx6j8O88a9rqBKdptXdBmg62f/aZmrIhtKvBmoh5d
tUQpEBu9AUaMs2Eqo+uoQffLKufdNIBqDI75PBqVOiapcZsTUj9b4dgPgmsoGsedgz/+iGiBWY1t
2gE7db0xc83fjI35Y07TR9FnBuDwkz6UPlS28YHC6ANHBl1Z4Ee4w+RzhBtpqdV7eZ4ZP9UZEBxk
+8dKG99qedQMi3C/hnYnPJfsYgrj9I+NhJyBQ+x57IqpCwKowS3XSvbEvse8nhedsclauAKxkMXN
z9FCz+aH2ej2fTbqBiFGqG7onyS7tGGnjkXDMFWWdKq6noRMI66e4BOgbvPY1nuztVZFNbX73MLe
0ZpWeqiKyFj12XTUQ+hU3O4c3MdPIkrwCIanBstu0BmERJFhYTxkOUF33eCfrAZ58Nj6cBTH9uiS
G4Ig8KHrrgrQwkkYybGdMBTWWQeKu9JOgwohWceMYmxZy3t4UUj5wvAM+4DZelZkgWylcyZn9eg0
AHrSGtWfm+fQOBuqAkjm635k7sWVXUf0TyK9f+ykZj+1eJ7yzgEbYpBM7nVRoLlVdy7S99zSSwLm
pq+WJsG29AGBcT4CCe+lFzUnkIlkC56bmOwyYLLWrwYPHQOfMxLtqHhHrOXtTH1e12PkLahJ/Zrk
XPtV3Zb7eMJtwSeNJCD65fkRSQpN1cut1WnRYZxTLEievxkqr78bnJ7iMR3P4dQY+3AMF5eMLTbC
azxk42Z8duzqm3BrRIYKGSxmCWiuojzI0aP7oGmvYxUzaW4eYd5Vj2nwp4zI9MrB5vSQFiWWo6bJ
IAr35dvQbHvF0qbNN8POPl06nQdhSkxqtXvxqAuJTKghNM64IF3/V2k/aLEY70B5ftgihnkw7/FU
EthipPLeMB3mw517gjC4azj8nHWMFiIvieqefizbis8dsa2rMprZFNzEgkLJnCct4UrQW9j0SQhw
wKBb27VpdysotZQYo22U9jdqVqI2eRchOIIYESLCLmMh1AP3M61gMRu73HVIZZUSDt2s74sKUKLp
AiVSg96dMkQtg1XRAciraD9507OQfRJYZvjkam2y7xqgsXY63sXUbkhUZ/yUfbieO+75jlfkmBpN
96MZeu2bS9ghZVA9pM1dLUBFR+O9bybNIauPRp9Wex2ezwZttX60ye1aKmxgoUSs4LnaIMhijucM
6qEQNSxBEgF6uz4QHcPeWc8PGZ4E3GLTpaIroSKlbqRq0kpMjINUDB015QP2BZtgaRTh7VjJ7SAz
HRxk+VUuQ9VQs3AelFOOMJHJTNy54tp5Q89u58wBpy4yxjUSBJpYc3fSoxeaLjuKzIbXArrm4U8x
xOtdwXUlI6qrH2XS18spwLwjcXzpB/t42EeUL4y2gtasH12FWDMxknTXxPl9Voj0ws+PueMZUIOr
fK1lZrGG9tRu8TlaqxKHwvpPUTa6ozqnMeExBFehf+xS/6SPxXtadcWq1cr83PRpA9YTl4wL2Pls
jwx7OROhRJ3IiHOaacvg0dr3iqwJZyCiton4VSq3H1vLg+NaIeZGAF9vbVSHeJOq8cHyJ+NKjCtO
bX6YDF7My0JFWtRTUIbaVvl28RD5Gvcuy3Hs6CDUEU+spwGDDH0eaCN2CebGbHKqSv+g0SiEQERN
rZGv4SVFtVcFV2WjCfLaLXPvdt6l9FsMAb4tNwaJKJhQy23Vv8NS5LLjHLBy6F2mQv0Qj84k2GdP
pdP2KUydG9Kqh5Vb19wqGS38EkPsOpIWw72ZhFjf99oN2z3WDa04EuZxMKMJ563sTDKgDbpSWJiB
a2sml0BsNrQ507eUqN8t9gsgUcsywEe3BeqVOs18J2fT3nSz1x462oJzHKWcoMZx77SGQJgeXf2x
LJ9oV735LRVwNfj7iIJxYyrW+nBS8Uko9UgqLjGlne4FOZQ9DlfsdIoDCw0wd1/0ydMsM6BIWQvd
2YWNSoAg7rHH2qEnCaWQVTTDdOW2DsBGB0Ysc4YhyJlRk4BsXIlywpklQY37y2W5SEeNEZZ5kWWX
esLnFPsOlx8jQmBqCR6GCbPXMK8HMVWntAqxhkk0dOPMlB8T4VvvwyEdfCfZZKhVdoPnXIAilUfU
Etwo4YK1d9LoKFR2Kk3RHIzG/jK8dtiqEF1AhUEPhVuu7VUUjuyr0tpMAyqPCDnscuBOPCKBwq54
nKaMd3wwfirqF0buMXEY0fA52ZiGEDUQryK8c8fhcx1LwR9XNN6+dxL/rI/cakmhE3szabBnG5e5
WAYSKssGb1PFxTKi8DArtt5eMn3dC8OPN4mru3tcchR2hnPJjKS6aAJylEu1ghxN3wH3ieKVtD8T
4Kyh3lRbc4zMYAq7du+QXCujIM7Y7jvWbZIxmg/Hnj7lfOg4dzK/Vj7piAvVuCz9SxMuztBM7lvm
xxu6tQoLkHL4DLEikmvBsbxjEa5ljgN/Di8M1t45ufIAMI7H2WO24Q7OoTbt7tZWtzIZA3ZxcnrY
jwJBK2fT1LwvNK0COuzWjBd2Hgd33Tnci7aNg1tvM4wUEfTsRM7fHqDkjWpUSinOISydvHNuasaT
Q3Ysn8icB4mLNhp/9Yrdo8RV0B4s2+zuIM9B0ULZHjhetvEBnRza8qoqU5zN0c0PJFwBcnIBQ1Gi
S8yo0yy3hs/mx7A1QaCXJgFUwIXSvqhm7NK46iSLa77CThWHL7EhA4S3QMZSv98YFtVOhTMcQ9eZ
oCfE3nV25UTQBb1P6kWdR/rWS4BXdpPXrh0LCKexbIGKqPYzUp5np+3UuTbY56YMz0Z7m4puOhX4
D+Y0lE+4dQoJ7cqFaHnh3BGkXendOgU4MQdNlPovGbANdCyec+ijkJ5+V7Coxkuocpo1r5iiayPE
itcnCEVDG/itxIGUtOawdzlmFmU8HrTZuzcKadwq752xAgfWsbrVBi182fkgz8gP1tgODoZlrdte
nARa4f1UYiArTEftspomlSvIRjOQYE9M/TgOX5JsfMs7Tb4QqEfDoPzdEf/5KPLkjZ57cWI8+v5n
xyIHbxVKnBiG0SwgcO15oBEzG077GC/0eKu1LkR2oJJA5xOwyJkHlhVK9nuSmvOXmKzoDUFQowXF
t2on5tdREZBeYt6NuhgZoYdRAKq/7HajHjeMSeUeWrfxNDPn5SACrELjomavvuJf8PEIWzqnZpFg
SBy7AFRAc0gYpinqvWg0pv0YIsBEH+gxbDHpNRnRjzO70y3PnT2hb/JBUQKa00Nh9/WvlBmU16X0
jqwMpY3K6U2J6mSX6U8qWv1CNsDWLuJmJWjxHlIDJz+QYZoYUo+vkBf93mPcDygcWrkkFKqIR+0g
kzk7JaBf11EG6QkOmYtqtcIC6PWPBGjw+tsM82PR7m2TtPQhhteaZmm1EQjxLwSZm0GdQ7mOJgSj
vhLiNwziVSMOtY0iy4AOTIonMnJW8jtRqHhPnjclPshlIAr+Ra++PNUFSjXTupWdt4l1BhAa75ZH
f2ZxmSEgY3e7oYJ90Gcinqye0wyVzXhr3j1BRNFoYXFqSeWA91GdkdbZDzH58im8/HjorPdIewtD
rT8lln30DeLqHdONTghejvwx450jxYFGbgtiztP3iMUahMLMsjUmtwzb9HstxeReJy5yIWM4oPek
mwtG+7Hsm8CfCX2Qdq22Q8g1Wy3NWmuUD3bS0sz0BoZIZexu59Qk/UQAjnL18kVm98qZZlopzqdp
xaQIaS6RQaKiGzk+JSh878R4iOihn332ZdMYw70Nc20NhoujjQ8TZHaYAOFZTLeF54X0G3u6WCR7
ras0748KqdM6GtH3wz0C3qpRW8PziXZlBjqhRqC7MjsII3aNmf9Px2KYcYkUSIEDLanQWedTh45A
K3YNcU67OqmQ63KrYyTb0ASKbzjjHiqL03juiGuv+uFl8qmU2Z+vI6lJg135j1lq+I+1oEOAjIXQ
0duI3w4EMBJGWs4p9ATnoPU6NmYvbB5j5t0axd1ljLJXDGySnA6D9EX6DPf0R9aVqrLtOKvioKj1
aOsj7Koma19m40ZjQHCEh8IY3GJwmTAB9kYTfXdEv7B3tsx2klfHrVEtty+N/QlGDLEqvIsNqqQf
J2PKZSztDy+ico6Vf3CdDGpK3VwdZ6Swxal1n6rq0Zk7N6D6Uod8EldKnejATDUGUQMDIB5QEYU5
yAyocnRcGxMYrYbFr++Nox1VBCIhL1uFQ9ru0fsjySmpj9grUqD4i8vo91AnznqsAaQOk3FTxSJ9
0soPT8NOOGdRkJjkIISMJlqNJdnMvfLYKRf4cQvaFMznwXFoKkTuGKSRe3V14sKGdq16wsllSts4
yx+02VpZma+OYPLVUf9SCa3BIpv2YGihdiX2o04LZdeF4bvWkLEjiIZAlwNcj1IMqywdV40HaQvI
Bfjzfio8HRPJCMFz0MG/eERdCHhMrhTN2uu1di0J5QK322ydju3LlQg+fLpXqyT1qfyd/q6PqKoV
gHg7RW5uiWSrLGDLfRSNR7XYanjb6N222cpt4xvHik3b2FpgFeKqR6CZ9dS5yt7JgnFu7gXUvBMH
O3yXwIbQlvI6s8GZ+Xttzth5hxLC4v33q2e3ry6pAAmmGmeTDziAKKlZXLGDrY3ErjaRDkTts2PR
XnKdmoW4NQbFhEevAcT950tEuZ5Vrn6YiKzDw5ZJsvS2Q92FO3vIXqs2/6oreJipxD0gwVyVCUdH
y85/3ApINmZ8AjqEh1W0hYYVd3jys8kNRtV8KpvNmsERNItz2vq/5vCNvLTiSOCU2FcEq9iaK4/u
8iXK0Exgh2SqDBnpqGsormiBgUxZLpE/X2j5dgyrZ+4VfxqOwq6yIOwHfEopAg9ljtsqRqQXE2Ia
mdmjSx20ptzDhz0tcwkB4En3wOEUI4cGPIm1YfBJl9kDAYxEFWIC3kjE4U7vHOkOEhvH9X5E1Hue
PGUFlLqWirh4p23GIQtIDWFoqEixApb+76jJv0ARBl3tkpqZfwOk3EHsQuAwM8hgl3S4Vg6TFssj
eBWiMGJSTaF7Hk3RVqtpmN7tmCZl7eNGG/JAKu0mlWccpnokL8s0aNwU2pFQih5uLDzKZuKDaMpn
3ZrFBuU1SVh/MHbqxpXLFlhhyVqYaY5Ii52QIcngfUy+ASI5+hNcPFH0MojBfK5mMChx5u5tFoGD
i8VzF9XQEuZ6evZzy0LuQXNgllV7wnrC77qeDeQeV7SO2S+v6japRvVhu1I71ob9RJC2udM11wIt
NL2Yo3K2etJp2G1s5Ma4djJtZM3uI/E2OWbM6RH6awh3JKPLTccKvUfN+ISzjOOtRewTllaAgjRs
kgIw31urhj590jfHcfkyybrdcdR8+Md1aaqOFdTykTA6zyIZLqA4nwr/y+5esJHhKYEONqMSdn0D
ClGL47UsnTuvwA5O4vEPaKuN8IG2OFBK8TxDZzAFqIrl9UvZwSLKwo65jrD25IjjvOLJsQnRQUg+
Ywi97rIZo7qtKIq4KPOVoIe4c3rO7Z+UKT40Y19KY5No4jwS00PHEdV63hwB2354Zv2uw6TgNS35
r0ieHpW8zZF6ZxzNUuDWHHDG4U0jy1l+ejGoLjDkWngmjzFaDf1yqDafW10+Ctc5aiNtmWl4qD1w
HqbawPzkSEQvyOn7jW6g6EVE/5xBkA4175msiOHoxsZ2JPpyb/vwBFVYj/sRinShrlHTWAemG/0R
iDFvMQCXJSCOiVBPxTvTIWuI5yzpaDNkXjtdglXqPKI83TYG8AZ7qu4h3xgAmcGTbmyzIKtFgigq
0KeSVUrvLs7ovkcPSN7oRpRGT5hIBuh7ZQLeGabkMVqs/TWj1rXPtgMwft7E1sDoePb1paWhH93/
zd6ZbMetXNv2V+5wH35AAIEAGu5kXTCZyZpUB4MSJdR1ja+/Ezzn2RIlS+8DXsMcko/IzASBiB17
rzWXBIQw2um6boc3jIM8qLsiaAigrmgZaBmfHtc0eWlEKk/WLiA3Y+tzIMKs3e/QJy0Je7R2xrz2
JD57FMSqQ1sWA100gdlWM5e+gGETuRkxbezbRVlyTDLdtzRAiCR8XEmLVPQc8ml90R9YanbEodJ1
T6GtnimIfRJJyrPDgnFoCwfT7CCNnV/5ZEkYhLgl3vjCZIIjRgRcVWLLWBmeHh2ZofjrOtdxIqW9
dXDRzOJB06/mzF6CIyDeeq2+Ral3mGTgAWqlrB4U6ld7GJ5Sw+02pjM+FvO3QeRlwyMMalFrN1QI
LR1m76yz/rxvd+9finltt8Iow4jjXFCpHUnf4/N5OamXVlEeajO5KyXp9T4p9DTVAmPVzQazvCs5
qwjOhUlHYAXxerxbnBwDoijMDmaWnlEtoGj0KPry1r/WcdB5rn8oEFYWzRRv7ZgHPc7HVwdymU+C
4tRkFYfmeZee3/n7n/rkFUUs+tF6EBh3tGcGmERdZenjcANanNDkBNtxXc4xzMeCcob2LPJykdXb
pATQO5udUnXLfoWOuClv3TwiSD7xp4PUW4YABh75KVUndzBw20Tdk1Ap6Uw24k608kstofxNhbA4
IZuf3bk6kWuAB8bSzBiqOZa70ihPQSgbzsFTXbavenKXhUG8ltE/SsmewXKOB8GL6ce7hHhWmAPR
GpfkyWOJR+JKOkDiemxdCb6yQOvcGdH9rbTk3pL0MYfJ3L7v2zSw2r1Wv5q6dm+F6M3mO8UxPQK0
7V1pWLc1OpwtFnIPWRxeDZs1YKm68dzWWJy8aDPoNsPJwt5aZvk4dpHP7V1dx5g0CP+SmLtwjJiV
dWtW6JAjrMIUu8MVv0nkg25/73f9mcr2htOaQ+BNhWXcRRJLSOI3abBAcFYm2QxepQK24vAklW2B
jKwbT71FuNpTrLdiP9Ujwbs94k7b77K1pX+t+5LqKSeyjJXO24YdzbyeMLmKIyDuGzLd6Ygid+TI
UjvEH4MGcJNiOPTtQExaySo4N+ZMlfub+L6M8C5mQXDDOgFHEXAPxpNj4tDZLgxWRsOv920FV6OO
UZM3ilAiP08veYqXSbNh7Zmlt8WAk+x8I1RLOnYW9mVt06ZS3+sOQa4+wC4tdV7ChJRA3aCIUciO
GYkcq9Chm4DipoVYjyYVxk21Sar2FXTSZ51fMYpykBTSIPAU/QYpVF35KcO3TjBDYuL90QvM4Xr0
maj67go3HWoBB98hPrFZMQKRO+NkjW4xQMB6m4t+z4kHqBa2OFcHIwyLes3+mK1cgibZDBTxFJP5
6PbWuDPaNx2GQG0IfIRwxhPQLZlryEsUcfEarERbI1XRwi/JXmFgu6tHQibJJzn08quXexqTNn8v
OUsuKxsoopt/qyAZPLsApYs63Ys6iD+52xIo2sx/S3a9lVmbyZRf3QISREQIzQLYF9177xgGhA7A
ynDQupNsDgZzzQfwIcnRILNm4rpDvAAD0BixNBgzUkWHhWfZj9wES2uiIRTUheB8hDAAG7ycJ/Oe
m6K9TPydaG71DumOVoEEB8VWhzgz564zeECTgnUep3yxXfhBOn/p8X1NoT9uk8ZhwfVaWo06PAEN
myP3/d7FIcuEyPC4nL1Pp+muqiJ/jwRrXKJkqK/bqLv4qt7AjsCHYbzRvpcEzKiUo9SpmQxcyOjY
4YXRrmtrmu5JcjY4YMvUtvGB+lsWqGjn5KAgOEo/p+2+SKD/QwBk0xuibei6aJL0vNh6kHk8GkOs
VlQpBBon5M1h6yGQoVurCW/LALjFAkWuVRU2HAvVlmkhGxNWvsorL1tJBytDIxWCdFN97U7Tegjp
/1Wph83PQvGc2xHD8mk1rHUGaBsvsj6J6t5EuLpvezQK4RBB6leIRzXUH3iVAK8ZNLnwu87uuRvE
Fc5GxUnFQBkJQ+rsYktjO4qJKcFX58oJwW4+cIxvGTo2Y8+8EdNfnFnHAasfBoT8QBpGpDC023r+
rAaskDa5UKyCigxhSnaE6DFjXHoWLBraDMAid/QzJHmoIPMbkwU52iVZNyLzrF1YwyoKA/Hm0A8u
9aNGDOHaD+L7pCiN45hLrDjkTKsuRtesUSSzzSkkM8jBQE/ZwTKKqpZEn/KWUx6btA5XqgCdYliA
/sJ23IP3wBhVY/rW+kUAF35JYvoNCAok0ATUqkreTQ2h5rT5V0WBmvlsOyZOI5OxEX3HZUJQtF6h
1UWJizdIrO1Rj3dNS9S1l4hN5PVMDyGEJJZZb4aYa+cb/a1W+S4hP/gvYnlgMJqg3i22kaUZW8/I
9nLQiyU6y3jlKwE+tja+MPo1AbUrc1VHKY0YMVyAi6Wr4ZYTTnWQIYkvngg3RGZ9KkNQnsQ5NzS9
hmc7P/kuRlZVWJ8TsCQrp1c6NDme8xRfFuIffMwN/r4oQVEeGRjGqnTt8C0biGW3VUYWUR4OyJDm
n9LburUpCVgp0aRD1UgUrSDsZ1pxY6fZBcOWe2B+Q/KuN37L9WDYmZl9Mh0XpmbLOIKz6soUARtv
DDVJ+ME57kH6gHrdtcjz0qS7gqKBCcjqMJ9ytxZl0a90LWfQzNxi5U/svzRSwDngDNP8l0rcZE02
Pczide4oq6e07oUwNmGE0L5W7EUyhS02ql4HqAK/0mM6wEx8WKeTIEbIfs6SsV062K83+nDnpxGH
exxRKOsxrOOZ5W4ghC4IE4FHEKVdTyiBrkf3rW08OYyPUquhv4JM1CFzjWfuIUGHuEGiwTGd+wMR
mVnfmAGWEMZUc/KzAYXGhlgjjKNje09El3mrtlGbyB/Co21VhziVJLjQxYeAjzCmnX0N1P8TqMHJ
YGIE9yxnfYCDii7rUhbJ2VNDvTEMbhvHqjzEfaW2KdPwkFZ9cF0V40t0PbTWFzPhcR2L7KHA+b7Q
O/dTaLliE7jlgkjjERkc9nOWzWMycbTIuoZnAjVYhxobRLZvRuuiPDaM4kPBvuwyCqOeDx89aUcU
HsIn5I0+py4JXsIhvFEDNTRrH5FO4Vyhl3rbQRazSUxVzV6fK3c1V9fvX/76q+LgZI+WvZJhkR+0
sSQiiNTnPk1h6ZpzY+H9i/HvP/2//n8pXYxFw8FzchNrFTg0br0c3mgX6UQbDpwzR/IFN07l3GFa
Wca5N6I2arZeFRPBFTU9WYv8Kfj3n97/+qv/7/2f/Oc7fvVPLGvgsADjjwBTI2alQRcf1VVwDlyy
oSDKkbGFl3g5jt600mraM8EEzzGoHkDyvPmtX53DKATpYce4bkrniF2P7oitQ3NGjry0+VcWJKdF
Y4YLaiU0RMXBER0NwZGxawsGI+m76Io7b8sSKzbDSE3SusFw7md8SJBaKxzNOiwrHAc1bQ7U/uxN
bXiEcQaKEN0xOpZlO+1otnmfPpFc5p6s5Btr5rDMdZY5DAZybZfNVlrkYQvgOBGcytGriXHv6SIZ
EasknqGeMyHNdyLzPPGCPU+CoFtlg/mpEN5l9D0FsIEeFUNsre0/i8I2jl4Iwr1hCGor+kJjP3J5
zpUbmfQMQUd1xGYshO3gK6OitD3tsU2/6bWb3vXGS2OMX2muBquJtFm/hGwd4zMy66aAD0lYTzug
q5kqAXrW2cZFa228npN9P+Rv0xidqF3YBvX6ET00femJpWB0kmvKhbXDiQiAiorXodHepri1O+0W
FZG54kM99JW95ZQO+NXQK/Itwy81DQpwCOGwGdwu3YnKuc+0ANZb35MEB3V8yXn5bE7pi9P2dwM8
sQX4HioerDBoesibsXz/6AStuQ2nSR5Ms5SHrnUkfCznPtHgGrfziW5ICUOiXTSsYGs4m6GqrpO2
1Q6lC1iGtNmewfBbKXlwm5IfmNemdshhD+3HG58ObKnApefDWTCrxru5bitcvCJchSkpVWOO9T0Y
0ptpbO+wetWM10W3qjoS0jRjUAfIlOTGjCSc1zKz9hHjljikndq7pImwCvLu6KWn6bh1IYO7riv2
TuAmx9GFhQ7Yf4fDfzwARoBY0GE683HWrV3Am3CgUnG01PTEQXExNYCIfLcPdoUHH6aAgjJhcH7/
/EZ1Nm1FC2XQr5mW08kcbU7e6ZOK44sczEvUo3sLHi1vzkrXC3IXGC+iw5e3bUS9I2g/vf8gV16Z
8HNo1NByDmysbvQMuqCyd+g2SO6c6MW6yvBR8zneodHENh3cflcGXbeDXLU1pT4ytCJYJM2PMcZ4
M7mOMhzFacvrdvT0yTjxlb3UpHdQpcaNQz2MxpXTfwzhxeteqoCzIMFbqFN7CCYF5VtCnF4Unhxp
PDWDBKvjeq91YVxBrNg2iXqZsuR5qDo0jUO+wy73YnoB1mIjau/gyC70CVtbG6ScahiZYdZB8pyQ
FNt6zwZ8iI0yZ/xrOL7EBWjHIqYf1UVavPYi0ukdPdDvcll+1VMF8CGObluEDAu9tGeK6raHwHib
4WbDIJk8Kke5Jy2hXuf4ALqCWJtROhEW22ina14An80KTlEDdHbIQh0kP12X3rrKB1fbtWHFxLFy
Z2uZROMdEMxjcJx5tUVCguD0mqEvGkt1O9DK8Zk4Fog6NvUY3CTzKaonzovOFLoFh8kDc0eSWQF7
vZOYgVCoZT1PHcBvfCZBaQbsQpozCEY9iPn2a8jqXbk1l93PpnrJePlIFAH1fUx3S6ciXXrUGVsv
q68D356jEqOnqCgAnfQRZJW5kz8pAEDs2/7E6gdmSBo2zmMfHXBrM3UYh3WCeWU5jfjc+0j6LP/s
skHXv3RuOBzMduj/+uIWEx1/Qd+gCAH9GF23NZhEOCaioKTcZ8lEmlojdMYIxU1nyH0zDzTev7SE
3tAzmanijvc4xIO9wHeAf16G7drshrdUz9WMVXn08bQdKZnyeN5B4mZlCf8+SykUcU6AN6ZhfbBb
nbbT/GXKuzn6kMliO2fQGCJ8nAr+bVp37Gq2aI8imw891Rvg1IzmKt+DAoCD1bym2cAUIM42yz60
Hi2cpCG3xs4tTWaeGH4d9E0vRcEEr0BoRsbjUzVPsHMHFh8w4jfkUsG+cwr93NWo31Vr0QwMtUf0
iunkhRdExs1ymEHHuoqtTV/bNbvmwBxAhzBROBAqaccFx0n7NtKv5yRhgd8I7bPbMNLOJqP66hRr
0Eeyw0XbwwUT5nPfMijWdcRYsnfCc2yVV/TPky2KjIy6rD2lvHvoLfmtp+TnoTbvfCuYXrQ8P7qq
H76mZnhyL72cgpcqZaY9aVDPkAOgTnaiesXU7lEE48xY7TddRAd/xDLwzp93RRE+i9Z9Idisehvr
JxWQQZDpBGZYNqelHvt9Zn7zFGLUKPc1eLUOoXud4GyYIdgy8aKsSMYN6Hl7X+PJQkfdTMtgRAbo
wxk6jQqJaGVM7p2aJeB485xPRr9vivrS6PKWaL92JSs/3teOA9O8fKBHxeAqmd0C6bRBGfcqowvc
j+A+qwza6JA7Q4b6PBmsbKqMXkVS+UdJFttV00B8osou9tJHVDKTm3M0coWn1+iLa53jbHnbIxuF
tdR9cRrcuw7z3vsiKA4RlS0e2Vt7bJsrj9jxcjRIpwnJbOsChF1jWfg4YAxMUfwebSIN9uQkXHVi
/OqayRWp1Vu4WNY3UQZ7p0LyzeHd3oQ9F8ptTXluHcPYsxRCdkZhcYfni3Munqav0t9hbi+I0WD4
pPypPfqBxDHTGpdKItUeKsaKyravRJtvAXiXJ5iv06W122AbCzhKBBtnJ8fWbxrk0siX6+zklzHT
VeKA112lO6zprUH81hRuSFRQBzWPKd6/pJwJD/FTHzTFKYujgkTK0F47Bd3Vv/5KI39bN4T9mdQq
ozX1F6cJnoMRj1fqMOFpC3EbOR50P7dDT1XCf0+0craJwPnEBLz0NKlY74Z4TeBwtYwhPe8bVT8r
Qp2vfDlf84LOjRUb1lUZaw+yFe6aPkC2boJvhrLnLXJ8ZBzUcUYFcgIWt0UAT8Snx7iJkrUAzREj
ck2mQx2QLtehBzBJiQuDMb44d70dIyGSWQa2vUUg4Q4JzDBjXffIMTFvUBILi15SgWkmZzHeaZAq
1o4HwundEvqDI/R/MO9d8jBrsABK/WfDoMTPKLANCoV5ENvi94bBNvBIP23CaGeLGhPPVItT1+iH
UDTuDZdr09KbOsQWOSUL+jZr2xprdnEm/1OGKYVSCjF7MoYQ4Z3osasdCtw0EYcwDrUd8pWUPAh7
DoMtzL+tUGYSiCUhrMnKx11NJHR0GCnhZ7yVfd8kbo33oyVtGCbMEZ6uTiOBxGr6SQF4Au8lycz+
VLtltBeteS48ABT/+eKkWb1L/PbeN0rmWhZ1UocCjmAYeJFTWxfrQjduWwV05PeX0ZI/X0bHNJh3
WcoxuZTWj5exDzBETKLxd02v3gqCzF9aWGGwtyNngenGpsPRhc/TcwE9DptUgnXdGEyS9IB45wkZ
g62VmLfMX+uzsogzQUCwsa0U+wvN7jseXMw4rbrXRyA4sVst0Jf4lyGO7BXXvl7ntv0lMar6gDg4
uBHYEJFcBJ8Soj22IHzSRyMkItbKCbBgiZ5jmGvvWhnt3hnG8ogk9NIIfHpWXe4b5s7UZ7UBmI35
+e+vk4nttvjLl7x/4+6bL5BrOpSAcE1sS6nZv/qdPzUzcTUH6AJ2LUmJA2b7te3V26LP+biRGCkl
ZUTkctkQpo6UNeg2EffAtjfbcE97+NrLXP0KWvRajUm1ezewRbIpd9Kfk0OZNy7fZJH6Z2ddDtP4
kA7h9aCn8ONjtIwEcLxoUdTdab11RMPz+8/G6/7yw9l8QBu5sGHN//37D0fmKzzJCdm7nSR75KW0
Tzd9bsLxL2oskH5e8ijxi2B6ZW3MsiaqAqr0ZwIl2LtyiuAqKXZWJBMyDRi2Mj+FXDm2+gO8UDIE
q5RWN7cVVLQc8QoT27NvKhJ1/v2nWAbXSpjN9diSgqCJuPkCUQ8n1pg9AbMghWeL+GeAUI5Ycspr
cnF9Xb14RbpPLaZxZFU86k30EsJAeqC6IRsZB8zOUq24TRCCL9AiIcTsRxuJuvZE18e+wyoRLyCc
gXfkzEGSO1ilkrnJbkzsvW2uDGxpRxFcKof47dI3nDs2vQPScqKByyS4Klw7uOYwy4Lg4aWsosE7
1mX21NV297Vj2OVZzae8HUc07khBhbxtCNz8GiuJmV821l1BL39bpEN2cDhQrzQDI2laIudTbWc/
l0N+NqpJfmVp3dH99I62DffEDj1oDq3j30eelUClkvY1NjscF1q6w3QZsk/Qgww27NvVZtJm6tGm
nor6BdsbwvF6z7OLf7d3CVmAaglUlu2or4rnTNnuwkWkgBbLOkSBTHeNWY1b2SDF7CKhUFY15jqh
zAi83Hj5/V1o/rwSSaUMqUxX6LoyPj5hDHhCsmOcZEfMTrXTkS6btDZPqntKOnEJiWdCElmR7JlN
4pgYcU7LL/ZJsA058Tt9QxwQM8dQF59TSZ/XYna3VTpzch0qcZcS7jW52DtEjVMAXA2+RQg6qqnT
ZTrSg6wrwFC5S//eC14QtiHaoDu6tNLppDf8y8Tp5S5lVvmHjz3vUz8uLKgpcL3ZpgWYRzc+LCya
LDUwtCrYTSo/h/EozmIGXduJFl4DlDmmmUh3mZ/d58JFJg8u7Z4TzVnrWw6YVd1eaguPZadmFL70
T5qX2HOz0kQmg2e56FB/+2mHcnAWQk7Dq4H7b2FqOAD9KHrgISqA+CxI0KmvbTM4CDIiaEfHm2Tw
mE8rYssSAay2lNBvQo68jLP+cAkM++dfPUQCS7o2fg+6jwacge/XH9XpBY7gMth1oujOY+I7p7Yy
mZeJZ1s1zc3k28Gh9MMvykK7YYXFUx96q0r5A0BSnYZcSo4T+etNZ9wlY4yKORXmfap8KEyw8xw2
kaMsq+7JDWEyS/fS9d3nctD1nShHfG4ETj2aEWEUQPikVkf4VaCCNaaHfJ8xdpAnjxmDtzPU6yfN
b8Jl6MXRodaq9g5Ol+dlxX1LR2hVpgOc2Ta/JIXenwFYDleDP35y9LpDZppu6mJEHS7tx3qM5LkR
lnVmvXxOrFBf2QJsateEzS36IfMK1sC1KFvJ0TDFHtJrpxZX0XLyLQlceCrONaOaVTOK07u2hDV7
D8QViaA+EMozltNtIY1bpy3yY1tWt6bZOFekMqEZ5jBYuBOKY/SSW2atoOAKPCcNrGOnlbgpJmfb
Tu6xmQHHU6+HLHnOjTTamBTiRl8GjW+tew1BKjZFv7BQoKvCuRKyJgMdLd56QFq2of/xpkZXX+Om
Bp/plNmybxPvkqTGmY5Dso26pFoXDkriOgNSGnJ8JyorLVeDoxDfGVq8CSEfXvSwhQqoId8LOZd7
05wXbJB4PJFLfkTTDUVMo2kuA4eE9NIQRLXFLAWPFFfUfwkdPS3A+Fx/lkZB52sakXJN3YuuzHo7
BYhQcEZS+7UYHIsMkkIXcW6opuBbmYgLus2TgWTr3AO/BZyGgBRhzqLk2HWpEiKDbQUYeSD9eR2O
RsxoPUMLqFBbjKF+j888v0mCgWRfm+8MPJtafXIeUYotTMW5D4WpfZW2IwOewtMefr+yGML9eWmB
uGnZhmMZlu1aH0rkwNBoDHVK2zJNHZazifCcKDg7KLqBp0/WW8ch+jYrIm81GnWyLpSVHfrA+NRl
yoeeQONOi+BKwOUfLiBSgz088WGZBu69dJ1wV4Es2HSqN3amaT81mb4cijE9yVzW52bUkO6VXQ1R
MmmuXY80ZunkHPAu5MMFl3ncd0NBirfCgEIdZqh+yaiiZSUiQPBNA2Gz4/t82imAkxJ2ITM+2SCD
lp3sia3AKn2SVsrYPAd3lrr5K2NzOtVOfmqDAKq0wf0YSkNdi6Qpl6Yd1pughwQ1Gli307F5gtWt
Ln0crk3cZrNPb5MGB/JS6i9qrPchpHCElhchPtO+6HZazrQ8jzYTRQT8PvAAou77HfAQ9Cc2tDQW
5HXf8Sq+sCVzKW/ambZ/abIIyQ1HMEZz4x7uhVy9++ClOpo2bb3EK6ZdSseGzI7efcRGewIUCp3C
uskmNFcU3uYhkC52wEaVO+zzAc4EF+YUNmzof5l5jjNKc4RJV+gwlwZIyVnmeqgSlDE91qSjnfkk
eUXOLGqblRCIq9G7yPsI5w2dLydddR5azCjOp53rxOV1iB5kAluxtnzMeKgkIz9Kv7gxwgA3Eguj
8sRRKLyK73fs3yCd/4/5+W+YH+Z+Jtv+//keJPQ3IGgmFf3rH5skr8K3H/g+f3/P33wfR/8ndTtN
CVNS7wn21/5r3fzrH5qj/onhx5aua+BKd8Et/+N/shxo0L/+YRr/1HUGu3PNz6bLAvFvuo+w/olr
w6atp9vKFqAH//F/39sPv8X/wJu+P6q/nyF/KHFsU9KZNqQ0EWT+VOIwVdUniLPtThIcwCZZhWct
ylm9i/LcwGhZkTwTYF5D0oznzFi2osRNgwMZ6qZVTMFRtO211iAhcAo8kkpW2ZVsxLJM8KaR+VLv
G6M71RIvXIWTc+tCkv3r1vyv7YYPSynHPloNoJAESHMu8MduQ1n6k9tNOFJ0flWz02kTa6lYaF47
m9UELH4mhK2r3lSuJX94bePD8eyvF3cdSVlsWfxKPqzjlRl1hpHKZkuJtHG6fFsmQIarMVgnmEAW
reefC7vAfsImC5G7/VN99qvX59fmMobhHqNU/bE8I/syLpCvNNvUqS+m1SPx7A0o5Zm9oMYCzIH2
PUQEEGLIdshM+MPZ25h7EN/dP++fn5O3bnF7CxMk1Y+vP0BRihP6XVtMfChGqu7WrzKK2FEaC92C
MUl1A0XAAQ+G4x6CxGgtyDJ09HWWmmxARaX94ZL8+h1Rsc8Pl4FG6cd3RE/H88yiaWATWSTxREOw
hkNYXn33kP/9IH3/4Bgf6mI+uBQ8LspxLFuYjvrwMrXvmHVXei1cC4NsIieP1tVgR9Q2pGdhnDjo
fuZdoyQnjqFjnNZr/UVV1QBfpRQwfaxgmwy2feSM62x//94+HFve35rB+iDYnrklrfkKfdcykGWH
Rclo2m1dvikPFbmtBV8shOKMxO/p/WDD96LiD3fCz5dd4lFzheTkbRmsWj++qMcEq3fMvN1GOuTA
zGPQWuhMIn//0X511WkrYotWumvJ94Pqdx8NDSIgnDjmo/lYjieHj1HlNplaaDj/cB/96ip+/1If
fsFQ2XzkbDSxnXFmTiXdym+jtyKKydpSFjYLjId0Xk+//4Cm4jr9+EBJ4ShYcDR8sJ1+PHOOQUxy
aM8DLRSG4UBrsp2b6scmVCihCzE7nc/EU7SnoujvG0WC7Fh2wIMZQhSailddQtXbEwml9bbY4THy
eN9i09msu07bIWEZ4qsSlRQierdDDw8V1DenreaJEwbwbplV/rfaICqOpnLlkMHpxwxnjVGEV5y0
/ebGaLVPVinD3R8++XxBP3xyU7eUzhnUUbTyPty25GfbIm94cAnCjDfGQA3awH1m+BGvNJKGGh0Z
f9/Ncyb3HroVRj1rvPRZp1bDIGn6ZXcJEVQw010YJ8pYFE7er+jmE4sdwi3ouFlE1+mLuprg58v8
2lHTjhnHoiQT2JiEeSWFBS6kJkANKIDPAWjnYdyoo4WI2itNRE+//8iG8fPeJU0UlOa8WEn+9+Ez
R24CVlRCkMtLZBAto8O+jL4OOcLaun+YInzoU+uQPCDlsMtGLocmv41ujSk53DDO1K78/I35hXal
6y8itPNVVRgvgTcZ63AGZrgS7VcroW439sY3E3XvtiSl6Z8jzQnoZDbdolfskySEghJiNWvoxhDW
p5O/2aTH1EVn0Wr8N4w1N0NHZmVePDRkViL3sDLcDo6pTqLRjT2TLGs4RhPiPEyzmMV6XCttd+MX
/YPTHeMBSxjTerBc1p2uywdHJndVJOUOFXWBnaRdN4xWmbQdkhjldgXHfTOpArmZmGkVVvgImswx
UIrN9mDHfzCj8NKq7lzZKARD9JHO2H8Z8csvCYYb14ZfUihTuav4IJyLWuGWoFVWtPcWGqtlrzVn
vw+PcQ3PDqJhGSK7GOmXLwh/O1h6ib5kalDjSpKMEtQoRg6TOHe/BJX8kqvqIq17vMQ4vkoJdMi+
tybrGZvl7KQZ9phVYHko0140Dj+k6toH2wf7EUmYD+Qo4egzyDXJKgzrwfiHu+rnhcuRtK0ES7Hl
2j+1w4ea1pTseY5aq9nQwuTIBqGLPsu9N2DE9wMgs2C//7D+//JVJbuu1CWjNJei+ftNB45xR8IP
mSWa/lib/U2bJ9/aipwPHN2VFZMvYj//4en5ufZxpGInMFzDdW3rvXX+3WZQE9jN1Lil9rJAtWcx
QchDdFdpJNpWr1J1cJD0ow6+f1HI6fL7F//5wYW8Keby3HV1jtAfHly/lcS8djkfV+XPRYVaFfjd
3mIssykacYC6q7Q3DXfuHy6zYf60SvLCFvGZwjHh+H1sxaY6veSm5zpbrYLmMefepCmmXszc+zgL
X1PODEwNOaSTXH9ds3jSq01e7e4xkgiPf38VflH+8W4Y5zpCzm1h+eG3zkAOp37BfG0YqIL0ednw
Ae5hCCAszaG3n/S1cV0rHRuTlZ9JkAaVQXcFIzsgSpFtJSnpv39PH1srlD+OpB42pGNIvCgfJyZl
iTMx7FS9ZaSG4yyBzmVbxqYLu8fCH7+hdSCSoYSMYNjCZ99LnkAT3o7K0wlyMV6wbvkLEqxnwp6G
PK41yBWzi2jB75VAd//eiMSpCXWaF5HRbWFleo2XnkraUoHlDWvMWN4fLvPH/vtfH0mp+URo4kv4
WNP6Fs52L6ArxhzP3Warxm+vDUX0O9IdNuW54d5FqHM6E3cNoYjMgXHzLhI5P/iYpFa1br+KidLF
7kipQEfcFwUJfC5twik1V6oH+qTLTIeX6pnMDZ17XcCyo7eLIN4ClVC5V4R2NjuZ84F9a4+etV4N
CU4RrlEeBukfqi/rw1Dvr4+Mr8NEYW+xnM3//buHm0g5Nx2dHog6fOYmCHaBShYKluoORthVR9vI
l2BLg57xNZMnUgcCOHvaSgYU/F1rYffoSuwAHjJ6DoAob0yLeW03IhSJ8BoMJUbz+TDbBPamST5r
Tv9QBYlzSDKjXrf9XP8waEqLymQ8NIcCiQIVeRdjzwJrVXj4GYJwfJ3qlFzG2KroFoGOETgSkV28
/f6efq/6fqyNuKe/uxofnjMSkXomfSNzbKCJyzEZ0UGir1nkCnsv8Ll0zbpQLHsGMbYxs7QFcEOl
5EMXNX8Bn//rcVv+aqWnAGeTZhVCl/Bh6XPGzupH2daozFS3hR0wHgmyfGo9Wq44IK9CCdiFMR+S
RwaBCz0xzikkgLNy4a1a0HR541deDtkcvwLR19l4VG5qLqqJcJp0rnEiRjkDsH4p+CFhmb82Rtvt
Xd8qCNGxnRUX454fe185LTxEhdcI6xtIbocQo9QJvyVZMy49Jc5NIrF1p/ZzWtA9h4g5kt/tDdsY
VfVo6vuAVEVKGLpsUndcxKQtkG79ybS8V0PlD3YbsbcXwG+b8qmF/G6WQXgVlubSqvw3x4iSw+9/
zz8fb+gT6QZ2E4YuOi2NH2/6+WQQg6iqt44Vv/pek+Nh0lFrTNT0v3+lX+xfqMOYnXNQ5qfq8y/5
u8erTmI7q3JgNoWffYsKbH6wFlg6L05P6xLyL7hbgn3wMd3//oV/UfLyGQV0ateymAB9PDiXnt8W
BL+yPGdy3XZRvWjJe9nHTQ1ZQyF2c8i7E22zsLPYXkhfR96FqH2BxxxpeZKvClLaLAn/bSrmTNig
itZ5uPFsmq+/f6u/uNFxZIDmNk2KCw62P14jgK+l8CK93mYBVPm+RN8bvXZ6chk0uUzD8Fut8j81
sz7O++d1j46fcB1D0JqzP+6obqdBxscttTW69lo39RVr/4q8yNVkqyvMnQQN2fUMJDJ3dBluYdph
P8uQabpkyZq5dRnMCs33/xJ2XsttY2u3fSJUIYdbBjBToixZsm5Qki0jpwVgYQFPfwbo+muf3bur
+4ZFsdsKDAtfmHPMpJehIP4Ag9f0nBrjqYcS+M9Pz//2a8tvyqWT5b9n638tv1J4PE4iOZNGH2O8
3sBkK3Ji91wdqhRpQL//+cf97TuWFgk6D+M2Jn3//Wq48IziclDdzgI40ptElPBTSTy6cjhbpKwT
2RvMxN1o//aG/d+O3HcNpqS8XXlBwLD/9w/OOoMQYrvp4CX2r+Nk3wzwUYhp2TkkSjzQrqyNmP4z
Vzjt3LjHDeR0m0Rq9OER03oYVO7awqOo+/lxnt3mXy6VfzOK4hf0aB7ZVXu+89dTY5wG1JAd4ZGm
Zn9wqiyGtj6Dy9Rd6Bu/kpTqWNp+uED6fG8C8ALrzZ6brYe4ggkZ1oOJp/CfXy77714vKmReKbpb
3/7rG7mHgm1alS520xBnoV5OyUGrnEPRkViuJorXrg9A+absP2KpxxsKR/hhDBGHzC/BYO0q00m/
WUp9DVkyfhuM+JZEXXeNq1OgWTPYXCKfOWnObdAOG3dxCLKo1K8V14UgMy69jz8uDZLgMjdcJipJ
CZfqwAcTN5CvXXup0HFtgQ0Ou0PX9x9sf97mAdWUxrr5O+GhvxZPVC4NktfBCVwKg8uaJebmXDeb
rqUG+Ocn7G+eL58tu8thjNbC++uiPSERFNyY2+5kjDNvxns12DNrqwqSRT04z2ky3FxN/EYdvvnn
n2z8Ta0VcNXxArQduu//dYiNw4VxP3qCHcllxInrA+ZBLYp2ZmTliAld4zAKcZRY8jHuM9+82yWS
yfqXA+VvngF6KcfW3WUb8T9XhqZq5r7x7ZYE0okNfSmJbNF1VuqEJ4Nr+FA+AqOprs4ZVLl/ebv+
zSDf54czzaWJ8Zjl/+VTDtQuzpBNtrveQ5MCWW9n+vUnulIwMHFrblMtALg1zyir47BJ2uRfPsV/
c8oEOiM/VsKuYaO3+O9ThkqpAl7qtLtimMt1ExysaJ35HaSTrDQ3Qv/Xv5hW6G96SWpKPSBGAIXh
/8h6/NwGTYBtbVfIMvisTS+DZdQT2cLQJkx78a2oJPlhqg2eNXIoeBtGvywvSU4wQ9EnqCh4zLQP
kAXJdkCfvxrTNCHnwYofEfGcO6O1EUYP2rr3knRTgMV78aNuTciIs6JOzs9arrzvi5Wn06Pmm5kU
r9ilprXXieyjJ5iXVN3i1hXI5i2rdrgC6rS9lUpfqr5BhY4mbw/tw3rNQZhJF5baaCKEW3qiS2ws
38g2oo+cJTuqSZR3+hPTHOgBEWWkNzrfWSNnB8Zf0SXC0YmCytYeHV2K22wSfjSQns5io33pf1ug
fVepku6rb30fZiP7ksz1xUjmNjBMjw7iVo+OdhkFqL0GqFe+QlEQPGVegAM1nk7JkD7O82R8R8+A
JGqygreoy6odvn1GRHetSQDLTmTDAYf1fFWmfnIaIFQkXr3TBAHGNFRGAluhr7hCVt/VlD3rIsbT
P85BGBj99COhbmN1rj7sGq3fQEkOCFRLsXQDE5ymAZpw6v00k2b+qefGrfKLH31JAEFl2inS9SG9
DKr/xUp7XCfDWJBkXtbDtsTxS78H5SKtKzqwvpjFBvLntMoM8p0BsJKbxmIcJ0NDVT8Ur72WDTtj
+er+kJfM/nqO7HJj6V565cqeXonjhqvCmOT+kOE3SGkIkS3ARp7JjRrP5DPKP/fuj0W52nRS4LdT
fpjllnNm9Oie7/f+czOWsdw2IzM5H7lmOKUelz2zTi/ROKWX2FbMOuOp3cbkJZwIqgPaRURafWo9
8U7qOd3LHPXHNB4xaCz3YCEV26JALZwTRPug1WJ+GEhcwx0MNotH2PxND2mR2Xt/zve1cM99FTmo
Cv7vpq2GdUqtcvXKLtk4Xa52FeN38AIVjjKzsV9UbiV7Esd3Y08UUj9GUKKQ1vvHQAKp4BUIE8+L
iTNzom+2X4fGVBmvWoIZooNRa2mUyToOj6e+MbQnVbc3WXg9aeuV9mgIZscwmneRwg6FljV6xvzd
HpOui9f3L0tK/Ms0F5uhUwchiRpFzpGPj5QJYpwKbdVn6fDY5RsPMguMg+jWFoEDTkUVB9m00Zr4
lDrMdDe7AR3LbgyYgKpOKSHbk8v43ZXJyQLyc4pmDH+95SGhmLJi19SNh1TQjL67WbcgcXuIjSib
OlfN3yfbYIQRy/lSadH83czLI0734FYSvfK9fC+WB+0uKQ5qqPgwNN6upX15Aa4yfXP7Clmc0b60
E3zBDtY3M3KMt249sKKjJYYcmFoP93uUrgtrauX5XQppqF/CHuF/nL12hj3f5u+YY52j5/fgsRLM
dgTTr+w+qq8SXjwesF7sHCPZlPwtL8uMckVCGkR2h5CTrLKMbzowDELxHgcUXNsASNYukFHwIpPK
3aAD83ZWzg+W6VCg2h6bC4Fd80k1XUgcsiHGPGZ7Ht16KYf3WNlvchhPxlxVD+5oWte6431Sm76C
9FD2l26sV7bbJL8SVCvwEWKHGYQOoSZGTiM70vmyCoDtXA434F7ujzJbYqJlowBSa92bo0C1eOV3
C7mt1Szs0moJooZf+2NA22dO7jv7X7yWYu73nRbnb47Lon153CX1YlsAtFnj1mQx5tfdi2vjODKF
Oe0HKFeNmDOSQdJ3DpLivUK3VzT5t8xEpeUbufs9yUIrTgHaDONws/z0ksDvsVvj2ScsGFqVeokH
Eb1g0s+vWa/9vH+FKi+9VF0BADGqiYeuNF4NZq83LjLozN3oW7DcTL2dMxea7VPBCnTTZKbAUj/0
m5nh0r4xDaBfEcSDNG0s9m319FJA4NgWnv6pRuCNbZ113wZCHy8BbjzRye5bv9wYivmBqn3SJOK8
X9fSYexMIBHObZMd1fJlNvTZt7RqNu6ovwelkLvWV95+dIM3ZVU5/drCKzTR1Gu2t0c0l352X7zQ
414iH+Xi49uPkevRj6N4KzrnyloOWL/KCUFoe9YUo2ixPUn3TJQ8fOweW66C5fEQ++1E3i/3ZEIh
UyMeckheCCdlsc9TXQ6lsEke3OJ7gGU1LCXeRWnFJmEHlnFqTCY2YNFmZNGueXQNrr0BiUr7YCoR
RTFfyxvU4JNXn2Ijb052U+rbrsuC3Qi2esgJKGZF293MVMearWzv1Jp+cypdm3epNyd/hJU1kYub
JBtp9CN9vt5vHPYGGBT0nd6J+GwHLbB9wzwACP2YSX5xE9Jss/ar1uRPF1yQVzBnWzy3gYRpUyQi
pKMONrWntqndxydDh7TlVAb5HzUEvmneC9qIlQOrEMbQzrKaX2meP+V5RGRBMaE7TL+0SexEAzMH
Kf+26mx+C+o+qbBCkEo/m0Swyig7d0n32rfZCm7hL9TaNtdxGpi16u0fZAE/6RoxQYy/bpTzmLGR
pHh4l4DeOeDxqCG10j77Q/9qTv0j9Du2sw3SP5ArycBmKbJRkniINfNX34z29uz8NE3yiLp0p8xj
JAnAzLXflUyvIKN/zb1SSwAO0NAlT8UjV0IUKDT1HnxDz4bJjGv4KMNMlCs4RJqh7Iin5PswuY+t
K+eNUTQHIvYOIMFu2I5skKJp0UDdySCWZiQUQMHbdam2naS5I0tr4xSsHL3pi47z1gB9hL0ryFJu
bCaQ5WTxtFGyOvxZTUWtrOcn2cvx7DYveU7MNc6Up8wmZmHobH1lyIiqwGFeG5U6rBr/p2/gn01T
gKBz0d9IccCjNhOgpyZj12VUJppeLkNGbz0yjWtr/6HIyIWcZ4yKVVAe+q46lpaLFrvSHlKlPtLZ
JdQJlrROTMgqs4z3qtGvjErk2vd3lW5uPHJOMKjOv5IxBd0oTfjYvL+4Ji1MdoJxhRA+fK32YuZw
Z1CE1Ou2sR51ocHohF+1lga6PRNnoX+dcM1upcNbNS+LZmvmWbdtk/Y6eloFIMMQIasqCeVfgiep
zauj0UdUoklD/J7BaXI5EmzvS+tlQwyQ9VurLH3tO7UF+jS45nK+4cWnQzYcE+Y+gGBTq9c5EaB7
WH3pisG/vo4TLPwy1fD0gjRq3PniJRLALME669lCXTjWZ9NIX/p57nEBOkcmgb8rRsmgIvEul7C3
s98EhuCvmonHHKgsVp4UIckA5daW3XdXWu+t0SAwEKAQn+wHYLVpGAeSs25UGzghYknw4QluoDZr
jkZUdX8K/LDOuwbj6VBcJETy2XQ/UHEQMtE6eShcBwTxILnsGu7GyEb4ylOPE9suNpmu3hxD0+DZ
otxupIWBCbmD0Y4n4iBVSOr5oTRTgYsYzkWsz4euHX5WXACzBiVrP4kHzB3JakgTb0OagDrl46RO
93sgMDcAZYaD7Lj0KGHDJI2bUwPQ9JSisD8yZ0Sd3EDRsjWkIMkpqLDlt7ontkEK+LrWmRn7eJVl
GYuTD14ClUEXy3WN02F9f3DIrPbU9PHZUqO/Y3fTngxNMFFs9HajB3l7MulvmlU5NiZwcXwVyw9s
oVGcPNfj9DSUw6fUX9VKMBivwRfcf/cEe0poedlPVgPp6Q8Bhd4dmn03bMiphdBCgOim0Mkkdlq8
sGjgkX0IhfUt9a8wG/ZmLLRtF5WfgJqqrRdDMy3lgC59eRJA2YOxr2yyZxcYc+IArq0x4ycs20sA
pIfSh0CluGaCAV64dQKUvuV22sYPhv3U3PmqEcHsntmd7jfsBUOvM4O90JwtPL/0IHrHRqJWYv7F
FRStW+FXp9TRXoUGjb9bvro/RAt+Tisv286iPAF8rk5zmVQnX83vPqEuIKYRljGIaraDSyJBHc0A
xLLlWW67rt4YzUxUvVtVh5lQPK8vYaf7XPgTvTj1sSgIU+OeMSY7uIL9Pq+GN18CO+Ur8PbLTY0N
PbQr43tVQHXUhQM7a3kc8s8Cd17ujg7efByR+3ZJhp7yPDnd7wXJvNfgBM/RaIdAS1AmNxLfaGvj
CRDtK0YuBWl/+VJbAA68pYa1bRGBYiV0eXBbMJxkp/vNhN35pOpXglDIi1ge9qH7EaecCRIlmqIK
e2hJ9BoRAsAFVUGSz6dBY7plmeHjgwe3msfyeicKJ153abEWVEStUU1DaPG5rsHFH8ivsLQ9jiA4
lGWaY9uNbOIFbGz2hbZJfd2/FEysLoVq8gXA1oSt1ph8yMmMrjsPXmLyNUMOOzHkA3qRC4EV9QC9
XQ+dyKG5tvzjpOHoGXPfh9vV7LWWXrXI9Z/jgIvO6DlYJz34NQFRIbNPbXMif8exJ00+MJJ53S24
V79k6k0/wt05tevuxIcYCOz9UVJwfXgm0wymZnn0zod1WiPbEvWFSgN23KzrCQwW/rWVVNig7/+f
7g4+yvf7w/eb+7e/39NH8lizICeVeflHf37On9v7P601A6T3QlD+8+D9/2ruv+797p+vheduTPK7
/7/fTd1/+ft//vObOFPx6piz9+dX+s8fQRy3u+TqvNZ46ai5lz8s15x95ygu0zGpwdVChb3fK5Z7
//nyfu/+2F/+P6QcRTgM1cv98fvNGAtz0c7+37fCuYnLSCUP94fmtJi3oqw/u4WR6vo4W8rAg3G1
fPmfmzmjka7nllf7fpczHehBgMbeL6wjLlyxT9olOWFs8QvV7Vnqmn1BQ+kSGu8QNN5nIFZLI9o0
ClKhvuwC1UIkRBz3G8YKaILYcNZpCW1WcOjqHM7EBScHq6xm3OWD9dhjnQgLqJwX16cTb1hyk5TG
MrsLjJ3dkL00IrAy8/GrgHCC5QRTsesvlPeNBvFhneqfPq3LQ8Kogz77WwkSZJTJRnCQr1pQsOuu
tDJ0rpw9bl58daq/Cse8IVhB9qlSsieT6LVmYr/S3BlE8uy9B96jY+ikP7WfkYqLI0FRw9YzDbr/
qH8BOsaPxiqeSZc0ijo9JGJ2d3rgfKt6xEXV3O5prR7nyQrTQJIMEGM5HBmeWEZ/xprbg/DWofqj
9rNc0HZYQ1fWyBIY2xxsmYqcYa8U67JoP9NvIBhvKfztVUOyQxXEj1atHs2MFF+cTFD54b5O6ZeU
gAGSJX3NtwBPdPgPZwCKDuTOSKGwoLFjWMSMhYmYoEIibV5ocmvUtX8ureaHGh4GvXqK8nbcidj3
Nwwjg0dP1p+yypJt7re/mnh41nrigAayUtZppU5xlnyUWaiVgpxwf5ElDgTYiATsZjvsvLoKTrFA
m5BSGxnVCOXE/HIJId8n8iVBvvVEKki5atLorKFPORkTqfc1aiSLOLmgbxZ7D1axAdC33uKIHtIU
7Iu6Zg1c61iB1a2y0HAwA+UOEUhzargrqUtvF8QCgky++NPjem10LRd7kTPWMvKrBppu30XzFxpH
UkBsIFy28E+lVCk6MjneLIRnadm8arDyT549KHYdA9WO3dYXHPN7R9r6AW/8ntHTd41f4eQw+lg1
kWQNGPlqO9uFHdYEfe07s/mgu5UYeM16F3umfEjdlT5Q8lUaa/lm6ON1pTyxkaw3EaS3bBRLj4aw
pndnBFZuBdMB/kP6TEMz7VLWRCR1Ot0pkjd0TCAiA2oDpAYnV7gvkoAaQOerSSuQuOibbCi1w4yg
HiIMcKLSrZpzlRIxXpHyeJ1yRrYR+u6ZSSKqqOSHlwG6L2YyyaxMiHPPfKjzUWbZJbkojROjTh/9
N2U0xdH/zOtBPIAizSIBKMoxr8MC2oASnu4hol11A/WHdAyO/gQbKJnnJVjsLtihfQ02SW6/j4VO
5okNwzBJqfcHFri0FUSopa+WQlyaVoOzyWoap6SmSBUxLF2goKGmFcS78HdsPFKTGGNV065uhkfH
xBCX8E0C5lyHAQu7rXcj75rC307ESQyFb14JqHHWuU7qauziMopqDuZC/1g0YI0mKEZ4dujrmOgX
8++KVTLpqXBNmt/DqKAvQ8ZYUcm7O2KHP9xybkLs5yUfI/59oHpzqxnJzySNQlU57ZaSu94kaeBd
kjFJ0D+nWN8q5JyOYCfN3O+MzomYMwTbXDrJ/QQPM+1FXc9EyKT5JjLHXyno7hsnIEIYOQwr0aoB
xkIGTXiU+VrMS9gD3dzda13Su8duW58MSQFm6eZ3iBJRWOJrOdQGkVoQ9oL9JAkRHLJxEwdZ8q1X
1q/IudTNtcvY42jSsZZJcPY41xDPktqCpg203xAQ0+6fIgiLI3knxoOHmZgge1myo/R2rjUhy6RQ
vrTLzbjOEpvR3IL26InW2GmtON9jFv/cmJyNvRX8jlpgyXQJ9laHBAHq3mCWuvPa5FxXyFScNFt7
rAM9VoAMB2H6OcRpnTqE8ycaSrUxffYXZRxBjLaqhcnDSbVUk+bOEfGB/CxyPogL2zRa5a/6eNxW
nrd3p0oLBXFyfTQQAVd92Ab5gIAqUtbkibn53kFNDAtEWIy2CKAEbQi+XsTIXDmttQmzmgv4CnTX
x1TNIOojyfcq11oUAOAODHPLo2BLoI80A9BAvwvSte71xSm1cvDPSRq6uD9/jqX8aepwnHOKnUqH
Ey1UZVAnTl81ufSTa+2mHMc9UwTCiLTmjMp5J6lgHw3i4jN6mdWAdHMFEAN1jZjfUjO2wyytXuc+
uyQRS414LLMduxyNtxtGj5KU55ipV4jySkzPXcQpWyTQU1g3/2DY6KwpbtHumDAE1GyyzQnEqcqB
l5m7qjc5o4jMDQO+p8Xx+NDy9E0QLgM1hg2uuBVuqGxd5gTwdtkLI2/MRws93XoIZtIXMwf4h2em
ZA8343WMAXjriCy2Y7n0WAuOKii0tacN6jHpTv0UrGuz9x9yKsC40MRNWM3PNMfFHdgyv5CE9Za3
QCQnhi9hDd0SIj8oI+HHm7RGGCemxg/JyLwkNl1IHWMjrcf85LFM3xYc2iAQIG6MQsLIBxY7Malf
O6ifH7qAi4sln4wZoKfKAFXBP2OuhHdwO/3A0lE+SRZI5PVUNjFVwFxI9pFhDYRJ+n14VmjEDzLO
f40GcX6W4dorPhMseArrkxAyLLaj4Ixl1rUHUBBte2+MwYeLA3OZ6eAMIj91wluTDBgBcp4hgvrq
U0NPeWqJ7zurIIjDAk0laiyTZZsKIDyj+7syCtDPOQRYYyA7urXpYSP88EZAzuBKG+rs8aanBFvl
rFf3sZPJhNNWJ9vLVeYe5xbhltGTFFb5Dfz4Buq3+YhGofqGNj4P/aqHSjj8ECRHPTtZNlxUkv7g
49Y+9/5AWe8kMKCj36bMyrd0kC2waA3M4/Ilyrhy07tmfrRkrQ5JwYyh9eJwVKPxW0uLk9+AHyC+
S7aO91ZOXbyIAJmSwFa2JuB8Pp487A3k7WiMkpwoy/am2ULGMMb5weJpXjmZXR6KihJy4hvtAq0I
pzZ5d5Q8FJkvb42bxFd2ptdeNeVzWgyYS6WBHK343Tu9XFuDiEO71H/n/UOGiP/cjp8MJDCTZti0
wNOcg6QKwDIN9toZ4FhnqQKu3Q18uuB4x9ogTxnLrBEFDAllDXFxKWXn1OoFZ+TIkoTmpYqjdG81
Lkc7ZYrDG/eomz9TfyA7EaOoXsTEzaYRDW7Uv5tWfXXNsr46BuPCCJbYwSEZDuRaqFLMSvk0h1qT
uI8yc3b2ZJHsRowsSNMnx3YAgWRC5wpiyLCpJ5PALa6ukeMd0O4lO0sHFAt9HlNt9QZkBuIxw0tU
lcG+bMxPrycUEd7kRVmMESxlbd1xEDt9GuSxYN+0srqEJt63z6WKv7DWMRD1vHGbZ7O7LbBwFzB/
D32SVmFc9AMSf5gf0AS44EY4+EWv7L1Vh54EpcAeJWMMDk47NZxbmjrOSo+ge5UNGHwTQu5GYwWG
0GTauqltrfWxG/azKCLCbahuEniDBTGxKwz6DyNgbItR1cap9eYgcmdauRG4ptZw4ApheStNpMyJ
KoOw8kWxEHCbb0ZBQoPLSLlG3bIDOQgqJwrSVYze8YHkLW9ltt1EOOZKGYC7OJEU0g8Sezqog08+
2GgdWXXnBF+GHcmDhPnpdJYDTiKl6BszcovpstcN2IUw9rmM6qWtbU17uBi5NoXl0AKGpF0G0cb1
LTMJl1ZO+m4yYj3YfvAej5G8CGdrJFnyGCvMIsVAHgOL9pLiwmOi0tDd0dEC/UCsbam2Oo/TEeE0
jV/WwfRJHLEjwhzQKIFhhasOEYTqddt5E1kzwRJUu0DWvauAa4j4RL3o5CxlQns1FFsZT9yyqY1C
zVI/J2rFM1E+xTJcO/tZNG9z5Dg7XphoL+zXqHairZZG2rs7/oq8yn01sp942qNt4KjpbPvSJ+pv
Zg8XR1zU8+QCfjddG3b1Ulaqu0R9bjzJ8bnJ4aVFyBIuSebn17LnJGGUv8sRnED3HxgPFal7kcXV
8enlSM1AIlrGHZVt199IlY1+gwnyrlo6McF2EK+6FqpRX+P9S2In498IYHQ54yZabjo77kPhzd6K
sjG4BvqNtRdhuDppGHW+F/MMk63PzqwopidhE7owa/QaQ8b6ybHf2o5wvvsNY7t9lptfTW2xvNML
DxGql66p3TEDxdPzHGXqwvVAPgEiOSZm8j4yJmZqLdnQJKjSPC3oLvNAZkmloCGjBuJptapbbeXG
WvOGkdHwwI59Lqx1XaB99pvRP1AxNEzlIvFozpvBCQO0i1s4edPWW5C54C+zs0VmRp/786liULxN
Td2CFs3MU9ck6xyIjE7rJDtjisZbjm5kZEnZZoqwzCFXxyBGvJ0241faji07o9netk2ljg4Na52m
3UYmxE+3BFdvCEOPQ4N46tE4EU7dfKuclGdpbWFaOk8ECU5WlYTCIbzBTIEbzRE04l6LYiIjq8c8
IfcyYcHABHQii7F5Y/nOKWJXaUgAbQm+p58eLKIH1uxHstAsomFbDZkA8ccyyHA+0aJqBydp/J0i
8xq9gTjdb7Ql9qJRPDFNncK8nkinR3jzLPnEHzNJpGI+6PI4pf6PKoq/NMybj5ArkEpWRACQrk00
gAUoEFjJds7LcjONIC1qYbI5bt34UPaxWouyBZozD3CpmjFl/M/kbprInNKSZccPHddxwp7QyB3A
6Wbbpv7b3M2XYqiRvVujOCkvbViKVG8YY3veEkG6TTTjc7J16t8JjlxPT7zLDIJ3M7e8mfMgrqUk
aoOMvhOkJHMzlZYTVpxCu2rM9Y10sxXqoeQVgBjU8R5mGMmXyTryM0qhbPTIvxTFgxN/BCR6eNJ6
DeoRXZ9b/CBHkCPSVtkP5urEEvMWG233QGPtcnpj+BsTq0UyYIkQsPxzaWTiUlNSOGR0Dm7vrnzO
0QMWGKYDu7yX6R6P/TPRF2QdB6a1Hr2R2qP3wRLm/XAgChPpCgEm1+EEb/XLH0zEm+Rhbkxnerbd
0j4MPXmzCwwmMhEhl4Sirpu+p+/w0QkMFgd/OfbOKtVcIIbx/Mu1UeHWLMfpHklqNokb29Vav2Y/
gfAdM0gf10uKAESxufWQrNMV5T3kzR4RHnMt+OnMKyCGi6Ha5Knx0RLLYZC0jNNjT2p1sCsaE1pf
UO8bgm8RGiTkB6AzJZN33suqaTaqQfSeN5vRj9l+NjsXFtvvUT/gH1nlTPqdKLUeNYOw+6jV9rVe
bEFcwJNWzH/caLiIUvuhSvUzNpmFQEonXWOewIfNtnEgLfBhll5wabRcnI2amEfUVCULTZaorWGE
lWWmW673y0e3WueqFKGl3rLapEzxjm1fct7bhDy6bcul3iM2KsiavUU5RbTMth4rBcEKh7wbmUgu
GclQS6Cva8Z1T/5AWNZA7vIseWsHjUktM36aVPQ8DbAOVEDXAlrMsdHzXU7Uxyl2QhJC0I5r0Me8
iuGX6QQ9mXEp6CXgnZDIIZhLrlHH2ul/MQ/Xdz6sNICkCSAOlmxFXn+wJnN3U2wx1tKw1lAFbWMT
qnTq6qdyiSFRkOaeWoZLk2JfO+BeOGmyT2jz+qc2T6AM5DFyiEGzv/XVh2faBYgg9n1kshqwbBtn
D+cT7TaDNWhC1n7C3rsmGLvaOozC8dySwQ1ScsWg5jXRAp/xYlPtALupTdtAyC4j5YWchideLIWv
gewEZB7Wg4SSg/1uiZIHt8M5y9sQk9QKI5S9TpLOOtuocg7lWD4GXl+fqypj8tNBs/Y8ak6XCFoO
YVJpozx4KFLmICmztTRryV/v+mcqKMGb1UIsk3QHyzezjY2Xn+Un8e69CHYzpH+MtCu/rb2NVrYC
qPf8bLApWyZSHljbotzYQz3RU/PEjc1E++9qsNIi47nN5/7ICXe0JzfHdDN+DAtJNMtqbd1ZjPeS
rU2U19ZsKd/i2viEWVOw5ah+dTTtO9UQ4qzVX1XeJWckdmRwONmv0VlGXSY58xmWe8cf642JizC0
/ejTNKsHcgyWuS2D7MlkT9YlmH8H3tXkHLoHo0qcJe17JuShIK27b7RT52QUslgLwTyR7cJs+os9
L01WSfkSzRnXbcmwyNcyBguNulj9OzOMdUYh8uqNh6kX3jE3emNtOBmvjt+yFU1Ae2PgPwaz9SG8
TA9TPcmPqnF7hPzG1kzlcGirbKBB5yihjrxVEaBQUd9025lQQ/hiCyEo27kxn0wvUCtmjgENNQLV
ANtITDIJIskAss34oy8EAPp+uhHmBgq8bc4FzoJ15tZsCGEnM0lAhjU6Fs8x9UBaMAyacvtnZDCi
sfOeVxnIWu2NcuU6inA4GVhHx9c+C4zEOp7WkJEj1wM5+Sdl8efZhH7iH2n7TRnZYhOzcnwIpmRv
eUi6mNDGG7uNrJ3HsgUi+DEuCW4eJ6M++JoLgoqxXyjtH/qk+adW9QEGVtKFPftaM2SxIK4qTQOy
Tij1aILe1MyOD3IhXi0vGo8Y++pdM+vuumb9pGyXhb7VNqhIgKEndh+c7jewRH81zNaY/aXkkw59
emBf9Bj5jX1OhPVJTan/LIR9cyLyeJOp9UODBF1PjmS9pdLYMhKSYRXR/+A44wXuooJe090zb0lf
s6C+zuOgVgVDMJjWrMf6GBppOVIwFdmRLKdDS9jSMdZjcaiUQ6SXp3Zmy6E15y3rvTWXjCSW4NF7
9bOnXBuE/xoRMbJJRivfqdzO12WgKeoA6yXzKrLZuw+z7vLnhpHQjnUZCg9ptddyEM8UVdMBbiVS
ggpmGjUSUQTWQQYCnpPqt5GX06Y1CUlU6WiviQZP15OPwb6NyBzqzeQodK6iA9i1UGsdDOaEwB+N
GReGEWfHFqDBGclcuAjZt5WK/VuX1HKtKZL8pil49xCurXU3xjiu8B5g3RqIXe33rVlbJzXFziqg
F+szxm85WAQGDaMRCoueZq71SzAbXAe9ZlfG7GKmXMtWjMa8C2FGuw7QZzngL+c1jp6uBZi9kHRu
OIMtn/KuMZnQJFV0KXW115VNwhi19EGS2oB3nJgtzyyuibwnwIf8HvTlWvY01R4pF3JKrgGWQfCi
fmjGRrEDAsmwx1bdYW5sWmXtkoH9Xzu6TeqNMTeHvgLq6GPx2vh6tMIOIhlpum8Fn5XH0pgEpUJy
qFBQPZSNdi0nIQ+Dm3fgtOL/x955LLeOZVn0X3qOCngzhaP3IilpgpAF4b39+l5UZUf0pAY978gK
Fp8yH0USuPees882WB+Uj3Q3sC4fyiittayAbDIGGCHAhXsk+0erdk6TatE2CUouT9/KizpP2a1y
MSZ3k43fxFSMUh+L9aIlU5qzYx9NlIo4nx6LMD4oMqDvrPZuKsT9hotpcAu1bORlKS7LpNuByldO
XdX6JdAZTjxq+VLk1CjBAPmoT5gM9ZH0mcdljvFj4/VFpb6ZAC0OUiDeEvoOL68y5Sb2y7b/actW
fakUsT2acfuSN/Cn6IcJv1XC9Kaljx9cZvufogDf0yaL9Aj4sNj8reRonra9oCurRh6THV7Di9ka
yzeOwRwOooxBm17gvq/UoOPdZOwfyTPlnjgzZ+w7N5SqdCUwSg8i+aWJrPMjm7mJRLrzqVBKB4H0
BGUxU/ZtzfkRxK126MuZBDqMCAqgvEP1fJjELEUtW49HdRxk8AFRvc6wxu3HcEMnZz17XGw1hvQ4
lcq4bMbyNysTYnRjoyJRXoRQpE7jcbCkcF+LYsa44YwPu7oBujE2GjinayJmAL5/xI4s5g9PCDvD
pbXWVlVTR4gA0LbNJXV/DZc2pqiFB0eildrS1MmDgI43TN4lTSJUUBYWyDYJW8Xc0GO7fzekWaMi
L9pVVAyh20Z14s1yoqOgejRLFa3TJcnm35L7OzL7/IW4cQXLZcxYE9byLBIPPIxsP7GRwFmdB/SP
UVJgnP0ktqhmx2h1DjZZXTJlmaMtgsZkL0vbsGa4jRtpBoHEOrVpWBwGvSCZhwRWF8UQXs96IO56
Fc9/uUlXYlVcFE0AfkaZg6F4TUHTao5sUHFJVqhcx8k6A/a36958uOozUWUqwuACR/imDibu9EmV
bCo9SE9yw4IvFCtyDSUCIQPN21lxAfgnI9AdH3K2ZUZLj1X2SwLLSKmJW/lUjH+iYM2tulTfjnpI
spko7iT2DJfcT9lLn6eIkALd6mEE8w5u08AAS0vnAlywa8+hUIgn67FudGwG2/SLeFciUkexOTb9
sWjTdJsiLqDxTKRXiIkIuKUagjljhjv9Yj/sAjJJ3pS4LZj+cChKz9CJ6WEwXQpDB8yy+8jHGOqi
XqrrTGre6QjEjVxzJliR4mGdvTeGqdi08Mm5KmxOSdo/jsOovBQmtZ4qPUBIng8mAyosN7pTzPl9
RAZxkoi50fEIWatxA4solqJNP5Gn0FbojRptsGlZB+5aHsKWfluYsdYjBWXR94m0qiwtPpPc6epi
5Rnsiw7+/fNGB8DAsTgcgGSy9SAgCywtJbzVEbBrmDXkuFZFjoKxAoBWk/wdE/yCoaoRnbK8kxcN
09Ebs21oeieQPV1NDnIG4S5r16VplLese3bPuAvU/VJANrRTQ/EaMND8LZSKI9DQjnoH0tc3Iq8a
mMqeqdApGSiGzDaYvAmXKLfosn0x9xH1Ey16kZTiTgTrJ5uiu7QQlPle8+j+qIB3KhO92DDVvipN
Ch2t5GgUoX3Wl7uSyDc3g5XJHMpiE4614Fhn+ocZ6sXiofcXWQgP9QPCbZfkJFHqDU1bwK+p1fSk
Taa5YU5fMAkmrF2r0mCZpxj/9OrUnwbUJQO6g1e9BvhMkugkoTZkUCITCZfoqDyCFeo/X29k/RvP
9EQPiBQFm/p7iJ8Gi2qoijvcmNzQFZgHvaZqVW/0lBtewprwta37DpLaw9woA/S+rnkYi1Tosx3J
qHC3Na27Pri5AXuTG2SqeAF8SEs1h8aqbEKJlA6r/JwYEU2RhId2jPVBaVraWlZIf2kLHX5nw6he
yZQvE6rQlSxxmWpAqxzDMGs4FcN4nia92Aht8DMCB52jIJ79MoeoYP3hVTkc07x8KMxugK/0usm2
5vRrGMI4uooCsxNTGfJIValbVO1TdRDFylWbh4eD37SyboJeuVaS+M8f9ZLzDre4ya/TvluKBbTw
NCehniQkxAJZ+D51SnRNy7NVWsWtl4PwPCgDnIs4PpGRIxwwPliUj+AFVGfaNor1gJ5nGackDx43
6W8W0Y3lug9yx0L3+YJZ/7a1NAM4JZleCEp1BERmmzqFhEGbo2wGA0lUaNXV6xwwwkJcUK7RZvaL
ugZzsGCzYSzQWX7S0UJrkLDzJ7181upx0WSDib4kzffahA4yV5jkTlDNvR5jQZ/pLoxKrSn2cpH9
AjWYi0oWYTDIg7KiImdJUGzYY8aAP5gEthkqXUdsx9knzApUX9ImTD2NgfSQoae+E6SlJantoZ9p
ecsklG9kxN6wu+7OvLHfqa6J84Ye4nXJY1jm0NDsuk2CLbTv1mOqyYA1qHUcMeeFSbhl3wWbPqTg
zZrul8sJQBg2DTdSp/iEdj+PYkk50umqR9rKDsmPtsnIMPTasUg89T5pWfJShUL9Qv0W2qKQPhZa
SX005PTYA/FSe20EKGsn494pYneFYkuLa2TTidEOTuVB4XaJEe+QcGhMIKf3Wm+l3d+D0BPKPKGB
BL/gZ4zJlnVl9Qszmjdcq3QNW086B9o66rrkVDaBsgmykT1Noq3RDeVlli6tJch36Sttur05WuHt
IchYyAvTfdSt0k01o0Df9hgOXd0Mh8yctyhgA2uN5U2sEsqEjiR/BovNCF8ZE+ei31R18+dosBGT
mVNZaVpHKyP5iM3/R2zBvRzjUrnDk3pAsru0PR1JrEuhXyh9vXs0+cFQe+FAwwAJ6NGD8cxxvZFC
Yd2UXHlMU+76LHVLtTewUDT6NzoLkqw6ynMgu6fprJT51ohmpk7n3LPggQKcJKo+0qo+DE8Og8ot
0M6hNqtvD1Bxh2H3R4oZ6nXujjrJaB7CfyxZm+6nL9vzVEqmO6rFsMOpgqAqRcM8LryGFmGVXdaq
eCULs8s5YS4GWe3/Lbj8f0fTl6nEl/TjPzqaqsZTCPqfHU1X3x+P4r/+MTl9JiygDH7+jX/8TCVJ
+peoKvwjqYqo60/nln8cTSXJ+BdUZUnDoQ8dM+4W//iZqhZ+piKSXhOpKaqJpylEU3RPq1NV+pdl
IXdltK1pbISi8n/xMzUk+emR8b+sUnCfwhWB94VVDkaEivl0jfpfzhaJFFSdZgT6XpriHiZv4QyP
KFx18sxoqYxSJcUZSW7Xfw9lhE+CHj7OumCQSi5FzxTS59O/h7hh4IbuAHZspdXrv4dZeBA08Hz4
+yNpb6TVkkrsp4PMALYWqvXfQwerY00o8T9//PfPGDcuIJRAewgLIJQurdhBePh7JjcjP4QxBh5u
BEzax7pcl+TBEi79fBpUoMNDbzD4Ke5zpdeQ60kbrZ70ZUMzl/RDxwCCpWe11Z70tAiz1cyykTzD
UzQgPwLBEnWvW+Hgt2bGjvCcBI2kekC6YLbZiW6X6+QWWsaqmZJPK9cbDseqJ3JeBQwaHv2ajVHy
K7k5Cho/qp+MT4zaoHiGVXkGOu19gUQJYlvNazdZK2z+8G8Ri5WCW42dNFrkappZrsfZysixeD5t
ONEJYEjFcq1II0g4SbR/71Modfhzz3fMSWasgtbHU3Ze/z1Ic/VYiEN0GBHiLqN6WoZEVK4TxFfJ
GK6r5yx8lHukZsxSJZ2a7yOOks0j6W2xbYyVDMyMUSe5RiG5SKoxrqiTLlkWVWD02bp90nv/Hcj1
pPwK0PYJnPuf/My/ZyE2T/+O0/z74/TkGRNPFp9Gk/BADsdi/ffwl8z59+wvqPPvmUwTtExR8FlS
lq//3vnfg/H849/PhFkHps9UHdA77ey/99MSMuKHCSYPy/QCR5UQ4YTBd2GHsVOdlK2EUTyiiaus
XXCmGL8Z0cP9fBJdWp/TA2pYL/jE1zOm9eFzOgKqHcecPlogGOFSQcvpujPPrG5hwcy6IQeCpdPo
/iRi3s80v8FjZdMYG1gv4ED5a/IruVjd3ovdI/JiOk382pMV9NiC/r6BOzFeVOiUmm8y5mSUXRMO
TtZfSXon3lqIcZ1qM2JVK9ooKKhHYY+t5k/x+ijJvHNQ7kVnPIIMKDkEqYrY2W50cYW1iKj7lgzH
1CVWyVBBrl3kLWru6T/x0bJwCGKobkPdegLz2MJd8osS+/pNJ62MuD/JrpgMIY1VnW5ESLJOh8Vf
KvAzoH5ZgdZRm5iEVtqV4dThvrQ+y29UlHx9h/4lOuk3gSSO0Gu37aVHIoQplctweO4WauUwAUzk
3WQSL2JHm+IE2tic+TkkWNvwPpIVgpwNoA/ZFapdvnUFsRZ2qjp5Dw3HZZYUU4F5yewQ2KrSTZLX
vZiiY0n4OQqyn063h/qLyTBWhPxOPVkVlYOc23SSFn4t/q52C5gN899yxA8i1qyWuFyv2VNcccKP
FHXyGp1Qd1aQvxzlq3KnDJU09hD7EaO6dQnbJRwpdMoLsocVw1wx98D9E7JAWZvnEiP+wn4aaaQ2
FIFB9NKLzjjBbu/5p3HNb5aXHmKGOgOis41Vv8F1MMjCAxwHpWF0vmAYCcBhsiP1X4bsWMnVXES7
dHLE41S5WesS/my+KFvhFfImH4bbVv1Qf8aXCPB/o6/B11YmzHd6YZmu3k2/C1zdWQ6wRb8y5g2M
a2I328kKO8VSvSUYatrMW7pTUlz6bXWD4PxuZsv6tUZPQJB0afdbs9xzUbtfHefH2THQhTeMuD0t
9WWkahASjE0LCUB3wvd640UrUfeKF/0Z8u0YDj60XcTIxpO89qQSjvoLwAg135aRQnqGk6z1X2wj
X5RN86N+g5l/RN/WiX1najz9gpNYaaPmyuZrkC6RqMuDKxab8tgoC4Bp6Y5hXuVYa/D+IXMIgSGW
Yhms+sOUewTGDzphATag70dWeEW6NLkfMr9ksvtdNfDP7NL97nfEFPW7EvTiDq7NxDzz+53l6p6c
uYxs0XendvAa4VvjAT5ixmnYJBW7QMaEuG8iUD8KTWtp/uazP90IzspbT2lfG+WNvQNwmMHTqH+j
8E+Ns8a0JnPrrUiW1sc0O8U6Yklx5PJyI3Pu2avfJHTby/i7DRc6qL6NdP6MkprvvPmYX6BdfxY/
9DvwsUwgBIhc/P5lVTvx63TVtlCy2RaHReipq8Enh3HqHe0avWHpOvgF7hn28N4TBbAqj3G7lGiz
AzwjvEfjBsFeFFflS7CGz54T8H0UvkhI5/oOgselZ+3lL2QLP6mfEcpee9x2t2BeEexDuuiEFErw
TT5HYWNE2+CZSnAJEafkpXLQse9I6/Ql5qZk1iF44QfqkwciNXjD8EcxJ4/R6Hn6ieV9ynbxJ4Cf
9RWe22CtUZezgSg/ppz4smY/yBMfX4v+Gle7RFpYF4HgDcHnZRiTA5pPwtYQ3vEQoCzwi2Zbf9Fs
vAY7S7KN6QhHuw/d8DaIyAdump6gwMabACGAX2SLVrpB5xDFUzMeDPGXkTL6cxIN2TyizAtUoAEv
S38yYkV74GxbPo2vZYSbhcPHNi7zJejf5eanYZNl9VYM9AxfYQlh9NiQVJ9jMJgdeQ0VwywR0U7n
s1k8wR+ITxDYYJZadoNrSOumwfujv4MIZoRuQpD6TVf809ujj4ciH4z9X1xQm60fX+HkSPaL4Kmn
MH1N1J28R1pPxu+8G1ZO8Foj0Id/wz2L4g/XAnClMfxCGR2D3WarvHWjzs/5arPlLPpyAdvpWNQb
IfKkdtcPC95enTvQsCBFScUuQdh14M0SZIYhPk4w9rXKVyNGB2xjwI8ng9RYCXXcm7VW1vFZ30xL
da8c5kNwNdfc0ZktbYRXo/UqtpgEYYfolLAWfWT4NHBC5D6e0/N92aTwID0pWCLmzeWLbLmwmlEQ
BefUwx3TJ2nQh36ZMo/0IXTkOOC2+2TcDpg2II7a5F7i31C5cQW1b7jhKgHq8nIUbPj+BTO72kGQ
hw8vQwgRG7CNfn7SoOH3i0712TKHERAjE4cmLEd468WSQSKZYSb5z9ViiF/mwu+0ndQvexXFzk5n
xkauRumF6SlPvBBOy9Nd3i7PbETX50sNdnZ4AOdR3drWqvwpmP5fhSOWOhIYBkevDsxM2Lsd/0TJ
SY7hHdqwA5makgrDdExunKHytM4FoRZUN6m8qvJiZWMlNwMEhoA/oEPJjr7Ue7mz3jK0Bid+OqH7
3Dw2o7A3qTQc816VLm/pLG9Iup+22N9+opdyxW16nhp3em6n7a9guPU+tFa6Xy9axJILkoUXqJff
25Ow6E+zF0KcWHer5jBslLdqeSJ9Jv/BJ2RParV5wC+P/39s1GW+wHP50bnxsMvc5FVcRsFLXTgk
JZgbviNYdxMDJtJOLmB8TeDKlKukzQ4rohf75KYcMRquafDhdUN6AdtbiJ/Wm3jvmns/ePUVoXB/
yvwUC8/LtKFW4l0w+KM1hgezYMibrtNdzqD5BJ3uNN2He33l++eXRd2mPEElq/ccHP3oOcWqeRle
gAm4Y0sXjKQdUfPt87Vxk67zDxo7+FFZvpuv9Zo2YChdrItF2Qu/umP5ofoIX8DUdaydiaqWwTDB
IJePc7cKL8KL8c2NUy+kq9iS5ORoNwkUG9FU69BE6OLdnAFESF5x+g+JfuaW8mKlXbXLuj+jutSK
BTSuamMovoTLX+JDht+iU2FID9qPYjp/j08gAgzbm85Ll6QrY04jJmcyPLt+oRNfl/lD5uNyrXw8
vXxQBX14TXUovjmnLdweM1+5MXt7LAgj94RFu+9aZp94Xl/pqqpDexU/M4jsryZTeJ+oXdQlxug0
za4MSTbys4Hq9tif63Mt76TI6c9KsbCSVfIWQQ96cNdXR0BVgLrqknzx4Svc3w78AhQGYepY0bo6
EkXRjvBBYTGiwtoTNCxEa/xbm8Pc2Pynhe6V0jI/q+0Kdl+eeiZRxJIdv09wJvfJIbjzjjoIMHPk
5OGBsIk+d+MWq3TX+kUxFwhrPkupgnMv6uhilJ9jtuy+q9wvhteURFLF7Rhw+1QT0mFY8Z1npa1u
hxnBaN4ykLMfSEHtWpkR89WNudb+JKMDzgElHKpCMtd/D8aTrSwwgTXN+j1Q8AbqHxZZxh0U3r9n
fz/7e/hzDrJwfSfpqw7ttEWkWXbY4bVB7DJHGuDUJBXVPu3yGq0OHd/z2SCN/zzLIMtg9P78N6mK
RIG5xma0xEj0/v7DUVMwyP+Pf1stSyJ3sUyxW21pxKZD7uprVeMTJOdUioCjpSsU9Jnd8xfK5rPZ
VPiqrQi3P2laY3/V4sEwuU2Q12v4LBz7f0+Vkj4fxuHgyEed7bZ12+JOJMtPJG8w4xV3tGjEDiYO
cXFPp5iauTU+IW4EDbSxR34rKzl/dinDDxzLDb4k6qo31mZp55+g2OaWjidubWEv0knA8X+DpBsw
E9sWMvoHRo42DeauF9GEO7h7WDpEGFfV992utw1HvugXZTdJPkkugumjVYYORpRT9pPfp6PgtdSi
FnYi1PpeeTcfdrB9OOGue5PfaJDmDZ9+H+M9auPdtdRt6zQ93M5X37pd9U7XidYF8TTWwBGcJJM4
P7vM7f5eMQV6I/jiKL3rl/ZTmNzwBx9qvmj1rVgYg48lFdce1/hUwxvBln/675jJKjTBs/Zputpp
pNGal8njrO3R64+fuZ+vKDwksiS2LSQmqiSn+RVkp32FKvTz8KV3Iu+GN+OkutjAo8OZ9pB/ns0z
kU5O8Nb8FO9V6AiNA+uG2Ya04curfiguH/w1osqk/tlMybf60pMd+nQ+dXE+0LbKp8z5d8KJtbRb
6uFd5g3k1LsPn8tdtvZ0nFDaLbVTuw53A2q3/YSiLUYDZIN755Mtfg+x3ZFqTzTioY2XSBoRl8Zs
eS6pGAwb+Eu81HzGqOg18MuAcYnbyoaNdQeKw3iyBz/ccldinZR/Yl1CT9XfH3ydKEHugvc1OiP7
WLQNXgyHYMmVvpqZAO0Cv568xo/WCnQRhEs2nv6fqGvUb14V51rSNPMldgyNY30iCBIu7cPL+PtL
fnAWzlXCa6g4+Ric72f6Z2UDjiJtJDaWS3wgta9n9jW7xeBB0FPfGvx2ziLGHDOcZ35JuUzvdUCH
T01lPyl8MtHqXnXFPUly1XW4Ub0QGpNbVNTw1RnpGuYX3EamavMjHW/BhVLbbLbWTlzJ5Istu2t8
gIJk3Ku1hN5/kR6K98cFowIFT6dvLBlPQe/hXBde24A70+G6WF7/OTKt5irfp4HWUo88+Zuc2pKO
SoDr5/A5IA5klNQXeVUvxztXg3AivzwEAEJvxGwk1xJ+z47upXsWgcvoXS19i0YgYQ8uYKyvpDPF
+amE4R+6XPaycCGLwUYOlkkEtoUh/RISCE/axh9RC6hnhn7PgzNzAMwE6YTKP7gUDy/+QMWHtsn8
HVVHEXZavRLo3b8o/mhP9UW5eoJlzJvR6D08jQ6l+kMMwAggXNzEXzNb9Fv6SDF0hvd5G/Qfj8B+
qA4MHrKLVWmhV2QvcK/Tc/rdh/ZJbCHhCAA8oJOxb8heEF7y9EW7++JtXMESBmZCXyMtYXs+RHdA
SgqlmzUODnbP35i9hvOiS9xSxFvbGz+l0pU2yJieeEvjNO/Pu+jd/AFFwI3iwo2BzxHLEACIC96d
QAWEV5pv7ZOb5PGKD8koONU7GevaZzOdMug4sZ8CSLwyKMBD5K0kDD1xi5RabdMfm70gU1O5/b2U
4fexST4pC+dypZ8G3QXlio/DO4GxQBl66IBjTdo9gXZp2HnliT9IOZv3qfSZYG+HHZG2M8c3qZ6R
Y/424F+pb2Be/26uGRqq2UIA9glhe+8Q4rrkUH4GJm6mtrpTOju7wYlfxAfEOdD05nv2bp0nbZ8l
HjF4koT5/ClNXjDGyu+ohR+J09fQ33fN+IRZ2EL1eD8GnL2AQ+E2EHz5ImoOFgzngk2PxgHQAZwA
S5xqO99hEqz7Ja5WbsvlLOz5BKzlQGfg6tbfyYlFEioXJinIP2ZlqZh+Ni2IzbMinx1acZur7NG9
gKQtYb5O1+yEY3K1K4cbqBcnEa51KOpY2Bw59afhGXsQtGij3Fm7rWhPu/KgH6djYREJT9ack28b
ioXC1teKT/go7Sgvd4rKM9cRHed0fe4UsfO4cOVZcsK926XmKYphaLDeWYyfnBooj2NyWRTJmWC8
J5viisDzaLyrbmcRauCKP+h5nkLpZCN8ItqF34Bkb3qsIRyaIKFQ98m+pYywjgFVjGGzd4EjFsLP
3/fNhUH+CcPCEc038glIyFxkdqFt6LODBUmdpa9BdhyJNLMtwzYoQoplhrej7KFuguPtVtNanAij
d8wfjlpzcKJpIaSvOn4cfAt46Zd+xABLotW025fhLP+0XOYLy43JLfmDQOJgd7HgyrL/5JsPHr9Q
VV3JsC3OVxaKjPGc/dgXq5nen2iCjmVt5x/YOZZMAl6fSQqv0/uwY6WxYaOpizte1Y6kXRpfRW2D
XAPd00pxS6SexP3kxYoOle9KUK5UC4PhkXZ4f1oWxwtVOPfPjV6hv+W9832rl4ZhbYVH3hYFT7lR
0LV5Ru6iXCrnVdU5OI5Vo29mh4678TvyaI99DHukEI8jT5dedJQg9RKrMaXx6g6OlMsOcnl+ZnYW
PMq4djsymkf7wR+W2mdKnYKwCNlZv3uUy9A4EgY/4dzX0FVybCfPwkgInKhw1AFjJQ/nlOeNogKn
YNR/goLbQKHohh3HBiZoEX1yQICMb+3Zfu3B0289uxY1FFHEFuJaZ/iRmgv+Q01Pd7kXrxyKgIJY
OfbfxakJV8Ui9iPtyEVR7uo1PIVX9Ru+ubHvca8C2hztBsMqO1xa6B3Bfl3pKz6Gm2Z0+gLJwoI1
qnLAlnaxABfBeEW8FixMpOvcEvfhh9qrquyW4ZDTgvqc1dCpDwgvethe9vw58lVQzp3aF62wzduE
4a07461wathInnB0QrdYrBB7+cMZe7119pGcRU9/rwpXRz2MVvMP0O+GlXQnG/zXqpchdHKfPDb8
u/D4+yqLJdEBS/OD7VfltrxySM6qL174YoPuuXabn2dEAi6NdHElk4Gd8MGRnqwbR12bu/JVkuzw
VzfotgnfubYtDhWKY4o4x4LfhYYTrHETyvmR+gRWRSBLGDW/2Z6e/x2RBmtF/pE7t0acSUDodfDC
W8YKoMAbOPj8LF/i5ZFtclQRvw92YItMH1vEbNIDBwbHhD0gr8et/Muui+wR8xOoGBvusvaSf+PW
FhCm48IIgX+ynU6t4QX4Xtvs4Nhtl+BA8Xpm+DH8KO60Rr96xqjBq794k0HlN+0WsLQsD1zkah2s
VEq3hZbsZNr2d/NW7VVv3MCN9fOOlHQMWLk9AXW6X45lZCzpi3yl9NI2CU3JOt1KB20+ThMeG/xH
iktxfmaPqpWljLyOAVmBBu9ZZgTSJjS3j5K+x4cYLhZbWrv+0/pkcQqoFe7cLPK33Lp8fzZW3rdg
nR9Yvc11vKMTZ0G5fH3f7+nLvK0vzZVNMQY/Ab/BK9qjwl6pb/OndZ+bxXRNQid751zS1EPaQWX+
4qCh/A+2yjtT+4e+Mb+oTgTcyPJFHa8e54zy4UU7lQA6l0TmLdtY7+tb+QX/lPTeL7ufZ1bSOj2g
lj6JrxoGYitMY7NtvlENspmZnZALgrrVbnEJo9hflZ61C+Fy2I/l6KmHgtRhupr4JvuKx9rZEva6
RDx5tDbjcjwPr9LC3MJNRugi7Kenpb3dHoDEGVQ8fK5GjQEfhZRHdYH6XPrEgqC/sEfizItYOv2U
avixS8r3kAjtJ+ZsVrilODQkSCqN0qurBXe4mjvRVltYC2CC4UWMcDt2xdYD1Fcgds4+ol+5c4px
A2NIwDWEnMVVkfrmBcME7KfI1sMVmnhH+ElQai1XPsyOueyMNYzsko01AYsCbVh3lMjyMpU8CsTS
G76kdb1u3wdoRD5CNfl1dHSUE8+KmbA2jebwQNdHYXrGJUF61zx9VVzp+DYMBJDp2sa1Yifapfvy
sUpFeMwwZ5+tRvMmgrSy6YdLjP+4d4SPYDm8jr8iHw97qV31KrR+99XecH3BZyA9VajdIKSh6rmZ
G/ET4Aore/WOcZS0eJzH21B7WusDXRTfqIRM3hVovv4M90O/g1GuHyO5jBgAAG5ywcnaAQ6BTQzv
2uaFy9GRtyRTqx1wyrv2cMQtuM90meat4hkL81K9hiBKjKAoxo0J1xkHn8D2rCbvPZ8oWg2v0XDR
VN+aHELRUMLIW5D0ryXGsSBCZy5bFdhOnwK82TgEmZI7AZGzjSxJJxa+W8f4VW4MPYIQu0x00UwA
l9FRmcmOdhtuCwfZU2VeEVvjvTpz59MGp7D4ljCocb8SyJ5bqMshccTcTnN3YrS6ML9KW3LC1xR8
THVmkGkY+5je1S4WDONZmtxHQKWBnoa2kxZvOqT7Fj4wC+Zofg0owlgSLKjJNtBk7di1U7od+r3v
yVdZ1MwWj9U+3KCawkTQL9cZi4dSmYMk3GGo4Bcf3U37bLdxb6MWDD9Q8KEzY/tNfovJzn7bN3N8
HlTM+vRFs242jx0z1vBXeYkX1kuzHpyehn96V3/RDTLsmKPnbPQBz2ipmT4rrV8l50A4zrT91XPG
OQew/7Gw3vOKD8wEX4N8M6J3ImCTywby3xGktDYTDJ8cDeNM4B7cyzD0wnh79hlsRs8z6yp94v1I
mrdkLRhaYkYYGC7yfcFczM3r0wduZujmMCbCOqNb5CEZIdQRzERNZ8RAgWt9foaSaM/far0q/Zqp
aQbBCXtoweNYaEbX/KA4DvbEIdeYoazwZMXXGb8Dh9E3C+Arf8vA1gSX3TK3Tpq2iOChL+sL4qDJ
pICx4y/MBp5Hlpsssw90s1hhoOxOmAanBwYcgwUozfRzSeNSeQFrcR/7T/+pXfgus49R3XsyyaZL
rh4VcHLCbWWWnu9gxiTjhCoB/FO2H8TObWWv2z0OsbZr+hWmEhyIWDOAxCzYsvd8XCrj+JVqOcNc
Z2RGVCyp0awP45rh13RLvkMd/RJ7buJYnvkGEmBg0EPrBcxEXN823DM+bV9wPzcN18If54UenoGi
9VZDjAMwie9VsmdJDwWfwBN+hi8Uqp0taxCUsVeAKLzO3ufgeXxzwmW6y+baX4a9+pOdEHSPK+Or
0O3KSx7+JK+CAKojN5z2SqKURSdI1js0U59Z/zjhueO1tZtPPjftc6/m4lP2vrhV7TNNZl5mIBC3
2y8OUMWJv6drYXoCgcM4+O6yxBVvgzce8Jz0ZCZTM7VNNdhEbceoHfCcow9jpXFfC/bjip3mJcEy
TPJwPjTz5eM9RWB6LK9FQSzbkuECEwcpBrPzrX4lxcdpuFmxByEQtlAQUmzwVvzuMwHnWejAOy5j
Qe511Wt20y5fobldAh1xL1DZlW5/BZedImzL7OSCvRd76UFeczyqN8Wv/eaOH0GJALNx+qssOTVM
93wbARqTbBX33lM1dQlv80XCilZ5j0zEbW7LGIJR1hLXJQZzRuvEWJ3hWM6kytBX4cOfa6IhMK57
1/e616Atg0Hs1K8RZIP4ivhA9aKPMXXQNvA/pIbqop+ODMwZGA0whg0XyJJyQ2Xoq24Zns43kAuP
MdZrx5jyKh2FVXaoXtIzhzqGnvpGcHFm+WZgFNOP1rayYuAQOezFF1E9xOvhoLc2vyv9Ce7ifaL3
pfBeVW/5AqWTO3ugOsoHYHf7Dv5frhH3QduVN/V77iHrX7XX6MLHUd1A+m+6zmu5cSXLol+ECLiE
eSVBgk6iKMq/IGSq4L1JAF8/C6yeWz0dPS8MOlE0QOYx+6zNcDuvHu1jBAYs12Id3YXn8a7wdXTY
FJWWDh0+Axw0xHbZU/PEqTk+cZCx4On1VlyNN4eF+zz2K22PwZShn4byXaWE8WJRjGEuatwAzsxG
erJrGxc0aje/CuPIdIRDTYheGVs03z3hTg6qfYf2GIPOMd1OwUawvIAGSWGZHhJnb1d3WuhF9r6v
fBSQPUMqI70MGN4b4EhWytG/gltI/2HUfYd5J2ST6StDPtQUj4Nyr92xsWD0TuuLb8++9eOAz0G7
SdFukiW9N7/ia/41FuviFw3hCy/PEbP8CIc2WqHNLUmUXttj86tROUTY0lf2CTyOuXIeMWzg0xnD
rbNEaate0QKEuTFQ9Xvi1+EzLjAUwrBX/dh7zFKdkQmt1aPzuAxLNBv7B6ClF1CHgGFMoxBBZnK0
jsPn9J1qnIMrOLE+dKL7Zlx1NepTX8oXRhE0Y8MYRpRuikv4NgDjpLJr39m+Sm9EJbY1aXT6c+8x
4064kdOz68hmV9MXM3MGXUG/AVNBR4fmyaY/CM5TJD1fzrGCu36pnpnzj7fKntVB3SLGbsqTC6hT
7mDpaBtOg9qrsWx7Mh/AhzwyU9R+M6zarZFFPGe/mCFgzpjX1F/5f8OWz07N6q59VXfGMy1FxSuv
yrv1OL6HyU7b68LHcOm7JUT5AYrJxNJKPCvhvlu7Pr3FZ3vyWTLaa3OIxpX5Gl5ZFCx1EaIJE0DT
kqTcO3dyR5+hstYuRrLaut7GD5ovv9OHjuab8tDjSIvq7tl4N2nyxNfM9Kpn52uCzkvx59g/0TyZ
6+X7bBAgr6YnXqO7NBf1yzymZ5fPCoydBudNjzK+zB8QOcKl1dpSaKAueqXJLNBe42WzAlPs5VfQ
EJRAryrF5rVzpuVTTV5++vxcJhOoMOwwSCMG+2XLVfdcUxRaR/wj3mN8NVnwrsnzfEUbUBDVsoID
ner3yrCeODu/XP7GPf3O+EKBwPghnB2vR7tAb/SaBx5tZRq36KY22S9w/dvo0h6XCHlk40UIsEJC
8kzB8tjd52frXmFmmu4XZgH9Md42j9XF3YuH1KsfRt/8MmgYyhWykKO+Ew+Ou+ne4ldO3egQe8Ul
u5ce3UUwv/iHoXuhLE/YefEwqmVEZ61vsS2c7B06PMosFOYfDRaPavkQ/Wv3MdxbfFratz9LyTbk
p6ZLOXvRURGrie+ZdD1aFc/mLnu0ws1J/K6jI+eXtQM4BvuL3/mHWkwUbhRwcmKFvAOhG4cvwhuq
DjQR7cN8MfS9dSbETOsn98CEOcsnW0994risDtkzaEL70/rivh64wi+WCA4U7Z0x5IzI/rW5A2tD
xBYTEXm1/iC7TUKnZgIRiZ5uzZLNJzRD3yCzrdeUnWW0HCLqU3NB96nQciOjzqmWfxK9V8bTQJA0
bzTdh7vgwsn5rk+8EmJZh6nNft28yKuF8oUToVg6wc7RPEKTEZ/9U/6UHDk+aV6X/Uqhso0Q89rd
KYf0qd+jorJuXX6yxkf9FE2e3BOpVyx9vEV2TBLEaOe80sKu03Vxp71T1/01ElWdwpfitEjEQs8Z
P4Jp757rzwgO8mqmnvqGJoS+TbUesPg9KWz3yOc2lXvGFLNGD/fSvLWk4NKDH826Pb7VdHepTh3C
FxQdysm6UBUAHxR8sNM9pbg6XhCWXZC5Xrr3+hUoNHF0tq0+WbGhoCVYa3L4GGd2EHYa64BqyARC
CMpnXhNoavVdWK+nC1G2/aBNjJrBF1v1zQUQ2lU8yGPjZ+k+BulFZPvS+Cww597cKkf3KQv31r2K
gISdmfLH/K3EfughijkmI0NYK2WL5pEyC1HvFK0Nx598SJ6+89bge/1Cr7t5SV7cZ5LSjmkQNhu8
MLA6XBWb0OsPb1lwV0SeTVxLxZh73RXxCS3V6Xfsrt235ImEoeOHDLHdXlmb+qG5T4g5SGvqdQD5
HuoHDaKf7pNMNR785N79CK4NobbOtgCZzovUHaD5hUgij0V1n6g769v6TvUVi07El3iybU+kO9ro
8Rs5Vf9mTrRDNhaNK/VsE+zm6/RB/uCYW16TXXFvcGJCdPpUHtjpwCTl4XuNhsXg4DLJp+ROnU6d
3LnFY5xdpLFj2qGm1Upg+qum/4d5I1jnJcwoKWN5NbWV5/B7TDd6QJljzenDSg22MS93EkoKsPzU
75tXxqrI1dmaasppGmrZHUdZU1Jdpu9K8YpeU7iiCKbfMWXnr7MPXmsirOJ+lhbMx62D/Z5rm8qX
X3EBbY0qgHUU1joCP4BHb0ErYVmQZ2WJaMJ8g2uoGy0bcHiddt0v5r6PMWcQLnH5Sjy1rykS1XAX
lScnYNbMi0yvNHZldgfHEBkVKx9EeQg5lOTwB9O+p0N0qqhlzEsIS3ZD3TJct/UmYq+qEcrAgyPI
HbuzvWdEFFWPYSBDPbFP05beMnPEgIecHsMZAs+BOffYOuj9loiEN5xnb1qAZLRaKfAqEuaVgTay
qdCMILbWl68fg6z0jG9ArhyH8dKVj/EysHeXQ/yAkgrUihxIeVHkXg4PxXRw6HbRgyxpTACuuDOy
r8k6MGFdJZjeUK4pdoQlxGXEQgQJJj8vxRBCdsJufePEW9ZKfg6M5OR4chU/QFSH5ci0C2DQM7JM
8fDNfHQfkCf1HdrYdUfDutwpyorAqKi2WvmJhW07ngQ0t/SFhTm29sOz9TU83Br7/dLt/9vnv93U
DFZ1K9eUP1qA2/MiJ1yqIw16OP6AwVHw+3kTSF/o0f5238To4tbu7AesDhg9dNQNo/io4FrOBMgq
dJ3+r+eQXaGoh4LA+G9zchSTXPF21+1p+lwg2Owobd/uww6Gh93lL2633cbcgsxz/c5EV58n0IPU
MQZ2smjtb/c1ywN4qv3rAnet+s/Nvw/cnvfnTxzcIFjNGWj1BpP21u1JeeYYrHjLC92eCuWGxCTR
08MgsuYcDvuxIhs3J4QqOM0bvFnNih2/kW3JeHbnM1K91pMOerO0Js8qNvFz2k93TThdxqDtvNDh
VysBDZ2tIj5nWfTpwkQ0TOVTV4duCwDXXLu0NwBb7mMl2TScr31wHovR8KMSK4YqewsYFVzZ+CCD
MoRNEw6jP3ctZidJSZJHBcGFEC0yZLGTkaierWikNI5NmtyjE82MBLhX+pYPpdwPMfEpEydsfRb7
ptXHNK7aftzhs73NYvlZqqV+NANkUW24mxxzw6+yTwq+I4HlY4uXJccgpVH5kHe6dnQF3QcmJn4c
lV68Y2wrBmInDJmdZvpgKqQF9kDA0Q9WDvvHN5gH9/IspmUZo+8UqC2wNQ43U4+ssZVshGlLsVmq
4z4ro7ch0Q8l6tRlkCSgPdC7VbVTRUdhLum3fCHFWuDzgOS7RnjpYoEsYkRes5kgphuGu9DSf7Uq
cmaLycCi1bbzTL+8iqSK3bD9k+Tis3CpZ2SxCDA4SD2G1dBpOGhf8Hjf44e9xqGSFMPQNE/DWYBx
R7VyVpYiCzLWcx4htkMQOBU/zlgkG0bK4zF+BB3TtajFGsgCNMNChsJm6Yl6+fMFiB9HLzHs6seg
TBE8RQC2VTYOYYjpZEdl4Rc5cBwVo7hDK77A3IpCOcwKa+BUJrHHV75pRyTuGuDdTZz3b9A8qn2V
/1YTlA8whkmaxkwC3RAHl17AwNBDrFFzaLo4wXSIudhuWWuy4jOumbbQwEQztyxLB9HCDJLeTu2P
yLY7DBOtL2j/dxNIdcCYQMYLVWynGHltyicKTWqbemSN97moUbWUwU5EmA/DwOr3tgF5YBjBIk0z
au7IpR5MT9GwypeaI3HDzCJ1yHrPRBTiyJTFLAEw2cioOVYOsKaZmggWkizQBedHICMVnYZJkycj
drU/WAKr32Ye/iRWQ2ktY2+DpUqzgEO2o4am18pwmp3pYM8GZ0lCNMBA+LvisBdgIrKuOxpEjWmB
F4S4uAIQ/ynwk9gwGftmx0xWwvIhZayuakpKMCgFdWXYEAQJ6kMIN5Z+kXvtzZCyX5XiacRSllS5
OGtk/7pkEj2JIFdSjNBDB9pRiDo3Q/1d/JZK2p/wGsJ+SzcYiK2JyGMwYJZLq7snpEmCkLHqGZJ7
jei21E10hipgoC4D6b4OBBtqOWTldhLW0eILGGqqh3nPYTZgBrEKZYSBm47Ef26SUx8TqOQtUV9R
pRcZfsbteNBMdF8qIgOW2BBwgrOeTNoQcSp/csaI12kcvkUlLeXSzjSwQ6k/GS3A+Sadfb03i23r
TJwmKFXDoaD438wm7sV9+gr978XEkamiNYVvw2pMJ8TPPUdw1DirTKGIhdUXLqaKl6eTerHNvDuX
kBjjdPxWbfV9HPmtS+FOG2VKMfKov9qS3P4QQMpbMfJ+dkxKjor5Ulgae/VNAjTRcEnAMMq8QIMr
mscxV8z3lHKjbtCrxGpYD6NhCx7oIAki9NFiw2mdDoBD/AEfMtkwRHcE02mjipzpWg80SMeQsYQA
lQiwkQt+hCv4LuA34H1tkprIodOwMh7qstkWkMX0btrguxx6KYbGq6AxrlmPdYUuqBnaY2kTMsSM
Ic8N4zc2tgNaqN+reg9OtH8uG86Tfi6ZAwY7oNvUJ6Kwje7zigRU0LSfhbrCYIpiO9mcLauK12V9
05XgERQgfYpaSQ9oEetO4GlCfJHA8bDdU8ASWTpvakqZMsihJuCv7GvJ1MH1kKAXsmcX7B9D9v1H
h73jXgWznkjrK7PyX1NnuT7jxlgcqdTgc0xmbd1LA6Qlup5HYDo17dyXSM2xBkg9xyRf6iUlLR3g
9xz2yCbaaIM/04sJp41KM3UKTjOUclDNHNOZvZCjHKXfug2Z76HjLIvE2mfOFhZwSSevha4eyxe1
f5xk+9KWj8tbPAR2xEEFass3pgCnX0NwnGQvsWtE26gQ2kGP6dE0xSRp46Dx0KA5eE7HqZiBQdzC
A6EdQeNjsBRgEKG6bjXgF3MUBtthEGc8ORA3C7PcuHhI9RrgVqvNLnmeTzsg6ivptL5two1Uoxlh
wywz2hVTgNA+o8aIz+o2T1sGRHiRkQwHl14tb85FyCFvJ+3gTUuZuiUQN2N+U1ftcsYS0K4olbay
GorLEFscnK2ofemBShOiE6+ZStEgB1+C4TUAINQTpWwBxznzrqqG5FCOTFKKMNuUmLSAHGK0L1k8
mysRQF0IQOkFZGGpEsd00EhhEJ5IJAuhQ9XQmJoUo5aLoVXKJsIynmCZxD4xqXq0FrnfwA67smk8
RTh/MoGY0cNU0GKjHKmnAT9brLv9EKeVlW2J+2mkZlweXKzBsDegvw9xdQ2Vl9+mYVAmVcrWC6GZ
7fBbQUydbeMAgXwT6a+ghY2VwvG96SiolcnEwHasPLtZ63iBk9PklNBMOjO/6kXyotQgC2HU0epq
8XUtSEbUQvf6kKGXok2YW2IzwWjhtU2F/pKb95PRCDZyTFl6CpiTmjKx1ZU/fOOk7I77ajlCvk29
8x1k+XXUmbTP+6E9ynBvjPQDdCuWR6GHKM1dkvohpwrVuM7JLfJPEQTRelDp4oOMHiPHPkCKeIaz
LzlYCWuI7irZ+ky2Unql05gEKoAiYi90XDOzN/SfMJN7y8GEuwoitgTw7LaLqWEZapahRtN+jFS8
lMznw0dUN6OcTjFeq95A/uKB/cGbTQP5myJdiNrH2bb3sVUDCEbUoOOE69QhpcKQmR8jtD6MVtZk
X90mi0eKWEpxX4mRQ29mYIzmQZXrEOM05dzz/r1OhM19OTX3gRK9T5jW7CzgKbM3Jbl5AdizC2Ec
gwl2Zx8Y5mZo0P+oLZ1tAJz+OLbJPojng9nKhzorYx+2oh/FVK+0CBV/mdSMIcVAWmHAbhylyTYR
sQBMA04O9z6U2rS3e6ovTVJ6KRZ3W7WiSZ9FOF+bd5aSJ1iT014VFoOMqvZbyO7bUTueFj4gg56O
xHd8YdVzgBPnvj5BRTOvs24xdwtTI2ckbSY48Wf8GmNzywQ4loDaAdgGhYmAoxbU0ElGgmZKreAg
hFbI1pt9LKjSj61ek+c8VGHOwO3EKCmuL7bTQcurcgAHs43uSt6NLruEpPfT1pa2difUkLJ/MQwj
2WdZ/oAQYdQbBi4R1NcaP3WMvcBGVUDgMe27Guwa/rRdH83RDB+rBBMGPVq34KQoYJnW1qy7D9ut
5Cl33ePkkq64ovKH8aMQd3oVn1pGhTeK7dACmmD3xAAYNXHtMlwgsdXr+JoS1IR5kBJApk9T6HzF
YhA7nAncbQv+UeuG8JSbLGXFlL6LVPmVdnyhgjqpK4Z9JKr3pkZirOTtG15l9DUwsoiDWiACHg+S
M9fLLYj3Xce3EMPUt5WMkSbjqmKNV8XDOayo7Wl+HTrq1oGr5nZETnUxn6SIfmyZB0w5fgUplZ0g
ncSGYGyLS/J0b9jafR4p5krpUClsTZywHuuKolpP1svi79YXAPJUguOy9atF2ZvU/d61a2UdGui/
GNgUMya/IiT2bJkQqcX0Yo45w4pO3DF83GoAmOtjreabsnXeS519WGaKn2rUjsoiRSnUUnybJuWh
YbTgCYgW1aL2PR+TFsyZRDcpU9sXCPPTozXopND6cLQM9o8u0hkywVEEiAfaOTU0wBbH6NOEAWY4
RqrRxCDwhm91npO10hV80ktXMwMtGSmLtCncWILhUDnEyBQnbOiDgFRvNtIrRkpYUvf0avk1oO9g
+zlkKhYLwNDWZNHU850UY9Bm2BuK9aDZNfUuTInU6aCgmxghs1GWHAjPC8qncT5v2LTgDGCdOLbu
Y1udmmwbTf1ScUMryMmDxqnKPTeSe6PU/ShoaCtD4LtQU3hWoLBjoajsjIAfUNEaaiBj/5H2Rbq2
TGdDNA8Ms1NPwUS3VhU5KkjKjRNiaWFdLLKhgyYuUqUhlkwvSdjvgJRROog0HI9ChS+Mk113Nol8
FZoCEzTQkNW6y7xs+8Jw93jUK/RWZxPs7RG/xF2dAVKxYqjNhjVehkEj8wZquwqMhFJo7dwbFrXX
UAnv5mAJljUOTuJSBDntHcd57jmhS3/X/XJgFlKNSnC8Gx6g/mMd0eAW1JKwKbJlhn2o77EX/kiN
FJAfvs1ej+uRX+Kcatrpoz6iHh+MDmnJxPerLr97gJ7UwFpMD9zsVbUwvoyU7ph0y5xiPtCBnBZf
2Frxs07Q61Ppu4wutWl+SrOjsSHSJrsblzpfC4Cvib76URyaqUuxL2s5OhyTtk4TMuWDpNUhrQgx
FEmGmWlbadj7KHksM2QMYdR9RyqaiobiQN2R9Lj01Uez81Sb2f5C8u1WFGfgSiLY6WIa3kpJcoEH
GrPc09js2AUYgG4MdLroEa3akpii2LA7hVxKGcx464jiYh0MtTVCfQ9mvdj3Dfq63pxxU9PwwjJQ
k2Oe7vh47VKIpvVcmhZDVc3viaVXuCC/8j6bOSygkfYt6iPpigA3oUDet2m0G4b5blb19Ai0vloD
Zjy6fdd6VROgHQzijUiCS9ogvlZm/Wgs7R1hsjCZeftiZTYtONWz5Oschtj/2eJlMA3EXEMLljlA
CcTvGe1MZUYVg+3OphBYxxQ9g1LAlvNp4rjOla0hmGuYXozMYhRVnTH0qVBW4eWyCjnqJfRHLG/A
dZEFvyLNqNRG/57ra6RjmbGs+jY/KAOm6za+B2zPbLARX0qEHZWOwrCa6l2bZl6tKcFVbZgQmekL
88EyLXsFcr4dMD9tma1QjPhIWHihYjIjtpA+5qC/WSh/ormGVlWQ3RUQKTkDci9ogbk1nUF7TccI
q3DKjRW7JLSO+wSmiJPQ4kC1aRZKcvgz2H2L4Sz7e45jNCEI3/sWdLpuyXcmqDp+xKY5TYIPG6Go
roGfb5U6oc8BTPsyWV9O+MiIQ0VNCuOA3t1A0vxQO5opcukeTW+2JHPJrPZDV0nrIMUG5ltQMlvK
CNZB7dB5ZH302akUhRKYAUmZeLEuCasSmpRtXb9xylFgCjTmRVTzvTF6IMIGwlPVKnRk7uqXYckr
BEJQEtZ92pRIAVpMh12cDDOZ/kR2XDzMSPX1klZZueSxghROI4arZHhSGJxwJCWQMdNOwRw7V9HQ
EJE0ryaKX6ERa/d2CchLMEbVDkg102osrrOB+1qlRV/kNj8i4JTWrKfCFVQ1jfaH/e09x++b6Cwk
yjqX+MXsKGeKETJyWMfvpooTAlhvyYYaQwfbtz1lNZaGE4C51VQwt9/pXmzktY9n94pol068Ibds
XbQmzPJgywyfTW34CvSkWusL7TsgOplASTN1PewiM9OwJmR5KybtM8Pbu8Dnbm1kt8WK5lMAeXPM
3h2tlf5s5e2pHnFq7DJFgzSvlghy6s9Bmv6SZqzLRsAitsz56LoDUg7ilnJuii3ea3csdNg86q65
Ciuw5KqjPVVuTW6YjwpST4biRP/G5hVf0rGboB27V8cO3Q10RlT/dfvsFIVnTbXp4RDPWGppXM2O
9a/QzMYDo+/biqr4aFQBgsFPd7KcfY4aD5ytdTGqmDmmg7XNG/PQlIW1s1EeGJnd+4FCEOowyWkE
BatQrjKPQJSkxiVz8qR6Q8SK4nTmXjF7uIH41aRF4gIArpVDWJrfca645zipHmaVoU7wsCP2P2R7
s8PES14QyJvWBsvgbVCr22HCAsx0i+7e+JIIT+AkCmhleY22N/Vyu6XrELwaRbFxZpz7poF+RpR8
NlVpPziUo8kappU12C8u4rucUT9mXsxpIyrclM3el5YDU29Wznbf/IQU3jZlg1ZCVsbsuygxZoBn
6zog7F6q9qWal9vQNvDIjUJcvYMJxtdorAKbHqkIJgK5muAAu6EWs180CJPOiqFRvwrnRkfKOuJF
1PfvYai8JMAKvcwiS46q4g0biHyni/QYBK26niTjh0a/iCw7OMoTc/yKZCEtNYrNRvvQKA4ohjCn
zhFGYtt+9Pi0Nu1EN2mWDHVYDbyCtgcwFykYKWjM8qjFjD1oXNDbnylHjOxw60RzAWUDh9vUOt+q
MqrfVi8ejTYXQMDQWDlJ9ZFY46faKfd6Y53Yax8kv+xLBQMNqwcsoooWxUrLOZhjUZcUbzhI27ug
gSOjoGYoTqlkkD9B+g5GH6INY1lsJCP+QAP7s1V/Z2FBQKo5yIvLxdbyv1+NpuYiu2WgSoj8AKO7
TM63p4e17Uw0qpckYpCTR+JfHP48aXnm35t5bcFEuN3+c/X25//18b9/Pg8N7+vvbduhwyh9TZG/
+ZcRMxIG73i5uF27XSjlUByagWnWvzdv12733R79++T/uO8/bt6eF0CbqYZvDSvXKWVU2M3H/BCk
OP4w38RH/HP1du/t9myMPASNPd/qbgkOjndyu+DoYuL2721lDv73Nj4y1A5bL37DwETs0lmBwqiC
ezUpZR6ytJv5lEqHK3u+yqrJ2QWjAS3HoXuaD5glR2okDnMUOJ7rENLcbnb1/K8H0uUptmXSeVCM
3d8/uD3tdlOhKORbMjre7oqFaR5wmGSSrVdTk/lluD23590euV2UecM/J+l8TGKDwW2rYKArWd7G
7eFOF2Jf6t+TqQsEw+7AdKuFViCGInYkcICytdCK7JpmPmDtbl1XdH/NpLt2CQ2aoZkwcy2t7nC7
0McOQURUAse33RmFCNQZu+x+QJGju3Bgp8cLPhXMJ9EyHbOobWkXQnNOgY3t4oUqlSygqOJ2gC83
b/flN8Pa3m6gDIadV2qLt+vtkSFcfGmDqviVSaryf/8uayM21Km3DgFwND+9vcLttatw8b2NlOHI
x8HO45//9+e/3F72z3NuD40dnRRNFkyF/vOm0n/e2e3Ztwf+7bX/34f/vkLlJK3v9mBo/3mpf/uf
Zezs4rQ5ZhoBMMwslj8nB6Qg3MSLQvcqTYSLusacnY0FeErpGZwU9IzBKWiGKTGly8/U1OqdXQd0
Bcpob6dTsbeipDkpPRj4NqWPjyk6lMNN0gGCDtGt1CUoLxArGIQon0Oj/rbMKD8MNY34JiPUb4hc
yDgFWTakAsWyqInRs9QDMk+3AKU/SRhEg9v6Ab0PxaIU0HYNhTf3iQCsvE8lSxroQqSzqoovQopx
bTjUDCvRrMd4FeGnQy5ijkANWhgeBQ4CYaxsGrxAU2IBYJTTAyYcwBVMFubCKp86iwZCHUEGAd2L
X3BBwzSz6Xd3zCvGmRkuZolX3S7OhLftesT1kkA0wXUyLneDpTWrroDBo5GXqUGMnMphnqvsHzKt
ZDOLg/5+1Ggs9XQwNYM2Xb+owbPQhcU4Th6GrSODa2iJxVzNnFpAcWy0ynA/JoSSTqU0D7hprILk
HAVzhpmji4RG635EmDqbGdcnD88F0OsSM3AzQIzeBocQj4iVaruvuPHA0DBjnPLwlw57FD1FS/Fe
+ez7NNs2Rful2ts0w9GWYJ6Ofpo+tDXJdiIqNNQR87oBalCd5trRFB+2MD71FBq7aCmmmZO2Exba
8ahEGFCehxS5oZ3Vr0wZwAt34Jw0XRiuaoc6qZbGgi0QbvmQsj4oJjZytU3uENKDTaFmH22p3NMn
aIbuqVaJizUy066AYbIQz2kG38tUO0nDEejH+mTTOeWd0hn1VorgrOjmV4GzEfr9aKVwCFMc0ZWV
kvQgAwsGY9Kg+I3j1DELJIPjYY0vVUENje0MplCs8J1k+n0IZcRQB1y0W8oBNRKYqQr1dbHwpDvj
l5UquyJkuII/vaMcwAkTzQ+5Yl0HC3g5tUc9JFhLBQowS9juzoZHU1MMOSimOjE1laZ7zSELKlzl
aAfX1BwE5G79t9CZ4o+z55AAhYn6At2u+T60KriUbn6NdkqokSbMerIz00XXa3XfNAOXxE8qG6cm
1+tKhviMPttUCauakWszzRVi1sXEKkYC2xa26tHG0jdlan+HQxO9lJS3ggBIaiTjbS0BtwXUdbdB
HhzUNN5TzHzWazPY13xDimvgq1yV4hmPmlOWu2jgHBZRM5eM1ZliNxiRs8Pt8K6N4uZgmrgCD2V+
oCRwpzKENbbDew0rXcUpdZNXiGDz4FKV2kMbjaR+fN+DshkEoaDRTz9aail3TcycgN5SwlMiDTUN
Oqw0RgYO+PktihFVz4UKUyfKCTqZAe6i4K6cLWq9nB/QI5Rv0jUUFeq+wDd9FfZHc3GeY7CnbUAq
sZxvDQmNr1KwlRiTvP7KLcoGLYREz7CA75no2zRKe4hf0nZrz6a85l2DyjBBKMN3i4C5i5R7YnoA
fhqi26k4dnYcPtg9e3JIW8g043A7GtqHg3U7apgC/aWePk9m3PstXGmWG1vcD1Hw3VFC6zUBEkNH
3jX2vK+6Tx5iLFE43w2mZ4Oes3scBmQx0+LYamxFiGhqkMFWzFhfVnYnn/pS0raUT7inYtc0RL90
ozfWNcWCbSfQ/I64NxHD86J0idG49MskonTddcPMdNbmHbyTRMdB9sxb1D0dc1EUo5Q+8GGo/QJG
JW18lLAjDPQilDigW6hJEXL4s6KIjUwYqoAGhF1Ht7Jake91A7CQUKIzZFGJRmshIdC9w6/J6fZd
qJ7rGV0Yzarnfs4YaoLF3bbzWneofYCtZbxQDc2DdPrvBFIqhbbiZ0xAEsomKojS1BdFrVu+9YYZ
JAEps+6moyocBtt6ezskPSV8MPXkvvaCAS0YtqjH69jp6MFNPL8XT1W9mo8d4ppMhPndIjLjyLXL
AeuHasa8Oc9P1EnPinoToMfmpkysmrTDbvy+Q/8vxzk9TA0/tDu3YMBj4DRYU1FGGN/tFA1INo7n
lLr9QVY0VgAQA81IDIaGS3evjum7RPBqj+N7hs2br1rJXT8r6KMnRi0snREmtTHWIX7G22mYTj3M
/8NiHJxfMMFjTS3cz6poKeZ3jPhazUvqqDGamepq0dQq5hiKqMXOnCv2j7WcqpZOCyfNT43kBKJm
R7Q3j1+BWt9LdaqA5vDpEybeNZWRbCdnBLmOcBhqhYZU16336HLyGiECFFBeDuS8BdyONjNjUMt9
twdmBzZebZtPZduFRzcSb3EG2TBp1P7QLwQbuVxoMmWYIiyeIyWKDlHeuIfJHN8iBVBFi+/dQSPa
Q17CRaOIcCNy5AQJOqhjWhcLEH/Gp5zqYdDq/rjkAKpNXlCTRzptqfnqAvm8Xej/XLvd/PMWlz9o
45jGHB6GvHEcPgjnxuWdO1J7UtIMyI8tVc9hthxd5CvWLUecXQqf8HGm4DSl3cHRHa7SSC9XJb5N
nuYqAEga1y9gIubNuxGi/ddcdJ63kP52YTocCvpycbsZKQ4VdBI2z+ya/pAGH6GJIfCfN2W0rZw3
3dReouUIT032gy5J55XF2UJySRJR66BLyuXidu0/7hscl33TYsCo0bFOSpbMSVEqQtrQ6FFfpuI+
7HsSumL5Lf9etEuM2sc4Cqp0nNcYCIFy1BYy6w2RGqYhOUuh+rhWwUpYLhJbLJDz5Wq8QFnnmmqM
mxk7SxlSdPX2UKF4CcpD3jwOnaPtLRuekbNczBlCXlzpseFR5UKqAhZ76CumzppS3EV2yQJhYbO6
ELIPt2uNquiHSlolxQxKseHCiK0NY4nFBCkHt27v4XbNItX1LBMJVxSfKlFrh651tAM69iGygr2o
oZnouK1Q88GHlHKlOe0j45G2SHkoNKf2o8QByta+z5I4j1wvX9M2qPkJMXQKQoWRHbs1DpWuGYcW
z3WvZw9ddRbqA1tnqVzQybAuXbuAFgDxJgugKVQISiu6dVNr6rgqksvQx3yogiD28STjcHJJeTdd
rPyWS15xu+iXa9r/sHce261jW5b9lRzVLsSAP0AjOyRBkBSNvOtgyFzBe4+vrwkoXui+SPMq+9kI
Bs0VLXDM3mvN1XuI6SeNwtA/MLkiC61NlVAQqSorA1uvYF+SmNCgehU2QtyItIn5gvrqPm8mQvHm
DNhpvli+/+WmRkkxSSnm8HX7APTm34CV258X9gBDxUIrsJ5sCQVuwoZIDTREpb2btyheSha89gwS
/jkAl5tjhKc8Hydv09bWnab1L0WBp66bZq1kNEX1NpCHdw17POO+2PdDcfV/U72rA5240LMKjHCy
9xR3gG8SXETqRQR8MnYB08eOwB0mv06fARuIiDKhg7wanqNj35fv0n1+RWtKRqSKUnteC8JcjlgQ
r3E0iSOg9BfwYp/DhY6F9xDcp2g9XLJUUZmnX0AU55NycCl70kEs8CXRChhXmu7QBIFuHQGOpBv+
TJo94Y7YvBjUpzt40lUP6HXbyi5Ux6DbybfTpfnIuTkiG1zpiCFAHNEDfFE5fZUNwpzmmZcy6cUh
/yKn4RYzGk3CFDc4whvzGL4r7GKwp9r80YScAb+xdIV3qokcVs7V4OIIUfVtYHwghgFvWwAavVde
bgBYOeF1Sztuhc0YocW9RKVU2mI7j2bQlHUcP/xr9Yg6DXCBgz8WIkFC6/WzYDpL1uad+Wmc1Tvp
VTt4d9TjWevV2LE02LsrLziyZmBYUV+ip/HifQ54w596GNiN6x+VkMDIFbqsnkHbZCO51cuNRBcL
OfkR+OxUsOle5c8cBzjgJ7oTdI2OyVX0juOyWGeeo+hbv8JRgCMWvQXGXgAPrbQqQ1pYa+RxgKL6
a1ZijBtI4u2bI2oLd3j3y5Vx+8tuts2IVP444vO2SibDnV7ubHEnJe5vuPbrb9b5v2Vtep2HWVP/
+/9RLejsrAtHP89mXjvCE9mQWU4YwkKaqhiGyeO/MdCLcuijhHTFsy4fCgnJihN/SVf5Ln5vD/4t
lNME3cJW9khwItTTpaxI4u5p+uAIYV2LRi+Z2S6juSGBy2PZRJTSzEmNfDew9l52DbOzL2CobjRS
T2yVHjvrBldF8vcM0QRl4COxQqtym27TFygcJzygu+Kxu4lu0/vikYhQrH+b6ld0gFj7nLzpGFzc
7kxaYk+kC9gbKvGYaTR3pCPhihsGM7QGO2Qz2KmRT+Pb1zA2ja7ar/UNZ8cazBvK0knHHdU8ihMY
5oFq9tHsHLvd/qq6T/Oe3JDaCb4wJmBoEF84oAj4M6/YpW0Apr1E74gh5U/q1shf+zsaCySmgVly
VFjFPMJZDa+B5J8dUrI9hlnvaNxwyDa0H28Rm5VPSCysc749Y5TAq0ttOOH7OyCJeiFPQcG6+45W
fyvdaI9QMLe24/+a3k2M3Zob3iczp1F9tjQnPLZ7eRe4+hlfqP5aF2vsUySCr5sbMIAIntOnHLII
rheUTQ5yZ8yRnKcCN8B75KzDfWaAa11xho2XGQFwT0bDL8BkoXBYHWyadbjZAbME9kkHO8BAeNXO
xosrfArg1B3llmalErDSOVIihy4+0xs4bJHxnccNq4yNVO4gMuz5iP5Wu1Y+U1LsdsMbW3DeKhO4
axzKl/HKfmFf6bJy27I230k4hjYzaOH8YryiJEQh6hwi13L+xZE/w/3/w4FvqrKim8K0bVX/5wMf
kH2Nokvtz6rVnfEskRfFGMPh9SDsZ3VWmK5CaF2v2GZQNmE0esCRVM/E71mr/C/eDEEI/+HNKLqO
4lnWyT74+1loRM1gVgS0n0lEXs3/NfI+yIh0AkOAXGA9MX9s8NlF0DHogxHhdfFp4GKzfMA/El6W
t/O/eRf/Iu9CNUz1v827uP6VZWjJurcsfPs99uLPP/wz9kLof5i2auq2xcpItgybQ+vP2AtL/sNQ
yHPmYdVETa4QSfGP4Av1D+4yLVlWNcXWNOMn+EKz/xCKgcpVsfCOoOLQ/yfBF4oqi38+3HRL6GyY
CVFXyetQTJ7vnwb9JNXqKS1kdIdJcUfcMIXjNLrTR9hVaO6K2gSGJCkX4qUgMsho0yxVr7cpNuGa
CMGdXYrktoAmUM9ItIbGpD01FfVEHXKG6c/8jrl6lHTDMafb1tv4S1KpKfDGo5abi/TBMe1M0mE8
+lEpashU88kV1IbboQefbCtPhIhFG0RuzLIE0vJccAMsjZZSEjQH/VwmRGcximED2FdxDiYATc3U
28EuDCAd6AkooDgjZ7EuST3W4xYvnADgUsf+k62hvE4kg52czchY9Yhu2rp5iILbMKoKdyS9J2gI
BPFV8RJ4LahaQFIkq331hLbV6Ekc8j3RjhT2UcdGApZroEqXgNedghHPPXEaKQqhdWniqKyRJ+NS
gvbkhxRXkwhfrNfC/ZiC2FzL0hATfVG9a2P4RTOEVBxNejBFV1IVhWfbjqGNVNTa0yHFrGaqJ0SM
Hkg1K8IiWJ9i7dRTl2df5e+zoAvXWmb3hKBNw6ZlsNkPMdI2gRJ+P6kykGA7JpMuQOAb2fYhN7tT
6OvNlWK+10EdH7VOP2mSRmVLJIQjRrRaq6KI3YrWPR3+EmL5wC5ew7Ouk0S2FiNImLFgzWU3lGE6
maa1nhlIiKPwiTaKzQoUlwFZkphmCvwy+QQGdRL1vYl6pKt6lIHkBASAoebUZllqyJDN3yqSw1bD
ZF5aW6QXQ0c+JMyR6URu8RrXzWlKEonVqA/sMRcUKAP1TJI3TWj9RSjI3j2/OA6FTX4C8iLbFspO
ovG46SfL1XJpvPfaAOgM1K0o7pH4TQaLsbjaJz5gCa/1HkhEwb+TC8HQSxLRiIIWhRwMJIm4KjSr
E/Yfv6yhT+uEA1oq5MmE+E1L9AY1+M8K/FEVgvJL07pzFZFucZn8KmNqbvFAmHfl85Dvawivt0Ev
iX00dRt2twRXIdnGjzEUW9lEAcGf4LBtOE5Qz/bEmrFwMXX/uu38yekHtd1PBQz5qMOzEQTxTh6K
kWYbPuOansYamfbzYIcYX1XVov5VnmRRfvaZx58MYM7M3CKPwntNJbSOMjKKAOxjm4Un3QJ62bM4
z+LYdGS0IhuyYZ9Js7qracAj+h+BaNTVvvJAVFVkU7r5aJ7yt3ACpoIxBZ+SejeGkE/8rL+x4crK
9GBatsCbeoStk4C+9nvplxWysYkHao2aMSIIVV1RxnejOfPfmlmgomRfdO1WU02dOkCjwPGCeptq
v6X41dGwYMFZFVIL0kKB1GT1FW9WQ9swvYdRf8izUFlnDEhOoor3UuRujpPpotn2faVUrFt1DVck
OnbTxmPYxA9IrI69J7s62W9sgKf0hsTMofuMqZXMaqBmM5oWEZbUS/uimQFSZPZGLVwjPDXRs1ci
z/DxfAAUnJPF2oydEcFwsw75yrOAyqTNoGDdiPsNGgu0Msl0UMpgmw0dIHXRcfh5hAUaKuIgE0iN
goQRHr0itrIeAjWB4B6j5ghLRSZJAhzRBCVMzo2bSvO7c0EhGUEAg5GiC7efwl2NwJ21LwtcO3tI
1Nre54hYCvsqbqkKwGKQZMYHw3Z1S1V3FcICMvUwnFrlM0HY9aZPNKLqM1hnsvaUU66jG9+G25as
212vIcwzFKOCuRg/diGK1b7Gr01bFfxsvR9L0qOHxqgfJzhyct/cN4Y5svu1kJhPDBdTGlxhsAHI
p6UXVA83ooNGlfcj9vcCUmM0PhQJDbFQNNbt85RokDu9diLhfU+aLaQbQZitTI1iwPU8ajJwCBlG
aSIfZ+eyrh36Po7O04hiv4UUfaIrZaK8/qDKJBExgkFoxLhlp+JDso2dmqWeK6kpx28FybxuEOaB
gMZb2h/o4G0mjHh6qtzKhgAI6EV04wTqHHMaaReG71ODWa8Ns6eGmgfUNyKWEaECjtGUatN4Jnuh
nWjld7kLS6dBry1NECMLIN7+7A2zPcAI6B3BZrBFBsal+dpXaQLuMRgwxgpDn1YBX1IaQi8sT4HZ
KNfIMpOTNyF9zLFBT41qU9rW7jQ1PBlz232kpLEjR4qunKa4HZVSHPn+pqDGg8F93BqoIEY0anmJ
8KnAvJjnIwqOBhSQd1OiXdJTCjyazUFUmG5uKy9lABF1qEdQggHAYknt9o3cYyhWlYaNMqXkxLqT
cwVdvFApvFIBoUJLVo9l4SQqBFPxrBb1NhbX12HGd0y7yi1jFh6m599UyrTPVHJBguJmSKZ9HnHI
jRmUrcALXzvZME6+JDtRG/NRjDbD/UJVvGTv7tvaObUzdg9E4mApBJdsC37mxoIy0QMr6kqcBZar
Rt6bP4oHe7QB1JaV4xvpcCA3GrYCrBLJop6h+SE/D5oNG7iOH3/0pFy1Zgp2wHgKR+vDCFJl01aP
tSW5fdxcK3r/RMLsuInK+kKqO4OCR+PPvmrM6EJSI63ViJDz9oRJF1WOqZ1KPzb3IVp1UHCNkzEW
rIniw9mI2anxSvATNYNk4e3Dbm9UJdV/qae8M9bvWHxSPOtSbAYHtbKOSlGyHNH9batGqMobjZ1c
9xiPKbuXwTr5DQdXo2mn3At8NxoyAFmRuvfz/Klq0alUjG6k2Ag3VOoH22YHr43xpzpg6x4k7VJk
3QPJfxStFQrdNubyfhDqnA3vcnA7VuBT0ihQb/bt3MXFMJEkt1kYPGRl+SmhBIvTDOK8Z7qoEREx
W/c6tiGsNAIjNsb+gB2kFnD06TFoJ+jerK0KJI6r1IDs2ZoIk72oO8hW9oCYfXbw+4Xv5HOld7no
G4OySkKgTRw3TLg99ofWI8+ZCNrhUCGP/O1iuc8cyHxfHuAAYMlpQtmIWtSAuMr+vLAMHMuVzCkr
+dtxqQwv9dilPLzc5uRM9t3sLynT+uBJcnWYujljtYCH5oX5CIHzLo1botFD9NkZYpBD7Rd/XsQ1
IpHl5vKAQRUYSx8fRFoK+N5c67fn4n4wB5WBO93XuoKUYL7fmi+Wa8vF8i/qtvwwZgv3z13LteU5
vp/z5+mUwmOWLMa42Efl+4T69JB3d34oE3AhcCPiND8HfmYQ6+WReLX8AzGNshtaHvJZHXDgokey
poyr3y8xv1evJW5mYM76FjgtqqQqFZTpl6s/8qXl2t/u+5v+6VvDRHREWmvoXP7SRf3tTy0P90UU
TTXjFgN5EFDrKfSiPFTzhR8HZBGYvaAxO9/WkRyjQ7KRfFDg//lZEZqDppRzSv/R/DMnA80RVvv8
I3PoH9MY/1m23CeToLardXvz88fLtb89YUWiMwV1gs5QGJJU99cFJsCChgwXy30hzcVNJSD7LW9h
eap4OcaWJ/y+6nvmkzpLuIa5dN7OEpnlWjyNfLUJmkYmk/azm5sddhKQstbDbozMTMBAnKVeZp7s
faWG9yQiIHvfP5vvl/z19/Xlu49MRnMEGh6av4FvYlF8FXNLZrlmzp2E5aJvTnGRglufdFoi8kDW
4PdVv6RynljUK7BM8rGap+U0Wi6EiPgVivmMyoxm3FghmxoF7TqleE4dupX1YRxtTqL55nJNnm/q
XVQibJyv2l1EKg+0TS8TVPuK/EWyrfYqRyq/GrgHW3x1zd3rWiqqe9yKiGg8oJbja116bjxOoBZr
UgGq+NYKDUIWyAJCoXkQUh/SGxvUbdxAlyuER/mrOfSZXtxnpIxuYyu9yTSwD4afRUjtR6bLVovn
8ZLNnBmOTj7NKw+VepZuUBIMWhZopZVEu3oyP1QFPGTXmhs8CymcbqEdjEg+l22ibIjjtrAd2dFe
GVhF+DGgqhr1a23WGAlbZL0KKIizqubMkObE2kWwtS5o7ON/G5EY+sVFNoaNachAuYbupVMz+N1F
AgLEr2oHX7a2Kf0xPph99sUZfq8z0e8rIjahc4TBjuRyPB9tS9BNvwmoH183NYYDzzT9/SiN+skG
KGIzK9Dd61DMa6wIldlT0Admnu5itcECEbHVLObD77uXOh9z4yKB7OerP3f+7d8sjy791p9/l9fm
Cw2guaRrn5bHknJWYC5XsW/iuR3Ua28O4Zjm/A1lvlhufl+wLVnbScw83+rFIWI7M60T0i/3geya
BZ0rJiF7U5qcgbjergd56rbLE9U9x/FyrYohXsTVNOzN4frnMQ/dwKaTYgQb82tivwhpiBBxOP9h
O1/8PMXPzaxGIYbqCJVCqDKVxV6Q7Ea/duK581UkKQae5erPRTKr4Xqz30cJ4ifdoCNLpD3Hv9Vy
jpCwOW9BsSvO9/088HOTImKPsS9Dqd1m4vufLI/68fim1hEux7/+tKgLfa2wzlsV8/e1fC9RIRAC
evpVEcosD3RTPyJCR103N5iX38G0Qh5Yflc/zUGtLle/G9Sa8aRo2rBempvLxdLwVIMAtn41WevO
Bjrepny0yiBfsI8KdWexcPppuS3X/taGW+7TVcWicaLaySZHIeYrfAPZPP2SKz5/ZESCpUDRhpT9
Jk/DcD8HY5LhOu378aTOg7Da8SmXax1qDTeR+p2vqcwMZjG6Rqfu2Lj6TsWpgVqSvjrAC4a9aRkQ
f9rTVU+ZOM9kiMrzqw8m1uS80M5LamuUSPXe6l7pGSIRaEe3KGTV9eYJEqcrkfCWdbO0Zet5Uqui
2G+ulttDMoBDrVHvO9Hgh6RDGFjZhD+NBz2phr0V//pO9pxngKixddJ65hlBTqWqvvKjkYQhOfnu
si6t1rqJo1Ul+Lp/et7fPVgjmvsuy/wRLZdtXEGhTTm2lpf46dT+vOLyWssD/+V91iIz/XmG5dry
dz/3/dz8eZqft/dzHxgAYIhkRK9qET16P8+8/GPxrWBd3vvP3wQJLtpJUXEo8xUtF98fT1IFVROc
uaulIb80jYvON7dFhd9mDpPNRxE6LVMvW3xO5SVNluIVeH+d6slhuTOfhgfU5AGC3wheMDEXixQg
92Gv6ZWmrEChcMgsR+4iY/i5GIR1rrxQ3VZThM24v4nosX/3rUOL6b+fRA5XPYWgk+VEJTXzPPxb
mO/yJuSqu+tV0PWWNTo+XhRUCaI+iKzAcI05lm2BEh74CHnVNAesKkiDEBYLsta8aJ/OK9BwVK6V
pCFyiykbygLqj+U5mMVnNchkNG6lJIxLQeeGTfpVNUG5+t/GQtaEzfgvGgsKJzaV/v8mSDv7DN+y
f+op/Pk3f/YULP0P4rA1Q6i2TY/ItKyfnoL1x5yXresyhCDj+6F/9BSUP4RhC1kmFZ0+19w4+Ddq
UnOYtib+EDxg26ZmW7ZK//d/0lPQbH3uGfzWT0P0oykWT0dXQzUpF/EGf28ktyqqyQm3yh6G3oRN
BsccjdAoTC/eGIBNtOV1ErTiXEcDmMVoqFb6aNEwVNCBYY6Dj6C7epKxEpGxvuHQNZlZEzdlF8gq
6a2pU0SKsfpuCvSMeqbcVKaqH7o4fCtFEGx7orvXuW41V3ne+mRSzJW5FPFybwbysSbCccqp5pRZ
Xe+b4bnBxnuU0UwXrdZdjb2PW0EFyp2CCE8Fti8tBRaaZAAWxu7YYQOnzoYQJLHkExHlhAqrGG7L
MnrHoViuJdSF63rAy+nVYHWb9lZiXq1scI4i7Ex0rAa4UUSo7MWJ/FWRYgT4FEdDvObSABKZioJf
VMlVif2af0LVze9dyYcZ3XYkTSoAkqs54EnH4GYaL9FcOkjlggDg4qt7smVla0CeuWrziOapHtsb
NTAcO2KjPUr4cE0JChEuJr7igdYINrJdXylOYvcaghAKk3mR7mXCgFr7F6LLVamKY5rE0IeVi+wn
6rwAXSMfLR+NMqNsFVPxboKTpwzNWadwXbWwbcIwuMb6lThqrr/7etBcAh0IoojNcpf78p10lwaK
vw1rGjEa09uSCW4FCmDqzD7b3iDflO1X1FxsWCdPPayoTYrCbqMJ9YNuhkCp1641/LNEuITTWU9b
N53E7RgWRDuSgH0pk5t43ul01N3MOOmdehL+dZ00Yp820q2koZ4s8/jTLPFbdlNbUdKwy3Uk9b4b
ivQ273JQnIoy7YIw0rCK4G9RhHZTW/i+Ewxrm65IPrzcJgFWFK5Jf2yl9D1FbSHVoDekhxDph51V
2k0QEC/bdikw69HPrjqTN53BLK8fc7gXezUZbxtUUxst7+u9J0jkVs3iqIDStWsP7aQGcGuoCYEx
xv5qlHv/nOGcdlpvbAF5mHd9nBdPEETHGkRMAvmrSHJ968nM7Z1PMnHWsA2YcNVNgtBPXG3wp9p+
10jhY1zklPGLbOMNfr9X63orJaJeq7Jh7kybZEIlzgDPBpjHARFmmtQibdSTbRRMZ5PePZ6LezoQ
1CwpDE2+SrUDmITVSvJmVCW3xv0PMrG8CEvv1kM2mwVSMnlVIY4Abbao7nHjpWw5ejkNjqFcz20D
UixHmckKzLLdvqpRd4lGEjqsOQMobopbCnPGMSlv8E9Y5zgKgFRGMPWNDrBPJ0hpC6N9n3bIvzvV
pfyNOrXx36Uk2MaUK117Sj+kmNKGJo0u2/mdyu8NnipgpMGQoxlIcSDHh+RhxnFBxDaWVMqI0bzx
1lGx9qiFjZZMIxZ+u1zPcXdgcN324bpvBEbhsnmOxvIqalmEJDVlemv6yGB1kSdrnhCxEbUzQBfq
/eamNdpfsezjG1EbHVnWuBGGNKw90RIBowukIEK/LU8aX5eOTxE/CJWzScMK0hxVtT771P4zfzw3
JeG9WWxAgSQHT2CkCvIJSVnBAKQbvuUocGy6JjpJGjV+zSwCBwDVAccJeeIKUG0pRUvW9keFo2MP
FG8X+fjiJd/sN1FW3gRzDaHD4TlH0w2toZ30hKEdIJCEdCvYdIp2KxfiBVk3Vdw0veqlp0SlO5BC
q5J0ctGMMID122OgnWL9RrLhqjXa6D/HBBzYQ1ET+ZkxRuBeCWT7OegHw8FES96o2lnuUJVvfqme
uzCgnRDnj9ZYiF3doXcO4mxX9eEvJc9pLtkZmP/Juk87iYq11Fh3OdBdP0x7mn3+tTe1twPQBQrN
cu4oVdOzY0Ak1LKji3EeEiAPJ9/68pXQQ4XaPhQNDBYj/GU1Q+MiOF4VvUG4rDQYbqS3zxMda3b2
z3YRneAv3eKAvG3k8lO30NGEXdpsRW8dvYQpLxzb5jAOF4TI9KtYaPrFACRLKjrHsgZ6RK3rUzzY
RuzTC/lM94RcGYVsdDauJ0tBXjUVAc1UyOi0f64iRTpqMWKsOJ/ehjIq3EkJfmlTPhwj8aVMPpAn
ew8zq9xYprZHe+5kkdLeCA2CdzldNC+absEPzkHUntOi0OdbiMZdRSlvdjnmbtgbl8gmn8kQqKGB
5LDfrZBC1cZKQ9O7HgZx5/fjXsXLD8OdYvFADStOWlQ+rYQ8VZ7KY21Nb56ezdbs+NEUcn+2C2Pv
FylJd8VQ3KZDuItjK3F1ndHAJGLYCn0DFER20wO8W6c14i3MmSBuK4wotVz8KuxMPlYx6SoaiAMa
sO2bWZmUisgMs1I1OpUecYmepbau0SI+S/CHRo2HH8bQgP96dn6lyf37pBlnGf/fo2ZWTqvb753w
B6cpLcMVkYpBAfoQS/DsWjLMA/1FNLj29Bl37XsEbcitgdxBb8jGKwalQ+TDH4fXBQ3BuBsje9hI
HrYL7MsgQiaFBl9T3ssxSxwpRVtmaJNTKLjChkCUGzWbkIzFErTA5LpImQulEZKgmsvzzvY+wGEC
1obhrCmG6FQRzRCZkkm8+FznjBAZFPEsCopg6g7Kl8quBUCOeRIzOagV5mak/xFM1NVjNN9npIOT
Mu5ijcjDrCDg0NRk4YLAojkYxAHIesjeEhxKZXyuKz/dYCYjR9WPcUgFsGYC+WoUoPlGCojq1CE3
6xIQQp365pXo3UzRipPfUTnSa0lx0fljPNebT8U3hmOZ9iH8TGK3DT4JCOHSLjBSVp+DIBoxV/IH
Uy9fG6TSu7hmGvF1zXQadPR5k9yFTUU8hH5rKb21weTyFIQljNSOBI0xKQiLyMgRxICwggIAbFCi
61sHQGSj7IzuGrOwQTaFEuqPaqOoW9g9rN+2nV09FteyJ7m5hWY2bNAlKICetlaD4yrqKOP7M8g+
nz5oT6jA4FBcJXl7BbmU5pkAU5EUCJqLmE4qwKtVOkGihoTBIq5iYIuBDOBpp2un+mhrR3D9Ho5R
hXFNwWyRIyPN206+JAMR5DlNTaaIdt8ZYU8ymcpIK9PNkliD5FP0aGmlfInSUyDZd2HcSHstbADX
KiO8MqoeU32VRtZ0aMaw20yoCNKBLaA9Pk4M9AMZYYOd9zjsYb8pCsmMUsQuNI8Ip89ZBYoBIn9V
qvvGgyaSFmfU+a/BXPQYWeVDEAU/EenUOMF3G6U7SNDqRXanCkIqhsxiu6tVlMnFiCbeVmX2tkBM
amdIg89UUqgYQ44kjMW7D/XgPvSGOZ65IvoI7T37Vb1CHpzTMKGO3x7M+cKY7bNb2il/3l7uZI2t
gPK+1RY47W/42TyIHJhnNMPyENCsgRXUAb2GVW8u4mVhI2+NFnvOXNxiFoFfu5S5/pOb/9k/GTrU
nMhlxGr52wSg2brAlbL+L59l+XdIAFS0ogMtS1ZEMKj+ek2DXhi9yr9uN6zhNzARgCb9PPLb1Z83
5ZsEKJQWBv2fv5YknIG+n2PXtFhMfT/v/++nVHxisOa+05pT4HUsTbKm/vpavj/B8lRxQaRKqkkU
Tf96OK8yE3hBTOlap11iG+ypGnjTxnIooEOA9z0/kM9HwHINdDDBQx7T2c8DVcVwgyyTZCM61XjU
oPyaysQhFSw4omruPSwXXpRd5SzmXWUu1cxD3W8Xy322RuSKn6HWhVI5uU2b7NS5wLp0S+JkgG+N
1441ugrcRs6QWwAeeFDnHxTLTo6iaG6ezBZ5+stUOedrf7tP162dHHUtIjLWLVdqaWQugImDPoKX
6I1i/PbILy2Sb888liexCkDB8BrwxkMSAkCeAPGZn/3nYunRLK3Mn/ty1HeJmIzvjt/Sn/Enokq9
Pj4u4IClu7fc33UDWUQ5fJe5VdgKZBNSymsuD9qBeRsoGXK6pW333fRZHtGoiGlqV+2WN7z0eX5a
PD831XFst5N+xRF9NOZK2PwOkhqruFTW1SFWKWMt16y5A7rcDAoocxbgt41ZkwVeMdl9t+OWm9/3
zf1OAIpuvL8et9MB6frqOkLkkzZYTLdPsr1yk55FVnBLbs02PoJJPD0NB2Sv+3FLBPLGcDtEsbA0
WnJMttfT4anfuoD3ViauPgdc9hgdbST40967c7v4kB7Bs7ig6B3jBs329oihYI2vct2MK3c6EDq/
qpyX+cWODM4Up6/javMUWevjQFjyUyY2T5a0NS/jB3e0G16QtvQdKRlT/qmkUD4IxF256fHJgwJH
+YDUh3YdWGsICHtWwTe8N+QXvLjLc1Oq/sLWtgIkeJjWqKxXHfETwSavNoV9B514HfBdjNqaT0eg
WXnSswtfy5S60Jtz44OvZ4xlZ5r2tvFMwXF4HcYLoj9nChsI64eyRkHg5ONWlrYYGLrUsUcsitem
oCnuDNNeVk0WOWde2zsljY80Cq3Xdb/lJ6Fl1uO1jI5JvOuqVfeVga+1SR7D5UnEL1HiT7yP+Iia
kreBQ6JCbkbpcGsyKeyjno8FMQUrX4uPAhEa2GqC2fQt6aBkSRN0QOYAiGT9EmAT7K/m5gGqcbyg
xdq0TxYb5g/YVSoWD3LuzJ3yigmRe6EkFT1GpU0V3/X0nEpoSrBAiX7Mziz+5xcbzmS08Svkz2RV
zq2Wds2r5zUs1g02YJ+kN/xGG/kyMa+dWt8hLo7DAkvtOkOHUDI+AairHevOupTA1y8JhgdvcPif
/pQ7qst4p97Q8jTKjQc7snHjx3Fch4/ahYAvsleJUlrpt9lJJb7rFBxggq4OqCH7e3aYCrnj1rv8
Ibc7FNu95QIquiadiy+s+1WSo/jKt5OOj94to+LKVgk0f0NPsQ3uSYGP1+P7rr6Xt87AyHrM92F1
aiSQHr9IkVZJXlprtxhf37P0BGEWSuojOL/KH9CznORbsqE34QZ95hcG3XRDP4ox8FycApXgFCRh
xVHaf+mcOGX/0u0HIlPVndjm6d6gu0/QOAoujuiOLL0SH22qaRuWOEZy0L6GL413juslepuNEAYe
EbHXsWxHTnvXndPPAsjYoxLtMdRgkylGh98pejSLGxtCclzcK6nrlzd19sKf4xwg2o/vQ7/UiF3Q
CHMwssdOnWF4lZCVjBeOR36ydv00HeQPlwdB/Dr269xeXXds3hEe1A4HUjLtsi+aRAOa+VuFfNLs
wmtHIwfkJvni5y8AA8yFeoBNN3px4uAieCagis6Bxi9r3WXTKXjkw/GUnBABP6yobxHmlBCwiM2D
6yRtOfCn6ZTp5HsAJYT3VW3r/kqXtgwGo/qF7nTVtG8cyYgk8Svb0pGwQA7KRGy0Yk1GIXe2Iyyy
GV92SJZvKYvBvzyUxb1dfLTaZ1CuXZuEkmqfV3sZTTWFrWrLU4bRUareASTQzl4ZWNKqbUpuFYv7
DsBSprhKP+6U9k3zrjt4c5zyaXkTo1hmrCizF1lu1kl+rRYn625SsBvjZ+YX6XF3cX4r5NFH0b5j
Lx4oLk8R5J9PoB/zx7p2/IqFGBkLDFx85opzMt6SnYY6Cj/cWv+wEGttEdK207X9al34hdVqx/fa
rd/Ig7w0q3MY3Bru+MEZbCqzv4rThGGBmMOGqusutS+97rxpN7hBVji4GMrjIw5mxeUaP4dwuwM0
VMZgxtgXDiVew1UO7Qfj6sCmaESqy6ibfaFsKxzeyjF7pM40bkGvoUzmk/p4jYM1nrBfsHE4evjZ
6PZ9yNuCXFGQRHrMmvxMtOIdeTsnSBocJzjdSSRjoNcOHIS8k+EwPjfEMPMdUHejiuFO+nOLGNB3
vMu47QGF3zNyhkd+OIDIfFuifeAtENbEznpNjBsHrzVsxy3dn/GD0YehdOBca4FcMy16O+WguPPM
oQMed8I1oCKccY8Mlu2GzT3ROezPAmYtb87FDI/mxYqZSTnqpQe9cbMv6TVncpe23YEfizKOejGV
zSzOh9bJuhSz4euLfiedfg2eI3/w1dEhK9k1bjiTOB3np4+eqKQw7BrhfvI489c8ylC9vLxG1LlY
50c0fG/i1eHblx7ETbPqn+Gev4obpj9+R+HyBQVv/QdXXIj21TyL4IUD2UGOFvMwE7vMDz3PhHOG
N8Yt6QH3PRkAqB2z60LliLxEYsNkNt0gIHE4tHiv2Spcp0c29hwOmAz5OTS+LpaSMbwHLETyxxtH
HtMFatpVcyiPzF/WhV/Jhti3npiJSe9cx0dxk/J8zAfuk3hlG3b8f+yd2XLjWJZl/6XfkYZ5aLN+
IQmAJEiKIjXyBaYR8zzj63tBkVkR4VEV2VXPbRbmIblLIgVc3OGcvdeG/rYOsXhhbCzXiiveCUfh
Udpzk/jvOX4a1x9cBP06rrkvXCbtyBXnQ35/fi0G/4KF3i/PqeaVNjIaoJD3LC84CLXiKX2Sr9zG
4sDy7F+NY0sK5VphjgIaxpTFtTKOrH7aPU9ZduDHxm9h7sncv7VMOtS05RVnl6XMhFTImx4sxgyD
hTMp38lUSZ3VYRZtXl75ZvYopHKjtPOYKvEGzNvowI1n8kmfmAalPU8e/ZIDvxlzwAuLu3Z85bdQ
iIqmeLZiDeXKkoFnN4LDSxm317o5RCyoN/6g4jkhgd8EDwz7bAf5wbgnu2viMeK+5NhMnfAt17yG
dXLX2qTXs1cgWgn3MVp+lyucQU2+Z/7nu8ZlkOqjwzBLv3lbLP68BEfxeQuor/TPzQePtW+43JV8
3rFkA7XijfHS1pGEO4JfN61w4DsnHdLsdRmlqg1PW2agHxSRpO0dReORzYLqDOf0m1q8yW4vuCBk
mF20QVfqByGF1+6RdbNlTq1u+KPJXR3OXALihs/xtMYMjv0g22FWCOzcQ7C71PQZ9a2Fc4w7uYAl
MwMvJELPi0ExcDtyidEilVZzoPjRUysB88TX1Z2j9jqp8NF2VjjC71pQnoDIRKw3kG/Xrf5Q0j5I
FwwrIbvHN/PKIR3u+IqpYVwmORlW8HoYT4HxeJ6qlzxzCZmKbgM3XqQaAG5VAUxerMHVJG27g3x/
WC6+lP9s0Rxycp/TjMqiw7apJGhmbfaefJWlg47hgnRNyhLDx7jHnWpFSxGgRPQev7KcDvyYIYrB
WfarmlVtJNeUcKFjWTxpR93al9xEGiKS6/sYdU8W8c39Mgzg3JQQkHilx6CBrGWewtqZpjM7c3Fw
5eKIz6JkR6x66kZUbNIHSnau3J8LMbaFrWRemH1hVhSeWFqNx5gTJQM4sBWe02BD64c9zTLADohl
efErot1lOWefzdjNtqO1wW6rOs1rj4eYnT/OW7DemlMBJ9+JOx9KHCrxbaw6o+qwBua5F5qnlk/v
R/MkiSSrr3os74rtui6TXFtfhMe6dhhpxQvzFSNgJEWDmvbodNYRxzBvKyqPUItwmLqQbRBwLdPK
tMY8LMk7moKcMNitjGvx04xcRYSQ+jD0Hm+YEwdjC7UZ9iXOrTtCmLMVgbHmAzEM1B3ZpLNiNN1W
OoFZZ2+ARjFkIzywQK2VI7EmcrDJDs3H2HxnKNiFe7p7mD3nS6vt5QfpVm14KNHgkiuKtLr24D2b
bI2ZkNW9os4rnyp7Ko7niop066tb492qJQ784Wsl63b8tlAwOcpE1jWN91r7lMDu3wccUZ0ou8y1
x6XAsnQri91o7FVtE9d2COMMWTgsKm8muvBesNlb2hqDCxMa5y8GYEtWWBYdRDYkyrF5bXncM5eF
lF1re9FxjdODW3fCmgTEE5GFHzxyRWzzEMcGxH9+NhpaXL+4wEG3z9Ymz5fUA7Aez9SbJurxwICp
Dn203yxThmeRMstad2Qy4eaGqtsmR3inAXADoiaPw5HiI83O5l5EeJ/daO5WezotdE9CR6SAyNYl
I+EAwy/2dN3Gf4IFjpbYQLlWR0C3go0qEI5Jo/ZkKmfxFVQTQ2jkUQYs1H2ahHqdYQ+HqpMJlGM/
zRD80jrvngY63do+Fl4Shg35mspRqDz+ZuLk/VTA1T1NuQOwU2XmJ4BtfBk1eY2lGh5YZzfWl64z
C7122loq3bjYL1A0ukcx6d2OCM6hu2/DO0t8o6HOr6JHbplvA3bP+saATgsZb20+XKBuOOHpZ2NC
6h+Ho5t1WixfF0tzs6/gcTqz4IGlNyNPFb2Yyq5cMTNuewoBrLoZKqouP8QK2xAXCthnQJH+0hFH
4+Usg6v8WehAeK78Bxy/sD87pwuVYlOQMyDGOCwEctua/l67gE8F0RZXbtbyJLUEYFY3g/mnuvX4
T1okf2RmsL3HNmzVa+3iQ8leKZ8pAuYn/6YKTBmwIEhuuAZH6rvaxSLUr3w3SxpruxLXDc3Iq4RL
vN8wjUk3/2BdWrLeitZEu2z32zgeWBW5zWq/i1xTPvgt88u4Z/5hKBgrfhL3GkxIZRy09lTTaK+9
qb+PtHMwPMzEi/V2EU5uGL4qvAEquvh3VpmK50lHdHCQiCy7Sz9mZdPd56/DrUo5ym9YgZklPcAK
eKEncglX1r45sCrL+brH2f7O/8O79E5+bM80Yhprjb6UYrTe31n9CdmDD45lwMMHQsMWjhn82tau
qLQhPHhjxmgwyINKGDCvrJEu5Dhe1tqh3OnutOfaATFZ+beZ3GntEDK72e0hkJgJezLjlgBm9xhs
5wcQFhDaLYzKAVek3zXGZklCwMVYVbjI99u4ZK/MeY8ckLdGMM+iwTNV7tR1cbMcyWHOZDG3qydy
fMyj/kiRxZYpDYtHFW0wUxWj9rkFtSQ5mO+wmqf0UckhIFeL89WWcDr2KP5Gh7BM2h2qNifxAjb0
1p3geVO2o42h3wde5QaPcret4k3iJvEGt194x2xKkM1x9DQShLdZYitbZZNdECCvwkPIdLbB2Cl4
2p20oeLNrJDwZdhZc3qdb8AbRYYPGcr5Lqf5s/FfK1esqAC4BfyhfemqWPOBnFXnq3/SNuHBuBMo
KayMu8IuPBHx7jXadgSDsAuVD9n3yPHurho34wO0aUcf1sH8or8Gt+6xBcMa7uNN9UicELPPkZsV
zwcRPQIESgJ9juWzdNECPpiSE3Q+orDr5sqNJlaQ2WNF7gV5heiCIdQK27pAicFmyy2OmO6WObFY
W8z5p7IFVWDYzUv8zCwqvtIhC1yJq6zsopj52ytUdBirqre76lZGDyDxeYqlS6WepxKf2mpWAfp9
LykmNfyglVjvABHk7LozUB9UQ8XVK0cnlj92CEK/HGJQj56smqQaWsLL/xdAoMCmaBMfTDvfz3aQ
rZsdHLuEORPoANHie4H3EuwyXeE4D56TrN7uMLwYSBDY05rP2QHrLf67Lprc+hmNQhHgBcaYugqg
WXk0szhV0dKh1WYiDMJms+ruVXODQtRaBzRmMiSvuHXtsd3l3VYmZwwjncTTGj+y3eSEPr0kRFQD
/ECJbRvWeZbuKfUDaFvO7ChJ7IgXwecnOFQzhOPkvDEK8IOx7c1c2jZTfMsBtK1bOzzhofuk9cep
CROkQd9kFTzi51Ovht0+k6eOxGIVPUEBIzBJPRYr/3WZvYNH4i+Zr5zxJfmOnokepwpD+X0jfWhU
TzbWNpnIg1sTgyo2hwQF/HdaljDpaOmxVz0K/DqEbNwH3zqkBWIPKdGt8oNUQSTDqrKSGxIu6PNt
89AGHL2jzYQ+iPIBCiB2CMzyKDpKuN4v5RXkGnJlOhhbc8cm/zpX+2adXSJGBgEK5VtxXxM9XSLG
8dA/URyyTuGdCjI836bPJmvVsIaEaBkr/zPOiWDfZWZ3aBTcJ1xGCJ7jPnrtCMJwA2U5vYRPveR2
8gYaR3wRkDFxfLaq1/KJkupHG9+z0xLcTD3j0wzUk1XsJQKQxpI207xl6kiwEcBYxqi8G07Ss/kK
kMWtXI73Bx5J+O7X9ll/DZlFaYk7RaDB4Oi0cRvE56RDvUYSNSf3L64Ap8BvlPnFl4ZTuVUPymVk
P/FowMXuj8mbzLk3sGeGSLGSHGxC+PJsmgQF7eXn8r18Lz6so7avOdlT17hDLoBaQKmuKQ90N677
1WizVfmKraU+MkRn66R4jI5oq1HHcLW7sbwHvBLtW+hg3/6hfY8ey+fSXnZld/5DrmwD8BAV/PmV
NCYb3f+qFnc8XEGASsNDGjm5/GhG7eqrXQFHmbeBR2nAAF9iw0FncluxA2AC3kZu/96u5lXP48NP
DQly9MZtux3RIiwBU/2WmSS4Z3t7tE7YHh4An58S42WmjIZjFVFrv0K8cb2QOnOjXxUa9FVfxSs1
tqc3GkD6Mts+hc9soWLuMi+LErZ6NM+p5ZAHJwQrpv3+2ThpBNWw3GFGZR62KH6uYkfmHO9mR+15
/IRnVNyUS/Ho7zryoJ6j/fjASPyq4nOfVxS0n9Rgb1weVIHf7aNaR4/ElJ181A1gUk7JXjh1rMgM
Bf+cbtp5U7n4oIt1cMuQLK7uluwD2ZbFl9nT1/qezRnVjUS+bwd/mwy71nowCuHQCsE5WJqnQTZy
9v/5kMwFeMk19DMkmjAVBuBDYtsn9IwWn0QnwD3VcKD9bpOwqsgr0fG4P56AcNF4I5GgICPXlCQx
h04Qgmlu/fwLCZtgpP/jUzXo0T2ID60IY71dmnA/X/X7l7bqov2eEi1EbQni65fvT+Ra2sHLikQa
O62gV7/9ESyf/vydXw5s0UNTewN9Qdmc47DRhX/40l++8+dnaAW9ot9/WlH7hZMmzVXTzD1EzBC/
jbj1K7pFP38E1fIaPx9qNOwl++dDWN+Exxgi7KdmDL3fv7z/j7f5+99ZgVD980f8/OXP12RpHW1Z
aiDE/+ulfv7+909/+yiEirn+5V8SNYTa07A0/f4PpgLubfXzeQFBCT8TRLSfH/GHl//5tVGEkrws
TDxWuDpNgidWWWn1Nsooil9LDTfKJ6cv4ZHWVbaL+2qraUZIBKkpurJSHYNswbDH1K5mwFiJwH50
uDaSte1Kjn+Jou6EvtUIT+ccpWtLohcRIaF5iQLh3UzaY6PKN4vIySlHR9kSgFsLFrpa5TlUalII
aFlYsFE5AVH/mQRSctDykvtlxTO1ZtPtM0miYtyrBLlJW7FGVpD4gGEVDZlsmDynA+nToDJ37VSj
wRMf4KOh9Ul6AGTq+KgQY7eSivgKJdLLfLZnYgXmC7estJVjyyYG5RBUyTnOXuD74l/S0KJbG820
dkIzslUEAxcOae1YOI/KMLoLm4xsIoO5SwnO85toqnujA6KFsWGvZvVjGQlvoj7fQ8wlRvZ96EFL
kmMWoBEA23JHVEJBDKdFGlyhybbetUejkyiAzhR1fOM2IhcliyA/IzUD31+XGocj1JGcAOi+sopo
FjB+xHqlSkGnGHoovETI+wbJfiNBfqX8iZLkKAbGS5AgYZW72R2TD0naB0P6kQ81mUf5zCYgbNCv
dt9hbr7TRs69TlR6txDnJcsrckphO1dIEzWN43QrI9Nt82djIlK0lfZ1BVsSYxPxeZ/l7B/GSL40
dX+eJkLXhxp1VL6fEjpCdY4oq3WylsSKQWcvxnTv16gaVfmxs9zefCBHAuufIdudNrugYgBXPUqt
duMyvTeI/uD930ly/K6y20qXCMmZnEaZOJmSqkfGNVNi6auMu/cmEGHKzeBNRNb4GpELV2zSjUNr
QB0Uag1U+wzOqpVAbyGdJU5K0TfleF8Fpfox4+Gvfe2StdNLVtbUQa2Oaio+W6PPv6QApmfYCR7R
wJtRLfJtUhnumFEGwwWOlmTpU7OxjGNh2oVV/FnAe5WhBQfZ8FiarK5Tq5GA2zfjjtSQw4geaNPg
nWuEGhaHmJanqBFf5xLmdyWb5MornCcz+WnspGLXZPMt0WemFFlCK9OQUmSMwgZt4CtnfbpPwVpK
UV5GdexYivrFSLIlqX3yB/OtnfQ7n640Hg95PYvj4zj2Xg8nttYrlLt9FmwkEWZrcAUMu88kpaVi
RfkDru+F9PeMgk5q9TJJLI1dyq28DiL1UelMEhs0+a36EBXru0qyfpcUXK6RxNPQmDxZk3xnqPjh
1jSxePW+12pRvxIquJwA78mJO82i76Dw9U+IXz0rbr8kOD0bn8MDBJFH1OQ1QkzUt1NFclOvvek5
8oWxYB9NR2yGo2ELtUjXYio+Y9IFJ1/p7hKxMKGxnhA/30kVqDOpnixHDfxvXxniw9C9QEei2SiO
ey3VdVtS6G6Hk2SiRrfgzGI6Mfx1aw2s4lilatL4CPNjQ95/q818Re0cIXrhWAhmEpBiEXu63jxH
HaeLTB5IEkXRS8eaZkdqVoldPqVSprmtNp9KQXgKeTa5urBcdYtkb4GKTCTuzGCiVwmxvOvi2zRI
z8CMAdwC/XZFgRNzFGqYE8jPapMpJOeeUK5GP2qm5OmRDLxtEokSS9mpDsG5+Orr8tNv6fNoNCCz
vRLO4qZSI2MdGliGZH/dwdq05Z7cKUOTly0hHReiuhaH362Y6X5qAmVPgblnW6c+FbMxOodpddPK
5rHKhxPX/DTXMrFb/mbsYrqmgvgcmBS9oMv7Q3XO5tkVyvIcqThIydYlQNeYYQ5l0bc6XpViJBuG
pK5VXIRnWVUSpMEpFXlMrLElkciIwnQtaD2KLl0Eo0EkutinH0JhgkSb229Vp7xVpdUuUJP3hMl7
Dc3i3cTbtEMaPIIE58jP/I1/sViVxLIgCl9NRnvF2voNGmM6Sy2jfw5Qq6vWQAmCVRDZQwFeCn5R
lEJFj5vqJRnLASRwfqeccVfNQol9M/vSMllef+oq7YIqfE3bdz2cedRFeQDRKZJWTboaQv29nN0L
fn0Kxqo5oa5eVKUU1KVi4mTj11t/AAHlt9mTEHbvmqyUgE6XVtdSqyPops9SSK5FDtxgGh4jnRgU
gd4ksk8ZdyyALPqeJTGOA5zpFMPYaBiuWKi0gRPAMAUV87KlCGKi7R3L4qzk9L6Q4ubkHw7P4kgA
WqSau7rwl9AcjPuRpT2LtciOXcwZtV1LIaROHsRZ/ij60C6abk9yyBhQrC01dk8p4hID/9YqnnTt
gJvMmVpOnyEVMbsguXzd+2m/y9VCWg/NWlH2QncwFJ92k0ibIfAttCZjupUSzYcQISJKQvRpKNMH
tNtqJTaUjLKMEm1PQT8xSewsfFigncW7pU+S5yPE/0paPNz5pWsquH2qCNG3oQRgynvRn5kQo3EE
JiOs9Jqg9QhxmN105QdU9O3/t5T9v1jKFP0H2/ZfW8qeo+YDNE+U/xFU98/v+pepTP8HORIsBpqs
mYZpicA/h6+m/T//CxLnP0xT0nGbqYqpGvpCJPyXqcz4h2gq8mL4MllEDeV3U5kq/0O1FEO0NF2V
RZNTwH/HVCb9mU2q4ibTCGMAUqfw4yRd+YVNKktimHRaqHtWQD/b8NvxTm0vmpTXW60apyXcMjxp
QHFLaVZ2mJ5HKk4TlUeafp06HP/gyDv/ZmX7IytV+jMx8re3YzDrWaoEN1WXfqHmgZ+QS7nMNE/R
ZGpGJGAh3f/oJwMffv4GmQplh5lRxOrLu8WUvP/714f/9weD3T9fHlglnj1L4UFa3t4fSK1WzDxk
yYbq1aP/Wph9d9VGf6u3Te4Nop/ag47Cpy/bQ6P10b/hxErLpf7d3ffz4gwVxgqEWNLCf9x/f3jx
OhzCoEsk1SM/Rnsr/Clx9Ukhma8zqQ5GYI7jwINxmxTGTJUu/tSzFHZnnHlxgyRBaSIkPkT1YBdv
5t+mgI/xfwdfxX92Y7T/5M1JOicC0xQlcG6/jJOhSvpJFGqVYIymXlaPVy2tSqeqKBxnTUQnpkGG
FdAWF0jg2wgR7dIuSDdJL19TgHC7hXCF38z5+xumLpbHXy4aTwOwRw1EN5bNXwbMWJBHYIyR6oW9
r6J28tlwtiX2Hd/6FpMkeFRF0i3klGIa3rpNk/baHrGstsfEG7nJtolVeas0BJWn1eRNE21iQfQR
VxhBfCdKe/LfNurY1azq1BgBHFLRDyLJG/TxUw9r/b4rXvUKpaSVqNtoxhhC7Ghx01vrESW4ehGS
8sxDlhwtGsNiG0v3OsFsaSADNbCme3Tw302u1vd+IdDObkyFREvjVdDlZxHH3uHvr5b0ZwbqMsR0
kcdKF03JwOP0q4E0lmAtpgHsgaggxxHBMBVFTWo3CZeRkin9tnkE4hQVerAy8/oDpFG1/p++EUli
5gHwJPFA/fKgBTH50OE0qR58OTDuYnjMRF+5zN3osgW/TlRnkPw2HmnGu7ale28K48PfX4y/jhxd
xACsctAHzixqmIf/+KwTmlELetGpXu+H34K8VQ3KZWM37VTLOqtRjNCj/HfT219nW15Tl6XlPkgs
Cb+MVrGPVaOVUxWvjEYJv9A2QiNfi8A8F/5Sz7ZEzu9afMJMgS5rNo6iSsGhkpSnutb+zaMj/3W+
0UVFNiRZV1RuxGJ3/uMFMH1F6mdBUrwiaQ9FMigHxWqPqOXhV6XWRTSnD80Qok2WG9ESZw/Jo8+P
EhSFXTPn0UYJS+mIw4U+MRrr/WBOqW3p6UURc1K+prhbVXXiI04sDlndIBUrmLylHjVl03e/ud7/
y/lJ/uvMrYsq6xj6cT74izWaYyPRUHqieoOKjxAyoH9X14GCJSbM3JE+XOWTeV4KjQBiLFV3aaN1
tj/RSivK6tLMxBKXmKJQ4+P/hyGzVgaaIkUZ9oRWKl5P9M4pbVCfiSEShQypmkhCFJqhwEBJTs8b
Qw+VBBAsbmyhcvv7sfpnmOxvzy04WUu1luGKp/zPtypJLX3MkpJxk2jgnYWSgEeRtzvkXeFV/UsX
cGr8+5dcMLm/zKw6qxExSZLBNkT+9fkYS7MuaqNSvEizxgswzelMsfAslRX1Ya22aC2b1FFgBno/
f5jk0umfpG5k/2ZRlv689rDQ47vHfY8fXua9/OVJLcO2SKuqFPatn6DNlMSrmlocqHSKRuEYjYDH
Y+SFJpmRxCsrR/y2rIRNrWxNmQKQlaKiCurgivOx/jeLtvbnGXV5b4bJboxNH4808IBf1sUymVVZ
B0S3ryx4prh8bUlDBpD0GVnigTVt+o7iGu8NMKjceBJ40TLzzbtlXaFYRc27MmidUQzxBm1BO2Ld
0/pAcSSr8hIfbmRdMIzzXDO242Au4d5InoKGoh7FF04nmgr/xvdGqdMOY5UGRyuupJMZYQifWhMt
hOrfiwHtpIAwC3A5+7YuA6dZCp9jKIo0+dj3JWFGVy/hxFcTEMD2KNlMcyRv4hg/JyCfrRqU4nnY
RvhBvb8fZ9zCP480ja2vwRrOg2uJCknV+i+jG4JnTIS5grwlkNJ1o+mPVOhmp4jQGpI0c6csQLm0
6sRNLBDnOvPe14UOs4AdWoi+oU6GfRyzjlD0yO3IxK8kFpTvMkB7GKd1IF6TvCcLKnbYdt0yNdvN
YGkZOyhswnJU9tMCabMM/X4cxMgl3AzhATaODd77dZLIxj43m3iBBp2qICY0M+hlbjZwELCA07q2
fGp+P7gu3OVgkbIl5+2HKfLz+Qj9f9OQ7bE0aVlkSgovjo/qRMF8Csy/7+2hVAovChU0jhERN8O4
9bthOuXD7Phpl3nyQEZQK+utw/aAITQkXluNiP9JfWTeiO71VhHcSolpZ+bPaZkAhAzzS2FqF+a1
kGTITVOn/W2KFm1b2FxDGQRiH4qybVVYo0td9+8SzaAzS3OvZQ69G4S22PTVHKJXKYcd+3+3isPm
kDUmhVktMOxEQdpoTI11aANqfIWFV7vRZMSGeedjh01V/G+Y4CHo5HsFontcyS+GSM4oXFVOyv34
1rAIX9P0Fufxi6Jt01mKSMBDW2T00Xho1KFYz4P4XPRBsOsk7a3DemSXDUWCmeyjVSH5hdsYab4Z
DYCxbdYre6fIK3q4ZaTutP5E4Uo/NhbRU2PRe3nd0NQn5WEIZuIkdN+pzBbV6uzrVFSmxziPBnSE
CohXMdyJmf6VI8hwmpBSHAb+YqUU1I1VPL0bI2yDM9V65GhdtFWIgLwl+XSnmvkWrF9/MXAcN4PC
Rh5ShZ70CYZlbF0B2cl2FafwpIvwQaXGeh9Kfo3Sk41HltVEpOvtLjIBPUZ5+g2oLLgIPcU9UcY5
gneNQJrUckc6EFRXUwTyAbQBQE1wonDC5+Gp9QGsyuBAX4aSdIY4P1bxYOAvVEuXjWq3prNAzGDa
E387TTWcgc62cLd2gr9WzGa6mFnoakU4nvDoApGINHsusd3qDOudBL533RoCYMryJFdUYcVUm7eM
NQV7Tcd+RuLegEMh9FLOTR4lxOFV0JW/jfA6F+02wxdaYTe2pcr/tiLgSgUuHytgDbasuTgPZnFi
JpM3ZThbtKVjsiEacdpbHUXHpnkXeDQefeU1zocL7kH5MA/sLCB6qG4ZqrE35P1R6FKKs1N1bZTA
DdTBP7d6i4apobMYAwKx9K8oJ61XyxAYNiTH4UPsi10WzF6TGgPpbTGyrTkO7qe4elOVsdnWZKBv
myB9o2K6YsKwTr2qVmd+QTTjcY33R/bfVMufvDYrvgW1H45BB0jAx4C6FrmrK7XuoodAY4Tl0b6R
oulJxTElE5IedJ3x2R60uQ8vhdygvjPZeINYqO+aPNnMepYBUMyR9Fff1iAJx1Rr3pq0re5Uo4fu
Pr8HYj7s825qbC1RCjeJ6hcKr2laGc9NUd8iyd80hRbeQZWjcQqmZDOZVnIE2LkehgWZ1/CCY2HQ
1ayYAueKAkDSpadOrQGRCtwtkXo0GkBad7mxEFgxedcch11tMCogsQu+3So+MrYUNOHot0pSeSam
udn1ZnLIisg/Yj2nyTrnV3EMfUe3lF0vzDcyPiHiVpOxkgQj3VW9SuWrv6FqiLuscS2ijGkjQfRe
3DxrLil5N6a0nRr/iCW8uVcsJ8eX7lA07aAy1ADpByr5ddNyDC1k6SE3aNYbi45aAWKfZo+1Go8H
QUr8p0pVvwJxxLkyTwnHaN4JLAiF1DQEGJk+WE+dlRQnBWL0JiaFapOHokbLRMi3kYExusZaKvnV
88gODSJ0AEqz60bA+9YD/PqI5613lVFS74RwaQhl5qYamxHlvTY9BAewveyuVSjDRiCeosJKbn2A
kUmKA0dSOVNjNd41TSUAQpXOBGzy7Wp38JvGPArzse7Nwfk5nOWcjB0ZdNYqrusQrRAwFbeGTrce
5Dllv3idG5T+46hWO4vZ6T5Btb/kDEqZqXlTMp/zFpphLee9Q1WytsUYfrxuGl6QkTBUJdbNz/Ti
QqYoONAW+LQ+DOS8y6Py3KtS75TxaI8CkxPAalYIufmawetu8kGhRuqjgRU4Da2APHR2XrgDZwZY
orS3cZ2ODBL5PhAaXNwaZwlL9iENVYlmG3qr2mWePhjCmB6U5oC1WdhaZMtvVk0ZTF43l5wWy/Hc
mICAVAiSYeOjsJOFR7S0KjoU+qPEU2nu2JUc4xNaseRDCjYF8GSt1+aaqGByq4mEu5OHpEMh1Dhy
NVgvVTO90EFCZpWBWZIRwAgV2+wAUAk28wxge5Bk0OlE1AkzAKFyOVyY6tB8TjGW9NaIRA+EBBTr
kapRpYJYb5RwYwqacqhCfBx6ld2ZjbTQk8sRybZ56Pu2vmcfPvNyFuY5X3PSsg69tFGxzkmQEgQN
eOZINFvI+UXB8yDOiqMXIT3pXAnhX6BvHkg8gMY3crpU2o1qCXDGZlInx4Q4mBGBmtyO46GvY3JR
YyTD+oCENRwLTv/qj43ORN5tCnttJGMr6nHU1HM/7JmHxZwjsWVMBudx7JR60W5SGk13dVFV675A
+BSDI9pNuiR69F5OwIg/K1mZblGwbMBktw4nAWmdaqtJ3J0aH3mbLyWWXffWKa4Ir4znsnDHnPac
2VLykqmlsvjLsdOOOdioiWkx6BNSrotstPusGGyzgSclWCodGiXznUyJ4uOUUnBYVRVBkz+vGFdh
50JkQBqgvaaBNBxiHyUzlTzEM3KM9nLuUQtktXxQMd1lAGPgT2i7kKYxEjQdOSAruKvo9I3G2hTR
QWJBoxpl00L/gpv+HRb9sGtM9dbn+mdZxhx3VdHO/bjdSJb4ngh+xJEECe0g9GfoJRpt9pHxL1vw
8ZTa9mvEhkp/ynWgWmRFvMqCBT/LEybGdyaVX6om3RRL5umSdfwJY+xKY8TaoX4U5QDJu89eumJR
0CQR0zR8pUbSL2M2jo5vYoyp8vCm695SDBtDsOgGccKcUr7HHCR3L2fvptE9a02yM0QdqTI6/rLI
AjZxmjMPcMLquSEMMySThxA5mtK3xiSwIhvJwl4Y2EGFki+1At+p1XxTTx1SrHDJRa39dR83R0Em
aFPMnbyTWsd86AcpXNWj8mTyf8hkNFFByGpjojtRCIVRQ8mRgrDlXhdvYja9dfgPuwnlnd1LRAyH
YnrtgYltSLVW12qpEqH4JHQEamYJcWORhoGw1tAr4ZpvkjrF3lHNAKyJbeRmFCrtTVhtFTQumBPl
iM67h2eBGBc3W5poa6Vs6GKjMvRrdEVAiUhSCfL7XkTTZECGon1s+4ogwVdfJyKKE9pyq7COEhsj
9qEazXGTxKBSmmHpSKUVu199Q3upQO0Pjn6IilMRqyDse8eAt8mlaK9dic46reR+R5RGBCFYtbAC
SGgf1CE9B7BAnH4et5JOn2/uQXHpAd5BreSw0zbbSU5YZP2corhGa0uAjZwFgw/ZBkmaFLc1IlYY
lZFEBrDoFi0pByDdUTpZ6NP0+a5KToKSvHaJeMtCEubo/KH6xASA+uROWBJMffyMRG3jixqh7ZuN
6VhN1IG8ApJfAQnS2q2ah4TAqn6+6WtgIKNyZi/6iaKB9MWQlTtAosi+E/upYNybeHdduVEdpdYq
J5+rS5pL+QJzruzEDB126KuxRapYKKCRRmY5Q9yWQvU1aRwxFKL9mDafa58etkUpSVMytpUAPdCi
yldSl+tNlmF2QxDgqXGGXFJJrpwq9jPaBuhNebvmjbp5oEzMY/rW6spoEyNgQawaWKu0Q0fqJ3gF
tC+ASawZsFycZor/L2PnuVu5kmbZV+kXYE2QQQs06sfxTjrSkUvlH0KZUjLoPYPk0/eiuqZqbmFm
0MCFIOlKymODn9l77f00ekA26mmb1oQRhwmmvVyRbxFFOCpw+siOWKkBDj7OmvAxr9L72Ne3iiKY
86MjHN0Ifg/w+lbkH8AGYWy0Q+3h+sbvsYZfPDhPUmMNETp80Y38lFUOVYdcwzrHztXUAEhqazcG
KRhy11zPZUnlWHL5aTsE+Wb/SxYPc4aKVweGs0HuGhnuWs8Ew6UOwv98cFjhlr8ygxVtV0QteGHQ
OxpPb7mYEgkN94x6a5LxcSnR/urOfB8sp4Gukl0iCkFkccOh8IKFmks285SN6g0YBPtfH8DdOtRB
tM7s9tGy+JtGWKnlhhydkHvRCheb5hAiUkHkOuxSu2ruc3juse89FgN8GFcuomjgmI777jTmshcv
x+s0HMIECYpMHFTWg2L36/EY89IF8Zek99YQkb5r0o7bDKu2dm6ffLoJjopf8c9yDFrSIMePjDjH
0UCZSpAMV5deIgEA34ZA33aQ64gGD4ZPQHpcRDfbRa1bpWh5YSoi2Y/cS9Jwdc1NB8Gg9yZN3CKo
F6MGbdUSAuwOHw2YAKv7RFVAedKdlkuYNU49yS/2uZXxkv/YyH05m5e46ec1cqEOmlN6srU6eHn0
WojqjxlxPPdjRZEb0A6jsO787D7iKrcgkNZp4D4Y3VTtJInnBLUnB89lB2yJ4KbjapO1xXBhBKqf
oqA0t/QW89YKmBLJmQAGxy9Krj5psjVFdiC6ISVzYkK/HNg/mXiKUxNKRNGW/72DZmu9pPQgLhO7
3iiwKQFCh8NI8KWn4yVGt/5yAt+8c93yMnAMn8yYQnsTeDsx4F23BDB13x6Te/5Ocv/9WTYWCdD7
/EFOaj7+6/tth1TZmCeTU6eM6aiEvzIt3hffX35/oCmpBA8zV9xKIlbpbaSAYzt0+yGr1X0lZUqW
WzlMpzpEKbp8r/n+3tSpT1XAEirHJrrXlnGIRCtOXq2i++8PhBb/4zNXhoLlP0LBMfJfpHZ/2Bm4
pN4FFcRjq4MjMQwXdj586ema0GeHl1C6rgJE2FEdE6wdZ9XPDExxj8nZyPJDEQ+aNhE4VeENyOWN
lATZXPykKx43njnrXVAVa3KHLIHaK86rz7ZIMGakCVaicHj09SGA2s7VGsM00hrGKyY1jBLmeWq5
fgvXO3GXhqJFQJ2i+Tfau8bREJu6ZIPcBdU5xevGc41P9G2X2VYt3iHmYw6XmdTpn5IkuvaZEnu7
hMApzCtDmWgdz3RzAYq01YotbYo60QrIF5ie21p+THFLjoKZ/Oln9MBQpXgDLTNGJan+AWzkDlNq
xEk8p1XjNcfWnhVkqeHSWlI9wLhLzVjdabvYjzETUUQ+w2U5KfUEjIMcYcragiRwI8Ix5EetOKJw
tEm0apEnZoF/HtFtkBtZk6neF9d2hlBZRVmJU5qI01jy5gmT2Lg5vXmw4VgTgwZ5qRWjc87y+XOS
pXpie3HnWZ26+H6NV6NCrDtOYXB1+1XhtM2jSJFdNpQW6K9M78l0uJiEkTlsDJXm59bJr61DjlYW
ZfqQ5BOI9hR8h9DduPcK3GYTCEKp6ugkYsAMI+GQhuHbnNCzWg3gW/eNNZQPglEZUH1EkjnGVaBx
W8Qxb7kyog3rDefSFsWTW9dXJKkpFvcUR5bn3ukqJqHN4iYXkeXvuW7qvVs/FKL1tgSbmY8O2Zeo
srY6jKO3ocUTV5nqV1ntOn9k6OaSL1rVDtxGqxu2vFveSyLVDnnWzStQWQZCs6w5lFg/vY7jnczy
O/6tLDXLXTNyHYj6uMGNeARnAqpRlb8xYrVXOyvx2A4+RrmJq6vljD+DwXudLawddWPmZ+662lfE
o0OaiAgVweOfxiSe+QiXWHi457Eodh7NbWoH0Z2eHqxZIg+NCIZlJRmsAD5DMWhJMWIjqFet00y3
ivK+i/r6DB36zSpzsY5HUvM8LzUufl08BVNKpmpZ73yX63/XZfmlzJmfRAONzxhEb00VfhgIhUlv
8G+TtpsLgosXM3PMszlaKG2Y0Z2q2XgRkypvppRH2m2fHB/TXn83n1ZZR8ducO+YFBEX1pIVmRck
ZIGAw0jH/PCuEoO4g7tr3rUC8gP72GDXtoIcgu9vfv+MLpwBSMQiVjVslwRvWyhUvGm7i9kBM7Ci
BFhrRWVS5N3jENjdkUshWvwxK+tNjyDqUoajJBJQAlLIbdwAw8gmQPaa6UgR7T3/2ayM5mQnjDHm
EjVcUWIHo/05aO0+B6EMDnWTQ8gkdtZlLLqvNPZY32IHzk1nr2VpcawS2ucstNbKIXeY1/FNzeYP
Mf5IdAjnKIvbNTK3SyvEwHOg8LJAi1vD1kUFX1B6cmAJ+tAtsTMy5t3IreWQIxM+SkIqOz8+6MRN
QdWoz1jiEPKmjWUXd6zzbfJ8nWKXkwnSN1cynAjCGSeImXWqfksXsu28ZL8nMbZV5QYHvyX027Z6
9yii12rop9P3B95Ht9lOftuGz0nqjzXHLqOW76iB7zSB788Q7sGfqZagl4K5wSpZcuTFQicNJDnR
o+dO1OUOj0rmM9JUc4kdODPWVGOn2Wzj8zAsSzn6foSSTl8icsXB6ejBZBc0ihWQ+oQGg/mJLy9u
wXtDcDSLyBh3gTKPuVQe9qEsO7YNTYg1uU+Tdn+3ENjWift9vprPuh6BM5nVo24mxKIc19vRGRHO
4WBCfqpCRPyNHBAc93FBO8n51UpN998nJyWxRXmyI3m3/8prezx6dnsmh4ldFaX6xs2dY5oyja6j
8o/TpAZAPiTwOTdG9jZ4Q38fV7R8kyv1HmZqdvKr4IUgt/gx9iDJOtFXb9fuCdo7uWEO8bhDx+lI
SwZapInuTBc5e5WDiEiMZCGzJNi4SiLn6GKjzItXNScniQIhcVc1IkqF55BBU7oVHUhQwSgC/2Xw
KgfDOuvMeBobsUxAVh5E1W3gMdz3oy5iTxZcRcqAKsianwO9JD45ButmxhE18OJOphDzib3tR4d0
jRYJIflGPN4JSSg6rRG1MAabrOlE2wlBO5mRRx4NPbZ7pvz7yLVvFSstAot7BLo9whKwpE4Xgw5O
hM0YxFV7vLm02BWuWmoSMRHYbHozg01DvseEie6NDMSQ3eTHbIRKPZbhXlXZnpUC0Xd5hUVz/M1o
Dn4irRMQbg5CPPYR/Y4/15+CIVGe4Z+c6mXkM+Y43aoPjxzKezU+zmqyD3MqHkzikPYoZ1rWxP59
nNvyWFoQsXsDukmpezJ9GtbYZoLqucFLZcEbKEjSQE9bQlPuuW8IUllbcb2p3K8aGPTOC9JHAKkB
jU+yzozyzeXCgOmGrse0D6ETvucBIZgoFzW8aNyBeTqDd+BcwpMPlHz0CNagr+aPsUxJrXrjVOXj
kIIyMKtfLcPwgxvoQ6kCIF/uLbIH3EJW+Nm4xpcTyWw7hD6WEMS6MXqelRFQXNsZq7SaWJlVrLyT
qCt7xwHxosz8SVjfAVThu85dsEmDX+zGhimBBlbORIlU1aZgT9MBxslAIgSFfA2j6D1opF5XcsId
74LgmKbYxLm8EDPoVlWMLT8NWabiVCAEAZJxARZxpm9vW2ndYyAgU1uy8YComDT973kkSDv4o2Oq
hZq1kxXr6hySKsBJsfMThiIxKCqsT03MCD/G5JWlIP4qHyZLMMRbo8Q1HuXpmQaevKTfQbWMONhI
bzRGkgRDy94oI8r0eA0/e89GmCteRsBlbU4XkxHFDhnZizMWxHO22avjNtUmprJa5Q5Fc1Dh64hz
2DRp5j7Ohv1zEoPLeYDMlMTz7eTa5ZbozwZddgvoJ0SD68rl5W38cZJJbJoGO7U72eRy2j0jD/Nc
26EESAW8C0DdJxIx3h5++ynC1tqM3agXtnGFacPcpSZDIE0/TmiJWM8Dgwzh72o9vxh5+RgQJhoY
oju0nRanuiKxtbKn8WHADL8Ukgy/Gi4PMTtSptoLF6JBAmYmTyMt/FmXG4l2DiyZkZ5kgMW8cgOy
pc0s2XCsQvBza/uEIJlXUD2/e1HXvSQo0a+uGq79EESPVhseAkenz1gCWaySZuRedMaZEKLP31uQ
tHdaUMTn9jScYePvLeKrdn0OjgrQeFvvi8B5KXz/w83K6uBP3qFOO+9aYSMImNPv5sXNIDIaCyTX
m8Bss2s8D2dsQ+NTzsoQyG73PEdGeFZ24V/sXlFf2Rstg3A/93awrzwKpYqIYEZOkj7YojvKK4vX
Yo2ieRFwT5C42Bvw+uvNl4zYU+JWU0y2SzyPHT05c/zVG5JRTjkXd3k53ju9r/cTlqitqPLfBVDE
A0O89iAN/wPJFtylSopXK5rxEMQSq3zaHqoYZX/q1yzcx4eCguukCiYvdvBWLsuO0Ip+yrF8y8Hh
r1iuRQeq0t9Wyb0pB3gvfp6zMprndt8R6bgtu06ymjUfRFSJfeHlpNtVlCtxZezMYQv1GXNlYGNJ
iWzQY1WwDhg1rcmEE6yC2RIN/EPPZEl9ll7/265Fuu9CE8KJ619kDOoANcmRCCSsyDLDfFjKvWUC
spcOV2h2SP6mVRWgKFVFh4JfR3HuZyAjFiiI8FtmVr25Rxfzi3000bxJ/ehzFu+lnyXrya2rtWgb
9IdFl0AUnu7zzAAcQLbPFvwyiYoVG67RfozgJ7mS/jOvU8QLDcp4TrfepviZQqjErBatbRQQ/ltN
GHLj4NY3jjiFEY6DaPTdLcLUdVvnd4UDWX+a0hNanWg7GF5OdE7PWpJ9uKlyaxVEXHRDNXk7yM7v
4cAzpxBHZNZYoTNIj4KTEz40S1EGuqnTZUeSQ4NVuDjLGqaQ1NBMBDdt0mIhNNRpIcdwOWefmYy1
eq3wdXaCUqRkc7MW6FK3aOSZF3j4z3qSGI9OEcEhgDi7HmbkUcHsVudAJefU647F0PxovLzYD8tu
0BYaFEmY/JniCQ+0lr9GJxUHSO9E9Ex06HUUbbp22tdRnUGrtlEpjvDciSeOjoaRGk9hvfdT7Bgx
cCDG0fnV9bxmXXx55FJEY2VfSlLgCRwAyFgY6D9dxzpU5a7gWboaBaWqbLh4o55Z26o5GL0HYcjQ
DFt1sJ3YrHUt6HflVrxCFS5WxqDJkqmMvsJEa1bTXrdueJCl3x+TlIbKoC2KLFbiBjqlNbNxGgRP
xTBcaD4jz95aTRqcfAbGOFDks0CVtipj8IQa0J3fUcElFulqZm1u3R/WmJvbgVrlYrNfN8bknS7b
5+oaiF3YOH9qH4N34iMZNONDHuckLal4uWy0KKkDfeICej9kHfkUZXJ12oH9KIltVgMOKXMjJLR9
dRnc5m4ARLiT5XS2hzK7r2eT/nM2PSYHBntDtORAKUcQyXihKEpaxcULaFc41C/exFvFN7KXSvTA
o0MyK03RnudWWZsSXcbGGTAK9Txy6GkIGff4p6sWxNgc+PMmnPBIFHF/RBdziKzuIIPaosM18LVT
yrF6oHcFY9qtPBv/exAhu1qiWFZqwTVMDc5ck5zKKfGmB+0Iis6w9aFb1hdUC2SA2vOD4UJPlnRh
a8uqEDZ4XbEOWju/bypz2g+TS2SG5Y2bLlkcitIPT+nwSrZHK6wrDuRkM4aQ5j0g7VoNHjijWu4s
m7H7NLLJqQZ2Jn4+3CKkgk95YJ3ThsetNpPwFAosKyN+fGN4i3n41iJyCFOcCYqOgrMegxdnTn6Z
vTpQF/ZcepP/88P394a//o/v7xmZgCpAIhhID2DndsUyeglWjJfMxQR0c4bYhk+/v/n9ofZ80l5a
CBh9UzT7EokmjPHmlFh4kI3ZBNjz/fW/vukt7Nmaa1dGpc2n3z/ZhrzOVMeSPfc8+m8iK4g/Scm5
+v7FvJjPYcllEr8at+H7X1bfN+f7U5EX+RHvAReQJTbsnx/qYYLB9q+vvYk6NHaT30aioEtz906z
I26Nnuqd7ZQOccLt/vv//esHBKh62tYKfPLCxv2+tWY0Q1z4/vT7g1rurNcTO1PHCWU9UOzvAKd8
edg1b/8sT6fDd/4Ua9UnfHYkjM8LhBuKU+C6jEKXr76/pX1g3W1kP9k5wc6pg38+SlMookxYO4bw
8FxLsucPQ8iaFcPghzs7n9+/ni7PTGX7zd4snltbMj0ZKY6NAMnDt8ruf/1FINv+/T/5mqXf1MSR
6v7ty78/lzn//efyO//8mb/+xt/v4t9N2ZZ/uv/vT+2/yvuP/Kv99x/6y1/mX//Hrdt8dB9/+YLm
mTynx/6LQc1XS4rN963AiLD85P/0f/7H1//IwmPai8fk/23heVqimv5j/dGU+H//Eg4l//tX/+Hj
8fy/Ofwpxswotx1MGv+08fjyb2RG+a4tPcwRlr8Iaf9h45HO3xAkm45vycVew0/9KxvK+puw0bIu
skeE4BK3x/9+FP5hx/jvp+//bs+w5L8JoB078BzhCNvjj7rSlP8uEWYBmhZNEpfwZ7BVmuHgXeK6
f86Z6qPCe2v00N6Gll19Mw7DRuG/uSTTeZhzorsd199fGUWWO9snDtOrH0PPCDfBHMx7IOMnQj7G
ja1CqIrT/dRUzWEQwW/SYWBhz+B+3NFgLWcnahXHLcMPdyw30b2fZ8lTAEhZNIV8mcKMo2KUFHFz
j6/SRXw1pVg+RVRuyFIB1Nb4zP0bgB4twvStYDOyIqM4OVglsIoKDLdXRM45gC7D6HmVWiaLDm7o
qukoJZGwFccyjE+MOsdNIzQrjiYK9kUVb9OJ0VvYRYCFtHvf2ij62ip78ky8/UgGXepySBzGABkj
NquzAKMvaw1eLZ6cvaXGl0DBxSuypLkYzr4fAXJVo+Vig9XtuyGZrbbsd6IkCcj5ie37sGOSH/J6
OREL+tmkE3igklTWATnSvsVvhR6GoHmT6mNrx+0PJqiIWwz12mUFMCxygWRcy31QB0eLVxWRUx6M
TMqhpgVWzAAcIV509GLTeQ7gjmzLuD4WFuw9th35JcKy1FN0n0wbWAU7Svb9H/OALocuMHCCszRY
ETGYQKmfFAdkmopZf+bfISWLBg+anpvfwm7hGhqtfdUTetk2oCNNVWivw8gT5PQY59SdspNKu/g+
GWAQiqB6IYKJwqHHBDPTSF2yqlwyuJDbDCGqJYC+GiCIL5XeNYvnZS7Nt6Iiz0Q03itrno6Nc0rD
FgrvRuj3JhvAK4Y1lgy2tJoyn+HtpKE5ux2y0Dh0XkMu/owH5JEBxs2eYrmrqcL9miCeOi8AyLnh
Wbp1vB6tGEmzcudF7VSxXHYeG0+mNx5QBCRL2mCrnysjQH4cEIFLqBEj8SFxN3OlffKKgAsaKars
qPk0ubsriwHQA0IWRKTyvUKk8TGtJVDvcCgejUWUjKprWDPrdwnUIAgMnfahqESxKb3s6rkZK+Sx
YthPODabx+kuV57x0A7PbiQqOEz5zQcXFvfdkx1Y82kC4eGrSJ0rxG+EV8lTTFEKDU16j2FFA2bl
0dEsogPTt+aCLRR8Rce4hyHtknLabztcXTDIYEB7Tt+eO2N+rMshPcxBCvXuMzHK+YRmqeUFlD+5
5JlYhCY9llH4iTQp36A0FzyvBU6PCMCdqpnOJLkbU2cuEV7sMnAxjhujKvTBMNlQWSFV509vCp7r
uKmvabjJk9rZ80QpTYM1Jf6Fi5zeliaCTHJX8cA26QvSY2zRQXAhhRW7H4WBj+F9tMbsWuzZ1Hnu
uXTH5ExdZqzjSIitnVinnsi8bWCgtAtUpXdOWZ5CFkX7dEjUth2t5qrncR10NeCAQj031mvRYFb2
WcMVwozvo8hDmUwazIj+cIm+feYI8h60hhvRSkaG5M3hiKKwdPPJvYiCodZQMSzqCRJW5Ajuk7op
1n5a4o1263uyRT3aDHr0zDeYgsUZAXPIKe5sv7/lVY1WPXbRgi2hTTrq5dZIarkU6DGPj/XT9Gwi
q5Dc7YXqP1s33UW4xcipAxifyLaAhdR8eT1em1Gn8IKFobYEduUPmwlx1Fk3xkuWhNYultjK84rs
zMJlcVhOAK1YYj7MKgGVMKphq6T/B73qK9QbHApmAZXIcMGrvU3Iae4nfxmA12HI7R6vPLTgSaf8
Vhdf7Iv6F5pglhDMN0mbPwjy6bZ0WyszzeF66HUXJcOxMZEsGaGVIvwT42YYEH5rLgLKX/Td01cI
JnzPYgsCmIncv2vrt8Qx03XMEnkj+JmgKH4QOluvfOYqjAzHl8IT5WYaO48tUAg1j4BoLYrfM7OH
vsTHZhT6d24CNbPS7tg3ybD1JoVPIMu20oTjmANPM4UlV71kJBtjpQjNhWUZwa+m59yyXn2tJvhv
pWT8Es8pzTb5tTtuOnxTdaz9lMgw2xghMy5ahJm8IFeQClFyeZg5OBC0NFtWV0QJYNxnUZ8To2C8
2TE0x5b5p1OhegXXR1evf7Etheoi/XEfuG1O11O/M1j55assfGyaozvaw62Fqg9N6NEnngr2kYl0
uRtQNbiJs5lY30EMjSGAMYFBcFDsmlxGm342tkVq37GzQKyKYGNnppDXiFBdI/QJTpmJFgWvUbud
M5CPQtz5tGXXzktokqtCHPwi+TXPTsSu10EwbW+RDgRwU5gjeYwOotYp7nMmFGvG8qR+sbdmAWVZ
RKWSDIVZ2KFXnog+nSHXeuwN8EYiWpDNm+xcdbC62ARPxmwx0cXHBLJ07ILkOM8pLGRq443ljLxK
eIEhieKA9drgWFYPGD5QSNA35wBxZxXNpH/bnxPrprs5AR6U4R8wzO7PlPtoftuDKPMfpqerG2Po
t7ImLE6SzjB3vGbyicCk0mmvDBkyQ7Ie2AehYZzMvnn33bSG/BBppk6asDuHaEev9dx94M35k2l1
xzQEXBJzfu9qJyQsmzsgG7avtAXbhKnCj8V1MjI79C0rhfiF/NIuxhBhS9S9sdB+8uMRKL+pfgyW
uS6c2mLl1DvPfmi8cCyBnlbdm2dGn8oe2rWbpu29F/eQ+Klg1lFXCsgsLrQurBBPdsyY08+ablML
zjxRS2QyqGB/EJr805q67t6MC3sTJBc3suyPASfQRnsaVomLSQg2x1kpDfDT7bwP1Lc/QtaiRIyx
s0BK81z01cL3y7yLamb7efAA/tmC94sZDTsW6NENT49eNUrlh3nKzG0XGzb2ljE99c54s/NhuJND
U2ws4BIHNzowNlRftYFugCl08pTibdmzOTCPYS/JRdM8Hsh+XASSljrIWh2rVNt/yijhaMwu2pq+
lC8unvKYoo1E5zqEcs51Fe3RvULtQuW+byYTiSyjLMR6HUu2W5o3IDgBqwXEcj8HHS9iJ5DD77F0
sb3Ut9hnGlDT1h8rsveysnzioWITRFTcse9kT37aDOOa/dXZr5OPOPJcjCx+z5Pi4HkA6ueMsXpm
grPUWUM+g8IP3T2sGbB7ef3CtXfnNhHyyhrNXC+cWw+C2tLHsGz8n34IDa415+Bp9lq5VcscNqZc
5azulmh1JI5x+GVx8V8TVWhsqkLOG2N54aSoFLYpg/8VMz+Pt538k7QaEmZnu4e8EA8+usa5fbO1
03zKPngPSef6IRAKrAdy/h50Ail2RjEiFdLrqHwd/YTUlAh5oTCceNtCudiMzqzew4dCxneo98av
qCoZRqv5fWrlk+E5v9qgKG8FMu/J7u84jzhBfJntM7u+uNqPCearAO/3mpw//cPRCB7ZOsB8WgfV
FkFU8xV2PI9eG7tXf7DPs8qNrTD+yLBXZ+ZZbNcEsA2Dvcd2bN12a3op6x0DhUkGjWZdzGH84Nqb
PIqNV7+3T9RxCG39SlzL0FBHU6eflU/AaauJZ2NV/lbjDagrA+o2CJX3dGjuwpqbn+C6PDgNS16y
zELf79aesP7ovAMXiFFk4/WiP8kYdyhtwqcsCP9wrf5ctITxiIpplGXFr8MSc0TrsUSbDUSBLL/z
/YvoC0j4tEk6LJnLMcAN4f4zlpvLFJnivkwyfCdCIQQrvbU9jJ++w04oscqKM5AoR+2Hr64wEBdW
cjj1EQS57w+cz0clqkcD4eGmzGZWvPERDAVugMS9L81h2FOA3Y0WcSxhhVDV7kd9+v6gg3g8oVF6
N8uaWLmY7DJMySxrA9tbMMuDy3I7jdxgnQ1WDoN5RvA/RfNGeAuVrVlGK6FOCmhcTEPrKnkzcW3v
+q6+N1oS7k0WTmuVMqOPLRCMuu3PkddDwFU2RFBn0TsKtvOWn00nTW0Jf1wvZbP7C2ObAS+dYO0g
m9FKht0zJApsHX5MTzdHGLORU+STR3bfpB5rx3N3TtT7R8qTufZuLBW2nvr17bnqPhWbHPqH5Jo7
SN0RvyJ7M7EcjVl0DA3HvozDiS2J2BOZGZChaKs708CCUKTJYXb85Op7AlD+EoSWJ6CIfS+4G+bs
lfVFvRpTO76lmuSs2l1Db6FAVmlyM8kErpz6a3HLPBkJ+y8NFXCL/wsaeJhg1JqHd0Mb4LTnAhh0
5P8oLIjFZcdGkpSFXvOWZOAOlbZQq07L7mlOWFsakf+ejOVhagaFpDr70Wfeu524+64yL55Wv5SD
QSPN7TejuWN8v6q7gEa0Noe1lXDRGsL52nfTe5cGuxnbidAZE/TawAnmhid/OdkUmM5ADEcak3NK
wqSd3WcxonM0nIsly3bEtNd0xY0a0IKO7Gp7w9q3E5NSInYpjWeHcpcecNUggz707EMyhY8T+cPV
dkGVY9BgQQMPt68/BlbngGSdm9HqhH+WeDvUoilGyNcUsJeLipj37kPRp2+hrNxT0OUncxT3EDz6
DYX99x8iNt48kPR4qENkLm3FhaOSMA0BXzre/GZFucUkkvexanzawqEL4Q5VeMqWl1+f5pouiPGB
CrJzGATWMWwQauT5tJ9yecjqzD01GrdxmhrXQY9g7Qv7SHBkvfXyJcfB4j61A9RNM7PIEgp8COFT
/8TB8xj3khonp4jMQyveDA3tyFbqOVzp/EqCdHOOEEBM12okfo+lrnHqWXCcGycKjwZy0p6mtwlw
7OV9b9AENvf+OPm7OGVAPZE6uWy67BM5gD1dj/9MZ+WcbFk7p4TiDZxRL/cOf69iwkicBmBTYUIA
nZYzLej1kz3n76xxrgTKwvjVetqUBnUUtcyzWZcoGANP71jCgalWEVtnjfMPfODKVs5eWM6LHuGj
B4NxK0IG7/3N9E1o1Z0mHpng3xn1qpg7EMMzoQ1cXl+FO2EEctVd5GWfuQ8eyiddEtzG3hDUyhYh
p/QHiiwgm/1kCgrCHioMqSJ8QXeqNr05feniva3H/MmyQMAFr5C7op2V+is9IBxJewnjdfKtfaau
OexHKMSe3oxGeeyzdhOq0TwjbfvFNgXyLiXTbHn7zvIfksj8CXu4LXrnaPfivWMGeCp9NDzT7JEy
1CcHkPBziAJeJWxLpfkRMJFg4dPtWUc5W7BRdDFTPa4j6wuhenB3TxJ58JNsnsFvSShEOqGZjEV+
dHZbFAxBO4H4srpd6UxipSb8eFGHXSiV+tqNBA2A+bR2TkhIb5wnF4tSf41FK8Ju2XNqt9WptDEv
8mRMRFlPjvmpRyT9GaavXcNkhNelew6NyFuBlxy2pTTrq+anEqd8EVWXbFnCMYt25k07ls5aI/Zd
Y+eBTmtH6uq17A19qdPN0Fs9EUSLe6YErGqAh1shK1vVvKwPTTZuqzl7IMsav0r5VdPrkjUU4Y1D
8Wpk47V6UUAxNXKrXDWvgWGTDqqyhzbI2m0b/7QUxj7h4M2ATrZ3cu9FdRxoJaOQ2brnfb1DAHci
zu+r6ng5sJUGCFJPa6fRxHVi7srDBVw9bWbWBiu7Kj4ES6C6dp9qEBZoRlG+h4DrLFuM6Mn7j4kI
5kFylQtke29xLVmhuURb7GyNDl2o53BdKKlZCIMs6T9i+9NP1CdzQ/aVT2OU93ieJU9Q8yN103f8
4F9td7QbnjkTGI7tEY4bOo8KJtq6GbKPEh/MMHZE8Yw5CDq9SZVx9LoQIXLx6Tc1+lA2hhmJEWHR
Qt1QxdamUl7lAu7r0Imj3YXVhabqLBLjoSKpmmnPNWqS53ionnxFljQn/C6hvqE4uvEe6aLqEeXx
l2vl2AJM9y0axnuI/3hPYakn1Y0B0ym2jF9xKN2VnREclyYn4feCEoBXDeqpUGxZ+uY7DjWDlBn5
0HRuS7AVJ+5gK6rWtzlofsPn/Urm9oVM+O1MxG/i61c8XWiWx99xmBI41Ex3Rix/GWP9NOscK1D8
OQjz5s16IwLs6WnxPsAOBJLH/MhJi03fZx+gLaDd6/HT7IBxswIcfJ4HGpV7NH1chnp5DGIUX05k
vkjXIYE5PUYIcoKWBIKqey9r51nTBegSyA6HeVaC+BlsQinkaiboOc+9jSKCgTt7UATFSp5Q/DJp
BUHNEBLPR4BplKwCLHys97pFLsNKPgnbG0CgvcAPv4JF81/sncmO40qWbX/loea8YGOkkYOaqBcl
ed9PCPcId/adsefXv0XlfRmZBRTwal4TQlI0LpdI47Fz9l673mQmQ1W3+qINfBfh3P5dYjrXlLpY
auDGqpN4MePDww8xXcq2/mpNcQrs6VgOgOSTsXgZ7ZCEHQOHQkpd1ur0PcvsexLHQgs4w7Nld+Pm
h0nsR8P9jdflXfQIPxG+LAN+d+tUBZmD1Umz7jKyA7T6peB3B+Vy53FOoSPLawx2ZAzUi7wvTANz
ZRPeHaJtbS36uOZinGlia8uEHGuogMKMmrdZKaheq8jWHouIXVCQiJfUeiZMmhhS+h8l/3ymB90W
mkEzdPypBBL2KvWelSYm/BXze8QAlB9lzShV9XWS0m3xhgjKkXXT2nLi8vSOHWBys8VFb0WFfqnL
74k+mFNU29iKLJSFrnZwuod6zgUmfBJ9BCE/DOS2Yli+ke6h8UakG24fQIaOLkHaROzKs102Y67H
W3SbY4fiYtP5TOIKKS1Lr2FDXrSKYa963ToaEdTPORi/wjT6KEAhqDg6MZjP1+zCEevlUNMnxqE0
T0/k52TRgdFjv+/1gCxW8qBwFREUomhLiYqrTusIB9Eh3swedzwMUsumeAkrnzpaVUE5nUmu3poZ
Iuc4JyopM+x1IytxFDg+V2PeUXjmDSjJ5NOJwuE46jVqWC9ea5z6K8xxhL1IOOhmbDvnMcVTTDyU
qS0WrZwGv/Tz2KUG6ggE6e3nkEyherhxbOOzyH7VQW89o4Q/FqohITXQk1MzgRuepT3APA0LaFTE
ZKFI3Bkdo/ggNqkxDPqSltiSUN9tij6xdo0ZP8wJNjb8lu0xrGl+Ykhipx6SsRBEePrs6qB61d3Y
t3P3S68sALZz6XKXmygbIyQgEBs2Q98/TbhWVpr2MFdWzcdAS0KXXrSNIKGmhbcMdgZCc/AxxlUK
/LytBTEBnbYRbdps4Nlh9g+Kl4kunArDp8rLYMEn8Wu6hNvYg7jtWbQ8A+kAENI7vRZPRoQdwnSj
+OIoJExxSPxG29sPVZOo4wSUedel/ZeKwqfWwawMdJh1J6SvWpp4oZvm0SW/m9XAkxsJdbNYsZkE
xUwEuksHaJVU3CHIE593aubqhMIFeljAuLesCJQUDg0bkMhqCskE4jw4K2/ut2FrIkUiBsl03Z8i
gR5TsFY5Mz64vnYOUY1MO05e1aRVdwILrYFdOcO1te1QW2/1RfPZEz7l6S8UuEA1K5n6Jj0RKpDs
F9Jjc1Waz2Eq62PqsQmzvdy61cP5o7Fz+OqZVd70xEPlWf2cB9ieLRt2pT0RR18MRM3nwWfVzQgG
DRPfgoV1qpqyPRg1c5X27Lfr/oVuf7cZum9c8/5o5b/h9G4asyRPSnPehVPczmG4dUqgE0tEYtLP
b0UDV8XxisdR8qb0e1fCL0VUTcU7UA9/mHJ4dAtaGJ4xEHRt01AIYRYTm17v2FVARIXqjXxHdAgn
VYjJUk064YDxLhEFriUgDYbsuPBxy4gWnd6EREo9BrR0YubqK5mwgdNNRv1DALtUAocIbikLaP3P
3pY2ZgoknzR0rnGvMcF2z4TseikNBeYQD5NCOQcZL14h5/+M+Mvoj37y6bc9qYvUAxK5KsZ+Vlw9
mKgjQY5gaNnnU3JT5epDDS1nbPZuU+46WLBRLK3p/2LbqSaaYZKMA6u/w0y+Goixp5y5tPmrMzI5
xNFNzaXX33PWs03J2aXQ7rIQVnT35ji8Ml3c4i7fKDA1mtf9zHwkvS2+3TFTG0R8r6j6DznnXmyR
VwkYN81/I/YaQ+++nJxxbZgEZ3jD2cT9K9QSQdo798oG0t+kay8EuuwQLBQ3H41Mt6gHXqjyxC7u
3JtulBfNIbgF2SUeGCN76rv2rbIDf/m/lJ1eilKcqFj3rfVWEx3ExILNFpln3FtjMewDkNxhflvL
4s2DWjvozoPXNZs22OMRfDNNeeabhPK4MadibycIbG1JncLqY20nUjhNlkioBt0Gkto2Y5GCKExJ
rBOJW85sdarpYlUslYjbHt1pfoqb4m2k0dFaCHlkfyZr/GQN5XMmnvjUNlylx1hX2455iBq9W3vo
bpfvCwHpMcmTW37kDQxf7G33Qdt8DBVdrTnpl4BS9trjgJYd96YWwL4dDig+cNtncHEU+tCVoLde
WQrGxlTfO1n3WruKj7vhDmA+mI5LGpONXpAQYVz5CkEJ4+z3xLaW/K36vvHuC8O5qacI5eK0c6Js
X1AWr4bafok72BeLNLCD9KI6C/Oi9oRjvuWTu08SOlWa9BjWRAqhS5a8jNr4m6kiCpcGcSEQG6tL
gb3Bpqmwd46tOomMuUGjiU2U4r+oenFbm+Eu6aLfZbaorWrgGGP8Qu8Z8a6h+hWGKjzJSKScm0B8
0Ng6ZVNvboqRpnWfHHQv3BeDibOIeIx5M7A8iu4udMZtyzmiGdMlFsY+TqJjl0RPZkLhrVm7uZ32
aVMdgkDb2VBnAoepS1X4QTUyVUJv5gaLU7x7DGgCtxp7Wg9fmSiZ23j62SzjbR4Xj8uJ32rJZ5nR
9eCeVvY3eLrXvVVviA9/y9LopDTvBuf3FmDIM4P2tyEtN4k9nthhs1zV+qsxuKTfTj+FhSt2zJv7
iUt+ZTghX04/aAA7ihOlxxl0yRGd4z5vUMyJ4Mmk+1BRv5S5eTPG8U2RVJ+Mr9+b0T3gy2Y2buZ7
Ofwq8M0XjD2FNm8UhQssDALFtC8sJb+7XDxPpvvcRPTdaUb8LlrnaUqdraaZR6etX5hjfmA4sbvg
Q7eDezE3P7iTn4si3aV2es/MmcAAsjgJ0HLRV3gFWMsewXj95ESEoRLFF3vZl6kzB3asxyKMt7Hd
/aINc5hbtNPpp9LQW2XNe85VrxXVuYuSN7NauOwElIbC2vSpPKR5fjcvsJOS2XdoEtqXcgPCu+Tm
nh9J4ptkc3QdQqIs467kO4G+ijt8YYJGUDuQoeXPOpM0h/tnbeR3yfjEfOk7mFyIW+ZNk6UfGX7i
UCaHLArP8TzeuPDEAbFcZkuclFV9x2R+qLQ/2Vr3ZnFROWi68OvkuHpXbarfZ038XuSmnymM/wkb
3I7FhAvs1dbssx3HG51mYyXrVRRXN9ESvtAzTNHb4RY54u1gkrAxWzdabtB+5n7phn4TkNNtDE80
lx4V95TVzESkhNwY4r5tS05tVk/b0FeTy+WZm3cduK/gAcUuqKo13HxvTTTCCQgluy+ltuSyzfLW
nqAT9DbiF6+Ahr6cLDil7oLwDk7ULqrg0sf0r1hntCU2Gfl6UNC0gvYfoLlHPUFCjCKUILzFPHHw
2uLJEO62x3ElS9vCKVtvW726hYm27eSjlQxHADyIE+jwh+abPRUWbAdaQHJ6lM7SjRkwRNvqdu7F
JZnMO0+rv6wxOoD82kf5fA6YojbzfJOnzUfexQ+o0LwoClaWlK+T+xF4Ewmw469Sq5ikGOZN26QP
wdqdx+fBqD+Hbter5jw0zVskpnfZGVs4Di+RyyVXCJxyTftrMuOLoAvOWGRf6RC3NZNyylJEH7aE
roFxT5EgMhpjsoEuBm3caQCvF+cMo9PykkQzdn5qJFaMLU5fNmZkm8nRwcmmYfHujAKhPPFRhXg0
ADpuemk8M926eEQ1oQ7w2eMcYpG9iJ7LfphD/vf5pNN+wI98KAzF6UfjyRZ31LzfE38eGID6vGk3
GreAXp7KTIGxuh/n+LUZ1KNj27vFy8t0gHZ5tAYyyb6u2mlaRIPa9raOIX6Wn5tOzr1ueaeoji6R
QV9YmUh1lh+YC+NR5jYZdpF3HsPugYA4n23HIYjiZzM3d21fvsi1MuaLbcB1CRaVdBP1+8x2T1rE
/Hn5S2Nev3a4ijjjv80mQlabO2QMVvddtJPR2ho2WVk8ukhKRDdv0tz7whFBpp5lP+gz0C/P28xs
4FZBmdAZHmHIOPOLNXf7xG6wLDf7Bpe+I2iKaIomN8UORlOTBnOTapcBqe4qnbgdjMNBSTL1Aoc2
oTgGQ3M7afhPQ+uIynGfwJ0Wb31HE3t66sntG+Pp4LrdrYjfw6WVOZTfyeB+0W094i9DNrEgeuVX
7T0zojmEQfYdCPcSRMjc0ecfXb35hPf2EOTJduiio1vQwQHtzg9Apt1kkA9ZIqs83dPCW3eT/CiY
pm1sJuRZRt5VOvBRptjHZu5aawkMayMZq8JFIsigRzbABKpYY4ekts3N92XJDJvxzcnrgvAzpKVa
c+u4rbX2Er2G33zwyL4LUE1c7AnxL/WEDxX/qmn8X/nn01R9/+d/fP7mVr6J0S/Fv9p/ZbEbwnNh
qf738k/6Lf8m+vz7H/wt+vT0vwxwq6yPiDv/KD495y/UnI7hMLv3pPlv4HbrL1uHRC2F5XoO/w7C
7yJBj/7zP4T+lwXo0kafCaaanqLzP1F8GuBP/w3QauseFxrYdrSjnm5Ky1pgw//CC6eP3yLuiF2/
ttJX4lZWrYqoYgpt3dVeudaD5MVF1XJ2tebcxHNziiooHXIyP7XEwlZWs6MLqvISJjM2fPcDVwjB
G4BQ0vg5ngGvVNnPNAE3nCbv9yjJ49UMakOsMWgVDxLy3pOlz9uxcq1TpaM7gxB+s6D5lA66pUjV
rhuyJ1PXrXv47WeShvypGgqk6ahVnELDvA6l22fS8ygqlwyvVlqsMnszVO45VCTWqX482jDk0J7R
FbUD0dJzWoo4VvvKkPGxSGVDTLjzGnEx3ZYsashAAEQm4XxjS2OTOAgOg0pY93XhfKO789CE998x
LpftrOxz7LXjUbjNM6Et4U5mNEisIKcDUMJjFShXGFy/D7GlwZEks2Iwo7U9BPugMMbnlHQ2FvyL
Kbr8y/LQpjXxISzn6X4MCv0Ib+bIJLzG4p9ibShNNAyT6xttD3i7X+wptjy6dZVtMnoCK4MSY94W
sUjWtTcyLEJwak12fFKVxC0xmJRT1TSfVGodRHac2nBDvFizh/TlRRJPQxyR5QzHxo2mLzi05nnq
PH0rB1BvFrncggV0PzrZelTFB/sOikomzB3M9CaDkGwE9m/Ivd26yZyGEpvuOWoLCV5H5ntMsc6x
TO9a/Jl+h/d3a8wPXW6Q/1Zu8TiZNNdcNhexPFnR1jR74i5GWLWyxQBaCfFjWWQYBUN7KjR1TiCx
nMnt2Tkv9D/CPRvCSzZSS4Ku+RJD3bOT1X3Rp6bfhvYNKv98V9jxeIjLb5ZnfN4hjt0UJdCejtt7
IYEKAV4HjAkS0ygCG80sfPaawpfeEvwni9Y3cXHtZsaIvItx/vW9/F2UNsHGglQTHZmj4cRs2dJG
rBnGYg2NUQi1BnOxSpP3doFioQcRRdvZNkAK9B+FHo2HTLSXNJxLMq1syKBDe8wZNdkSP8dMhvME
VrAsg9eSCV/YhPdOQknpbYxIlSz7FhBMQ2B/dd9szUKXqtwNvubgmHMDVqq3Ln059OfE+BFqzBh3
dMHWBj+4VlpAaDU4/UoKdXKMgUwthb4uUTp1QdUdoYEWm7aNXzunQjWSOhCsuLMTaPpLGym1vT5/
D6cWLResb8aoVuSTbWsiML8BMnpWmBtJ/q6DRaJInm4OxbM10L/a2u2QC8mlDUMng20S6YRJ6psO
SVORCfyDBkUr9PmB0SEksYpBP+VkuhYuVH0jDGBspt26nRr7YCPHHGX2VTi9ICggAzzCLHrvJelb
m0Hukz3BMjbJtR8xEdg7IJiMYNwHNbBwGdPkUGoz1kGHbTcEoIBG7DdJ8WHM9kISIGE+yomaNc0M
HFpzn5nzjwj0jQvBI4yJV/XQl8W2/s2GBGmAZq9NdE/Yj0BrJ/kv3rdLGK08Ip4kpbwm78BFHGnT
rSIhel6X9PU3ZYcVvI3fxwV3GTQachn8VP3sbkc9es5ZtFfOREVgZ0wOs5ZJDZb+af2gSqTrc9Cl
gD5GwFsPYd2iay/iIyqJW9FAWUeO/6uPAExlgCC3gVMXO7sjsm1KO2gmBG3i7qUrh+BIAVDZella
0Rhniw1VEATLkrqqucSs3zqeamnAGxF8vlBfdwEAoEmLdl69uDfzN8xH6Y4bFdO5hE3SInvHCQus
pVgqv3mGbv4bhTLDpZQhoxmGYBgm1LuO+kAjDPtl5LesW/qxzSxf82/UAMzJCzUfFTEZKX0ovNLT
2YupJIER/ILHdNYDmd6kHalrrdFqGx34PlOdYxzxltlMh2yESu/IPo0gXNOudp32PROTtItpbSI4
1dXGGr5TydZpWuhODDDCF+65MALju1l57OJaA0vVNJ3hcrAmFfmXcLRnMh1OxtBsjMV0hb6LeHp8
WDV+LA1fFvk5AftCrFoFnq1oMW95uLjqxc41L8YuAPopzjvMXghnEYHg/0KlDnJxsYTJhs5Hikzm
ZVoMY91iHWtMZvTDYidrKoxlwWIxQzhTrK3FdiYWA1oosaLRMLrDNNWiJq7PxmJXGxfj2rxY2NLF
zGYstja87ueWKmOF+B63oGCTjF66XY0VhjjTwxonF5OcWOxyEUMzgX+uxEfHZiZn2Ia1rl5MdkXU
KTqbGO96HHgOms8by6nqTe+QXY0r+RQvhj2CzyrYKdmzu5j5tL5+1hd7HzyeaCsXy1+zmP+6xQbo
XA2BizVQLSZBe7ELCnyDw2IgHBx1iXEU5ou10FpMhiG5t85iO7QXA+KAE9HBkTgv1kQTMRR0HJLL
Y2yLUAD6QEIY0lpjO3psbbmz1/44FHtRLTazqsQdaTDaTwaHO/LcruFg3se6JEueZkoKrfMk2/zg
1fFAq4q8K1dJb290DG0yvCpeAR60Tqr2iEEO4zyNihFB7Fq5gDsi0710lTAP6lHDdHyILFTgUxw+
BRLbOnf4eu8EVb8e4GYeVEfQMuF3me0YZztYAIVJYl8EXTO++h1Ks/Gc25mOm8A+dil9SmdQNMoX
b2qzuFQ97KoaoashPAt38bHqrYutRiOBw6EDf+6wu5IPh1dgccDWYy1ZgIzcj5Ig910aet1jC/9A
ottDXglYat1nYFbA9duboHIW2QO7LsX4yu+U+9tsJ6gk5pG5V+1fX70+Ejj1fWl2qN6WiXTT06MP
Zt/tJkREJSIK09MI3TYdEwEX8NSc08x3KusjSdkTJwWbYQsZmGIRO+gtSjodcc31MGds6bEvfaK0
abah3f/S5gCTG7VB6ev58m1nOk3bmFhX9AgdEAly/0ajwnAUQiuJPfqcpDKAInEr1BYu5KlatBZ2
FMyBQD1JNNOWBLVQm7ZG23611ODMOxFMXN/kSBwkl6PTrjEHCX8k7Gg99iDDrOZZ5Q7xlTDBQk09
B2mb0uTMat+13cpnMntOyok00eVZWLlnEzP8LkEO7k9xh69weWQq7e9H16fXQy4ouaoYcIoxKOwJ
HJp/PsJar9GhgHoaxKfIHUvA3Q/Qx5ITUvv0CB2QUGYXGSz6s3WROOG2tGkhttSvO0NUtIF4u4O0
3D3aOsZFmBCxB/x9sIYWNtqf504Y4T8MnNdxCbkVS4ptDzCrOATLZT/GtG4VexnurQoF5OIGbbSa
v9grXrs+xCsVr1OQ7evr+aYbrwYUTmLIc/6rnm7J+voQHHXKoJnx5vVrJcaJdoRN/g9MmOV4fcEQ
5d2M0WgNN/g9RMJMncnh+ujPwfLiylcmH4zQ841jwiidmaSvTdlXvtWLyreXw/WpmtJvvWrq7Z+X
0gpalvA66qzFQHL9LOzrx3L9rBqTXp8ZBzvziQ757Ee2En4wCwewClpGXHTR6XpolkeN+1N3ZF9F
QzlxPxMVBDX2KBiZe39EMUPihINeQva4e//fwVvSCPRMlrvUm59zjdiKKoo07FvLORdzfdYo8Wat
a/zrwUVVvdWd5jtDdg0DY6jnfUSekEbd4QeL3fZ6cP88KgQqe4LrBNC19r1dhJjXgzQKlkvXqXcU
jqx9xMaxqnszLg5+UyfubgKlQlrkc4cosFEP6Lum3fUP++Vit5BUQ/8eYSle3bJdRpcNFT0F+bJ6
OMsScZV9Xh8ZqB/+loH2bfgC6BIl1vIdXb+L6xfVp7hmnWKZsyVQx4OrhdfBxhcbzv76zfyX87cZ
BvZUzZJ1+88TW2Kbpmw+ml295PMsJ/LIqoGiZaqbg6IgcK8fCPfxf/28vLHqs1XO0OLIduIfH8H1
t7z+viLGVfXnN2fZJvVFRcd86jcVdORNhBakRGCwisZCHGRr3BvsiKXADGWbitp7GYnqs3hvQobA
2Ly2bZvspql81gom4wlOfEjnM90pt/3W+VZcpBVjNkwYWlIWWBfOaFFkKE+Ux+huatPLn8PoKRpL
RgxuDjGmyLotWjcS08uDDrt3jQjgoceQuOm8C1r6GzMM7pTD3k2LuNGLzg8Riaw00zmKRjyUbflY
I/Mpof5UYjZXEpzFyshT4DLFZewvSVH8MqTxoocGxBGNAMRhiF9z/SVBUw/oqnoL++LNlLTnEotL
wMiTGxUxby3FeK+rtV3WcFDG/ByHAwNa3DWUFtZr17DzVFTvjNNBFEpmKfpMXHCYdYchmCh9ZP+U
gO8+haq9tNbgHsIseoZZIxGcJVtdpMZaT2O52MRxVOsYelxZ7BFMrA0gMKTPPAE90ckZjk/ul0af
ABwxghkAJg9QTKi+3N5vhLhk6tdo3rvzQ5WRyx5EWoHyLT1H9vjFhoSmnabdaB2ubRMDNxFm7Nbp
/tKJyMl4DiR6YwUy3FWPSWjfFtnd5Ka/iRPFvD9FLKBZ+Nl0FCvapI9rvUvPLvaVNePFg43eylVH
b9nqmQyVCTAr+bjauxTiBWcWKjORZ9tgyC9dWSMeSfqLPr4EUuJqDJ3LRJHRKsUlYcAZJiw2ombe
yKp6RjS9NaxgmVdTV7lpfJzbMt+gThXpZ2P3T43jfiwokzkCJ9QNyN88x35UWeq7uf5QkxxAd8Ha
Vmr+lZrsqSF+MBQZmnsRSMaQ6JQV8qlVmMUv8Hc3Y29i4EXHHHo40HL7WylLbTqrPnYmzLKp6e7y
CkdZuZvFeMLNs+eC/2nitgBw7kWbCpWTOdpnoHrbxi7XZReJtVHHcpug0V1VeoMzjqCWibhqqKY4
v79mM31IPLiQkKEvGe4C0JjFmejTg1VMfptPp5RIYnI1wlUvxl/QpW8ikqlnJR9Tw3v3HCJITK6j
uZzto750Y6ua1Psq3xd6djOkAxIdpfbK6d7KMn/gXa6M3gM7bSSgFSM2XiLLdqNVzJuJ1GU6JR3z
XXbuMsaAwdcQDndjJigcwZMdMCzTr+kduYsHGHdMCjCy2HJt5d5dPDZv8xT40kbYBUTpTYWMRwaA
262Jsg7LT7eegYGs2pHxFTrwGLSj9q6K1IOQXnIrOHZsemTZSIDeDpvbuv/UzY7FT+uAcoAQbmeW
A6cjjERm7V3X4KYONMa3CGKikFoZV/IJ3txT4wLicmsm6lGSgxZBU2Kh2eHHM/diRLlWeT+cuqaZ
Ni5SwAlCKkqWdlyrQYes0hvrLil+stqO171TveH6rNZV7+HjNL4hvTWbiPlqRYm1Ivq4WWXENK27
ymNO2EOpEKja0/hhSiPY/TnU9ZCBYTrSI8oj76CnIIKl1PxkqLWzbobnSEf9Hg56cld12Hugcu0R
ADDrYOZVkrhMnip8tmyUyESdHyqLcGt1wJe5RqUZGtwnXnDx3LMvns/kKZxLD5+M5nQ/uGGAnNY0
JJT1OdpK389KfwdwX27nWZw6ib0mqbXV6AIm7qzfIoMtPCfzuHXxhaVptR7hD8WWe7GZJI0BJjjw
eeZOJCRkJPzfTF2RlQbFcxxPd01BNzZPrX6vt8LwKWBfuGtggghoBE7FuQkHtmpyODMHfPCS+cvR
reJCTCSuC6k5N21m3xIHGrM4IwaLCZZSbQ/svQ+PeURboAWfFATuD378ccs2BGmZhtMokbDRcttY
QOFvDR3rM8vaJh75Nu1Q/dD2mMB6VhsLtfVBD4LHmjXIL7z6J8pwcJJlu1DxvyO6KExpf9wE9ZZW
nF09a7ehyO7jqE+Jd0Rbauf6uVUMZOrsN7eYc8NCtssp7524fet695tber+2RqaZni18I9ePpFem
tjPB0O8GjELcGxNqsk5Ya7NBQd+2u6SBL5JxS+NCahh3p4zbJIQBYhUUbUkt9PNgU7rendF3uPk0
Vhmq2nhl6YPJMugijZ21Lwk1aVNNrrXWgYiaKn5QqZ3fOMWAaiN3yIruBhw33BAziY4S/V/rVuif
xMBcW2wVEqQAiYwQH2qETWX33cCoGsfr/K1cLvncIAetxNdjGS3M2kV40vZouuifA5nr/LqM3kud
yQ/DdK8maqEfiFuem+keVh707jyet9YY6gyT0KkI65ZJG5aXGiF2aqIcQFSz603noUkWXBxw4ENt
HyyrHs6a435Fno0Ap+KGK3Kg9Rj20jlm18BAPi5Z0MKuv0P9B+ilOgwx8y8zH2+mkEGuxVkdzwPy
lWE6CwuFqDaZ3S7y0xzV0Nhkp5hVAt8VrmEjg3E3l+ErSUB5C9Kahjc+0W4lbOMh5NTPDKjUcmcj
ZUit9KnsLk3B+LZnkrDJusjDGWOyZ/K69ZjPdOAcc4Wlak90cXw39ehbZ92nTQYgHIjAWrdtbxMr
5z6OzbtoIbhl4jWlv71qli3j9SB7Z12nRXAwiupJsLARFA19diVbk44XzaGqC0siGGzS+FSwneKU
mz9irTGAvDcIfS8Dk0Fd5yyL4XjQrOzCbW6dRp13Q1I0gRVj8Zj0X3F7Cswa1Cwl0UpWgb0OLOtZ
YZ+V1ZRAd0k/vaCH5EAw/WHK+vfZGL+om7ZGmH2AoFwN8HjvA4x0iAnMtYrv8REG20YOv8dIHOlU
nrXcFSg4Z+pj8Wnb6N1baItslI+zzvYqbrPvTmBqqkG7tk27sa3kqzLFF2R97quthntWsNXsOOtc
V7uY8UK4LQOERl2JxExybWVpkdMgoHrHUsLXGQFORLk6TLjxaJk+WDWZn6rOMRRYWyTJxwDvFy7G
pN7N89JKGvIXzNwleoEGQ1rLnNWCx4n25jSNheNHjriVRlRvczfRUH14zqZBonDbZulOT5EisBtg
uNxnVCgqrc+Rg8hTz5dAAMDqsf1Z9D0pYfqvumqhjvA95lVk7jrHwF+ge58DQQfQqqna1nSdZnxq
OMWQ57obLCFnWd9g8C8AgJRPUDFBQWpTt44Mq/HbKdMBKWJh8a/P9TpsaTWx9XrJGuQh6tpHuDJ/
rs//HOIqYrmwWem1QvrjZKB1MAaoXzT+N/jjGx+1eOPH1z2by/kWxYmvlh9UjMU9M5FxR8HDT1he
+nPoh4HcAAmA6cp3SkY7aw4942dfTy4JfhyXVsa2yrzOd4kb4gd3TIPbAs1D4c5QYOOe+0rJLJ0C
cTEBMnXAPceBN3CejbDYX1/XnXfCZ6cjXMcBpxWePyhY9J0ximyGsFT+WDcdAzcmI9en0mlxl5W4
bWiW1X68tDYivc6rA64fEj7i5Mi4C9dzgXpfLg0ReznQufnXQ9bq8WY2Z2OlLRv7awAeHqEHkFJU
anH2ZKOi2QGuG/zroa6K0Qf6yK/laIc/MX7RkuV3DfT781qpD3e44xibSYOm/LIDD4Op9z1nYZVf
n/95sVDRprQz46AnQ+dnM8kUqVMdcPt1/jxWpH0lAcMiZSfQ1lTb+oANW78uXLLn6ySh1ZZAZumY
bmkJ/+6a9FfVc+NfHwmN4L/ro+Vv1Ka7gMrgMjaQGVZtdOdaMvHttus58bvE9XUTqEHiKLGmYDP9
q1O+Wh71CQhpyeSzb1zDD7A65+iXPW0nVXp7fS0JWTmvj4yRlBu9c2hwFt23AfBri3OcakKLDF8E
vXFM66/rk+vLoi0wqvONtXqh+9eD+uej//KUgrfZphUZptf3p5WjxSm7MRp+Yb0rrX8cri9jKA8w
rdx3zWznK7YJ6b7K4PxjCWM9WN7s9R2nFAlrCaZoXS3vUUyzgRSLw/Xp9eDUYOpr9ZBW3InzjK+J
eMTrz/+XN7F8SI5rS0xry/u4/snEiRAHlMzRgGYvcJ9ErW49HM3/IDaiEy6R7OUhm5VZYlSNCWnG
cMHGa5KYyUYLX36IeKgSN3OOLhI6Tr3CUE27NmiJULATCBbJZzpmX9RA68yawPibZLgYZfxt28Vz
2XKWILpdR6UBQRoZLpMeFFwkX/k0TyGjB/jcDI3hYR83+dagUbGziDpu2dEQZUSMRM9/p7Ro86Mj
wxXzfg4wOICwOdH0VbxyVLHxjHv3G/8BXfDebVZhslj3JLkoVIob1Us/JHGWRVV/1MjcW9WOiv+X
Gfb/xwxzTB1Q138vGnnF1fV/XmIVxkX8b+oRxBjLv/xbPSLlX9JcgpU93XU8A+vyH2aY+ZdjW4Lw
a084Jn+BP/qbGYZMxLF0Q5cYiR3LdZa01L8VJJb8y/BcR9clSanC9Bzvf6IgMW3j32OFbeEiSDFI
wEbigvDFMv5LeC1xZkNWJGF0HDQ7IVmg/M77Gm3YEN82EiEwXMFsC8WJ9OSu+ySUKz9O2jkdjO6m
3+GbIGoMJhNpBPu4m2lXF4B+bJFrS/jRrnLkZ5wEt92oA3V1xgB4UAgKta4g4yQRMKgwuMTOCVWD
wxbbN5dEEohdyFeAYtIVmV+HT0fY1RbOttx08wHmOnefkFpWJ/BFlaC6dcdj7m9t5rpGGT2WR+As
+aafNBJYiuFThvCwBDF5iYNZwwjGUx9m83mAwT9LttdhVOMVmiGlsmnLKIcizLqk8hpHL2K+WwTF
BTdY/X/ZO5PlyJEz675Km/aQORzzQpuY52CQwSG5gZHMTMyjY376/4Ct/lUqmUnW+97QWMWqzGAA
AXe/373nrswYhU+XTzjD6b1O2m4jzO4MMnp6GBggrwEDmWtmbKDLmhhr8JiwJWhKSnoNbO9Y8LKt
6ZIXh9Yg1mmUIMXJ4QkQmLvBxIfNheIIokpL2X7UFJgxDWnGK23gETkzh6orCidZxNf2WJ7rfmgB
nuI6sytY/DoYUGSaho44sOVcp2jTM+/ahCFTfEnTbziNw93o3MeMIKoqUkyTFtNZaakz0v1C3wEM
vpdN159EqN11qa/HRr3YYX+zaPzpentT2eDrgXfldbUqotdJcgj16BAQVBaX3pUjwpno+7Nwyg8z
90EUgKxJjHrTMBpCKXH380+NNMCGi1YU5DjnY07EYGFx4mezjqqblyaC0iHsBuNgSunRMOjLSM/p
hgl1YjL2oQ+gT47ADwIW9qMrujM2k7eoUMlpwh+9kgMtFSGZRkr5cIAzmGSETXQZ9Iy+JXzCOZdR
BHqKjaPQVJuiQ1TMFKUUBTf4orGoiRAVAdA2Squ3CcB2kx8b4LHccADqKlc0q5LWlmUFDKEYZbBN
YU4s3eGryYK7kFm50dnHsbtKzrLGNusL47HU5YkO55tMvSsFbURT+3cTnMqagfMbkLL6WjMZHDiI
cQRhxJ60OJI5CK5bCtPXmvI2UU1qjWbF8ISqxzpJAUhP8CEBAc87iQGnKzmA9d7WGNtxVSU2IH0D
Z1UbEAtr21eZptmetTAm1FATw6IzhpqUpWALsyhrqGy1dqPjqVo5rKKh0Z+ZC2x1RcFfQdn17OBe
p5njrsFtP+GOAYsCknzZKB3ig3NpzKw6O6TAuqbpn8M7ctBjVFMgKyHXmzmm+RK4WIPYmRfyp+VW
F98fsaALPoumyrZtipLDzADE0VRDA3Ob8K23HnxS6TtMUAwqJ5goje/swm7Jx+Ytjh9pb8c6S0ap
c4jZGLp1cWoOKph+l/X4ijHr16h1zjbsrEtlD/tWr+XGYaEurJmnTpfJKhy6h3Fk7tsWdMR1LpVQ
Nekytoo7PfXm4W5wqxtsEsK/qe7qSzWtaw+frpVeHGxDPABsdAqkawYCtOV0kzUwFsYs7lkt4JZI
7LCYghexlrr6IJ6SYRB1VmMgPsQ0X6BgCpe6NDeO326dLuRRFpM402ZtDmXmq5UiXWXwlbYpVgoQ
SPKU9hzvhOE/DqDXnsMsPVTpU0ZGDOIOCCXU1FVhhMFB5WCZ6yL8VYJSgMFvXKOeFrnUcK5G4HOe
CPsXuriZHgM5sVGr7AGaPqTDKAndWwdFNik7XNNgIZcu0b6VFxQlyG18hX3ZnKgk+GXHv8GEvbCp
pmZu9DiQJvJX35KJy+i+GG1cT5ol7k6WqXWvvgLMHxfDKhIgXAJ+SVZsaDGEYuV8EjmhSnucOwYM
Hlg4Yo3YZZxT8mSqiomeKexjbWoGN3tLrovCBG3E9xeVXN06oqLNor6tYRjTaR6Br0qc8IVA6zaO
4N+sY0h8sg7N56wU8cIIGXiqeD9OaUTYGmBdQfe6oTWMdmnhzCIgTaEMeI+d9gyj9bkSO+WSme/6
7VCCktXiHGM4q6Rf+/JGycGSCjMGCWXWH5SlURVurS3LWikN2byTwzroZ6MDlCjqUzMcybq9cscc
Cb4el7QlUkhNq6rtMSbIfntp8wa3OVk6KVmfsRz2+m4gy4rkPV5TeBcpsH858HhpyhZ2p2Sy0hiI
eQKBVwT1FhsHrYseFSFRGhzBUomHtPUQ1w3uneiFtaBa+gkkdJoydIJ/xr6rWdb6rHrA9OY+FLTa
UNK9sE2iWAMu86MdapwXsVi2yBErAFPFKbLLM353w9auJtC0OLS7iwP1h0yNOJrCe4qUZhyKTkse
tFbwJe2zPQeoXQii0IodpvPtE3vyZ8v07onPjRIkryFZZnTW/tXTuS31odr0ZTvuCweWQmUTRQgI
xfSGtyfIO+06tee5Ws0JjEM0VVcXCvMN6l0JN9yonPri9bgRiwnqtuvw39WTtxk77zYZGopbWwEI
GaefLSzSBYlAd8NH7b2s+0egKNpeBdz/XtVBzePGZM9B3z0RdDrWjUMoFxIDzlw7SiwM7lORlKuW
wqdV0Zflwix/FRwuN9UABaEd7aVdYZSao9o1p3skjl5nKOseFOcGznPhD0Co97p1kw0d0mho2gJK
IJ0kntcSpmXo1xZ0RqOT+mNzUjVBBoPlKKo1GKIk0FgUurPTvUUYZfwJM1tWjciZwY5EYXYVtbsO
I6D7lUOwk9rHZEdunbT7FD53BRrWmMn30I+2/YQ0x8TV89TwatfYyCRpBT1xXq2W7lCoiVS59HTc
GgD711WTy53tNe1mCrigSP7dZog+LOpj3moRfAE7yCl1IpwsjaNd9YoPEO+Y0BDpwdk+U6y8wq1s
nyTm6o0X9PoKuzTLmCVfMnJYHCfTj7gRDQoTo1ZKwxdWBaNL07rHbGxeoIhO9C+FwapAJXKmaj8G
XgPtFGD05HTPlccJFpE+W6peS84Fw0HGCVN5BlOI2L5wZfkpYD1dDLR5C8UDA8QQH6YR22aEeUgv
rWNSWh9lRwGyXk+3CM8xpWTMooM38Iw8Eat3u9buNLSZBNd9f0GaHkrBoNHBCYWOZgW1CNPpBjCn
XVT0NN0o5fqdZQQwTJsErT65+5rtE9MUJwb4AhnVjbES+q/JfKNS37BxuM57divpydXR6SkJ2UY9
sZ9MAfdvVF8ygWB+FiXdSGZl4P6qzwFWqc3kfMacpRdDn5bbHuU8kZ+aBma8I6tFYEZ8qkC+m7Kw
90wHrimr6FHPPMhZU8n59wp5Klnm/VRi+ssffbrHdIe+e6uNH+Ppgox98036nRsb4EqYMgbOPTda
6lNNypLEj4Nzr1DmbcxruRLYzMaKap5aicdi6PJLw97HIYJeey7rWE+Sy6K5kdp0s9pO86mhfbRE
ry+Hor45hnVys4ZU/2SSrxvaXQq1HXRsFS9MTYGisCYmkgMedJ5INKeoqf6RmdUrW172dooWcKOb
BbNS0UE6EpLUaWCg5G5fAse5Jw1RbhLt7VlPiW4qii34dPN+AxJclPw/gTfM5Jn2eXAYiPMLMelx
B588IjNH/DnRyjTwfA4G9V/T0K/op0Rj0n7zjIGEXLXZu9XtHWQP32hfakyCWuywSTXlpQuYQ5j8
zoSICkzTJeHzzuhWgwcDk1ozGpR4rjozE6LUJncDVYm8luYkV1qyJjbWbfVelQPBKKNsd5MPN8LQ
iKkTLTGXnd+TyHS2k5OfR5LODCKyHp5f/NW57EbjZLjO1vfWoDwmNu1gBf3lQXDYOFktT5SIRGwW
uNjfbX0fzD/i/it8U+3tPvpURncULvdowgdgFabyM0xRri3+Kq2INmFfvZKJ/CWrhEkFvk92rDn9
g/KkzibE5LzKzzjueE1KYXkG4b9QmrtwRAh/ocWQGVfvmaoJCI6sew9grA+qBambeDe7G1964kNU
0ONVlkcC6++NRvA2yPUKQqf3CN4R6gpVEASYQgHUbgpS2oYe7dJ7tIbgg9Qj7zChWgv4jIQfWgcf
vtbuZ5MFyO9NwPHGMfsz/CGEHb0FaYQpK0W3Sx0EVOgg2Du2lsmAVdk7+ACfnv484I6FDrbphvIH
062lbnvPpjMwpV97g3f3R++L3ecPp+MZgvV4qZU/pH72SJDXDMxilhYkMs4GFLY2PP4c/2EK5DEP
yxcw1OtSgzbkqgf68BD9U+fRiqcVSGLAIvpsR4oTprVwjmGkqKA7zH9UnGa30mzwchoM2JJxBXIK
KJ02XC07PKHiPsSTfMvxkMR9v7Q6hGqfJ7QG8dCi4ywPLvAwka0Gwoc8FxgyN9yOeImGQN4YQ70Y
VY3hfQ43JtZnAhizKM6T5opFVCV3zzTOcVlfRyjGksZzZf9oS9TTpDgFrg8/E3BhTWKqLKPTWx3l
8QaC+R32x66NeSrDfywknm48y0NtvldFeRdKzvVvlxaCpqaxKcTINiTv8KvZ71XWZ5t5J/a/kpkN
gzPdbL+Gyt6MbHESSvhKPV0lFfF65hXzxJz8MjdZfsHhuM5U+OVZwy2dB3t+zLFPOg+WC4+u7O7M
nJbVDNGeLw2I0pmbsMlqMhYc3hnzabJ6gpmRrOB7ESF0PEzoVEXNLfIFeQXPwC1aQoWQry6TzWXM
s71nRZrfc61377i/t14Q3v3y3PVUdoltlMtx4Xe2vSgsZzWN3kMr+5egY66u8Hb7MdbTnBCd9cy2
4gX1ImUbxelZC/2HxO42wezcNjvTenos7bAmYaG3a7qTy0WbJQ8JYPa90bOfQnGhzFGIEwXZW0Gl
Jt2FPDQICHT9xDmKjPLC5TKlwt4HHR1ptio5KGsQ91wggk2OrchozlCXr0OLAsDCBWCozM52rz1F
hdxQO01him8+0KtL/7Lkxi/SZoC97h9z5lxTQlVJ7mXrmvrYwuYFIN8vDT5DE0GAq6qcVzzX3Q6h
fxHa/QQ0UjXcEh6+GG26wDRe0KS+ky3FPUKEHzXburli1U+LucSMbp+g3KJcsY3DVIxJlbKyi+2e
64ptQRxKDvPhmb3jp9MBJer3qmYbF/esFsw+0Hwr+0ILKaxKjmg4tai0LIvPMurcfYaZd4nA189Y
mA3hyYcyAELezO1nNjRqhzi8r8RnrfXjXUTXag6me34Ou7yx7mYAWD2sHjoj1ha2cLbOqN3tTrvi
6XiRCgmmUKhVooQdH1EyYoHka4vpnY5ePDpGaG4al06Not1xX25kLeZyaS+gNSs5R8J1L1GgH6H7
0AwK9RwASXjAw7XpfGZXRQVHI+W+s3TV0jAn342iYBNdfpkzBg928SouUmtPvzWwSUMsi6T4KPwZ
1wh9fXJOiSeLiwii5p5Hyd734nUY1s0xRfFcWSI8UBcp+hDAQmeD11CYcu0kWKVGecx1MBVI2Zzb
9f5nFis4gA4SdjjVO1Xy2NCROtdZ0p+MvsPk7cijtDhyFMNTHGLCo9CLcqfmXXcldCQ2Nj1zaUpx
xr2ll8UysJrjGCKwNa3/FmDfrGps3VgsqYZScDVrQ9/pdX8potkKR7MKxbZFyYniN7x/RgUOs0TS
cG92M+fU+6c01Zhp13VLtpp+buVxKulTxzh69WRvZKnd2lSSqkkg+oaSg19mOdvBaJKdhKhDi7q1
Y011sMtJBIFOcUpgc+bFLLa9Q6VSYlm7cQAlGFI5UGU0VZs+RDeFvJHpY/c4tD8LoycyoIrZQtCj
VhnnqjVdQP8CFLGJX07SBF5mw6kpESrTUl36uH5whmKrI8Uuegyp60qjUq0ivY8USKfQz4mQ8zLh
QEf2Wf9yfOtXhkt006eEZnDTxceuFE+1p3ZCKxVcleChEcHNiLSL73bc1R5BO8YXbPF68nft0OJh
E5iuAyw5qfkVKS9euXF3iorgPOk+M896/oga2QpDEUNOXIfLINH2ubz7U76eOoc/OFXYOMFKUrW7
yOPmlhbGvdUKxIFRe881/IOZw8yqcwBHVXa4DIR29uES0rq2iYRdLe2IfRuWrq2VETVztkBLXgoV
oMdSA1l60KjNpFua0lBLWlMrmLbE1ui87Gvvpybksz2hSEGTxsZuddMWQXXnY5j1SQwstCgdF049
5MxXom05AxodHdgjPWQUx7bUM3becpL7yj+l2K2auvqCfCXXYCv7+ch089IREPb8JVClxKafWhtb
Vw8GCc1dFBNeT+aZYGE7hz5Uf/+uDupp3feA9b451HxQOBFy1llZLtrn95cshEQ5Eks9yJHB6eL7
XzZehDPa4KOueGbChI3aDX1rav9tRA/wxCHIWJuiytShnEfXSDO0Z8xe+2/DvREEIV3ws68CNB7f
GgFEFVQYDhsxJcpjNG6RkyuacLtdP0MxjdlV/e3u/f6ub9jUuOM+ZXRcpHa4b4sbwcAoXivwljTC
cxT5/tvJr9eH0vRXdl546QpN3v3vCMD3i/l+BUjiBZf92zfEC/z+jl0oIQ+iDcriInYzcbOnK3DV
15O7lCG6DzK0POQzffz7S5hzbGWy8mrMFvUBE9UhzApvpI6Ubx03wtlezZhel0q2Q9Sw/uR4wiFh
z5Z30zp2TOa3fPLKQxOFTMFLSuv1qMWuSBv34ftLy6dm3Uvx8Y9/JS33wC4X2JFskdT+8YNyxCbw
j3+MR9A7Y8Oj/R8/6AsGGEbFZo6E5x4FkOC8meB0+f9fsKlheP7+5yhq1lUtCxoL+BS4ymsWmWy1
rQMhNFdBAwFQJis3q56c1M8AKLEf7jRW0x4Bu8r8Y+YQTiVCtEgFJSt6C1FedKTlMAMs0zYDvJ7s
CwaKbQast6AAbxF7UHjIw5O3DKJblrPw9ww8H1O/vkQle6SYtXRBaTJ9xfhkTg7pWzgviLy2THww
VfavSdKRVubdnjOBdWpHarAbN1uXqFLa8CQDau4ydreokHiiTFCmfAxXuoaqOEbZ8xirfmsyh3W4
KY+xaXxFkoVlsFAgkjG+635anrQyQaB3wjXP6MMYDPMiAAzIkr1cF377YKaeOoopXOvFWG9KDN+0
BvisN0a8a5CGlqUTHCZyvEsec4Cz8Swhw2DpzWigy8VIG5ff/ag0OCWDkmvYPgUeh7bPbpwTjSUm
O2efkmSz+9pZzh09zINopmr5UrCJk8EnZ9/0odT0CA4Gda6EW9rcZJablz8rWVyVuASEjiriZrUx
blMH3TOzXhISw7jEjV+ZZj/VHKrTqjym6ZjuDYwynWb62Nfis2HI56TCv2pZdK66e7ALNcOTmenY
DXc1Ooc4uXcyR28x+qvfmo8U5ux7L76IaFyVVfGCGM95P4dZCDzveQRLTl803oS2ew9xsc5/benq
jEoA1Tl2KVZYXkjR4lZDwWcQN775lVhnPgWFmsieLNN5Nelj4McEIEPxBsZyRIOqf/a18dbwG1oU
Zy+A2OOSkOoHrbWoavKpbvBBRjYOJR3W06he599uaSI3nBPbnrbe1Hw4XQCGhM35DDRB2j2AsOdt
usSBy8nNxIRu3Uuf/Q84PlbKNCfnLp6rZth2cuKUGFGs0TdsrzjnooCzVsp9KUztqBrwQwNBW/hq
PM/cvcSMGwGB49nIKl9l8D+i7FdimjRYVPQFwW+jc6lehgGpNE4VIMfqCTPgeC+l92WTNjyqEg1K
b3vAzKNqrtoIONbrK/Z9EJ8aLaxRHLa0shCd1ahNNhK321VhZD/kqJiFRexAMMuAxAHmq25akOf8
CjmTvfmtY1BkfFSQETtDe7/AnwpXNHfTFdxab5rdA5W1n/Q23jKlJKnOCC7uGm3pSzRvX0fw9atz
bRszfGzc1tS9buqw9mgHVmfyHa9dLT54VhqrnJabrqhxKJI9zquaoEA3flH2Vi60dA3vJ9g2Pew4
06/vtgmSk4EoGxvjGuRluen7qt6g1yTAaK2Tjli3s50Cz18Tf465yyxE3SJb/XYShFBqIBZjBsUp
sGhPibwpXSYMIgRXcYVTkhCj8T6VLpfHc+kE8U6TVz362Bn7jIij8tFcCzzqZUNq0OSb+UdRhL05
SdRPqWA7u+aLHfEh9aOOj2PxUjv61Ru7HspU169rU9um1QuHLG/JvN9dBqlJG2Rfx3vPD5Yq4UiZ
Zdadifpso0P89XqHk5uBMcup1kac0EOsOrbOIIWqH6KdKAjIfFbViEvi1kdyxK9CI9geZekKGQE8
zavqqr00Qf/qwSaCQ05M1CWKPkc4ofbuOju8x6FFE6ddz9tUhneuZpIZHNkbExTifZ337py2PLkd
lY0wIluO7+QfuzeYzgG+cRZzGjf1U13b7xVbMGWRae69hJCg+1h59qfrMLnhtsmN9pcspltZ4aKm
TdFEBhx87sX5B7FFJiSv/Lf5hq/Dad1Sew0zeG+Y2mFQBeJEa96SxFlpY/yBV3Pn2cWGlzatWhst
zuvFw+ijxLBZkCtrHJ7DoqwJKWuPWZKeyu6T0vh64XbNfrLEfqxic0l5grEwdYaHlrs28K1NZMrW
snTxJTtY5A1tl1C0ik51sx37wUibW95qeMJskPjG9fvvHRtaeESShJz20k3tFI+hEsVC4krQJ7bc
poi4O23HX7BBYkeUjJvWTJ+dcPCYugYKN8H4S/OabeHCgBjQVBYDzSAsL9U6bh8V/aK4Vx14V3UO
N8h/tPVkhXUIGJj54aHjLqD+fJU8t2guPKi6eo6reKvq8Gjl2oUw0SEKeSoO3gPFmIj9CEVBQ+cO
U9gPBSFfA0NDkcRvN/0UBbkPZmf3HO+Dwq0mckfHFs3UvRY7Hq5zsAGFdRC0WtX0CfFk6d2YY2Sz
zXnQann1EQcZLRT9tfasZYple9d0frrqsKGu2YNgvA8OwjPvljBfy4L3LOMXYG+5j0aHWh5eyxjg
ZpirGkusFCVjGCBzIdMzMjhad4gte8048IM0TAavsnyOu+HQRY/Car5EwB5HQpDtFb2L3YmFFr5A
dxUsBnhINzW2xbJAJtYndEm31LNlpTNtrzWO8SMzsTKW2xrE33Is5NmNovUozLdqEvP0yj8WfgNL
bUZbjSmnRGYpwiIdXf6I2+5VJQ3Fn/BhjRAuXxNHt74BxOyiIBEmeXPTaq0a9VmN5ju0npc8ZVvQ
Rs+V3f0wnQSueT7c2GvkG86PoEArKl2J9X2EjbHxmE7g4GXQkNefFtfTdwfJhwHDFmVrwM4TCqCf
cHE1t7gQp3JYgVyrlsz6jGvq6+mSlSaH19vNfnftUBiriAKTRdkOGP36iDvBoggpi8o3BH2QZpFg
4AXwStOTj6bCEUBJyYKxmLEBCncWGfNikzcGOwGe+Y4G214GP5Rmb8RYHfOGnY/pslJiITmivD5Y
Gl2cTriPB/Oj7xJa7Me7O+ofiGbQcHuAcRCwWS/zr/nz7UNwW6oGD/aQlctM0lQymPbdFM6+Czue
PjMTpDfGk+UwaXNrG6+gBP07Z78Cp7Guqk04gErtq6DdYmlpL6RdF0KRgSLHNtPGzFesATszt+ds
JLDVEMn4e7vvND+ljT7VBBoxAE2fl+ZrTrHBsqt4ZJIO1JPmSzN5FUrTPxXp+UnrV5MHmiLO13aM
c1zWOMydAMsk/99OO1R69JzIvN0ERWJxsHoQSRwdWyYlBiwYQAhMZAoGpIV/9yL7TYTMBQJ/OI+J
/9KIbia64/iu1JHSEsXfUv4aK/gcUk63PJ62TpRkC0WtQcFxCFWBUUjj0nlixLianA8DNg9ZZmvl
DDHV4ipe28mwy6n6NZnwL/UioJUBGQR4vNFviW28VlPU7yuVodLpzCed6LWSFDuwidz6LmFHTyY3
tkB4FEbnDePNroaMsGS7BQJN4E0sDGbcLQkykVeU811og5nhBgOPDPt9QK5YTwXPFS4ujYJa+FhR
t0zTIvhxGs/tIrgWoXqTU6yvezJsKw1jkvLoAqemi3hevuDdbw8efeoHpjcAh6afDIOOpeJUUSjr
MndTbmm9euZWAEpQPUir7/fYfm6aEz/3Is3RrVlqo5yFDJLAOh4oOcIeVq3YrBFByvnNeUTtc7xD
/ojuoxTVASWflcVYQQzuHMh4o+3B3I/zalcGdEvh3w84EFKQxHi+Z1yqN2aPTmA/eCPGkMKKzim6
1ZaZs9h2evJolcZnGSTxSVh7L7nUHLJvrT4d4dsbe0ZmDQlceOkZOxsWrCzu4B8E7rQ3y4mmeWEt
JipRJomaV7Y0wlehWNTe8NwgC/Uyf2yK/lSR7AD0X780ivCeYb155RdFTGqlqcgHVBs9Eg95zA1k
upqZ5UhQ6NFPbm4RHMkGnB0NWaxAvbfbtId9rf2up4mRUtSD8pwGb1nIbm9Z7W/p4TdN/XFrxuLZ
1N7TxP4l8NH3uYTLk+OcMbpv9/i09gJJFEQY66jPL5KaE9Pits6JZWiIbQDfV5mb0oFjh/aGcqhd
r5pLRyXHyhwl4iC5HT/UozV6NMCQBObuZNAz0o75KjRYQ7hq7G3ivWqhEYK1W46pT0LP29qDCf8j
d7bu8II8g0aIwZoC7O4zl4xlstJ/6gfnTZcDvNPquc0BoOCFqbdaZl+GvEWLHn/qNYpsClrFr5na
BCmAyKwFWOdp+6kUNAK6bb/Q+8BasYZym6bqIbYh6oUFwBwn6TZNbu0rD60+wAE8pZza2uyNyjpu
/vZdhd4mb0jMidKv2FD1Zwbi53FgckCuwL4xm3WM/Jed030AL2WOFg3xquf4GUwZXWXO1Y2o7c4m
UnQjSzbhfXkFEcxGC6nTMjahirYgppJFOeiftAM2yyTVaTaKd6x9wbbQn1vPhEwr2ewlaZZvDC0E
xAMs0wK/TQfTzcvlE2gjRbbP81zYPz4SdtO+2RRwlHV2Ti3wADMiYMKytPCcFACYP50M0XLMlSSU
c2nS2gZPMSLQ7E1o6UrsOPVp6H7rnoNYPYB0zoi1tTNih+SmWdMBIiYas8MlBNrfVZ5QptIGAEMi
+9McBzLzWWyvu0h/DE1CvEA8ZoSI/dZ+ugUtX9jWGWYTUqUnDVxQitxDNEjmc304R9qkf3at6hxK
O9oSt180Uz6urOo58lW19bLpCQZJcoj4/LLhS4m+yNJctQO5kjpt5RqXzFY2gKfCfKcbTb9kvvU0
BUC7reBqwdJd6X70Ybsy2neyuyqNZGM9wPRIhyym8XCgW8K0tl7eOY8E5pa2LU6xBgErRF7BTpkv
24Ji+2ig5khPdwxz/HUx9mR/tZ0su/aWBDO2Pe5w6HXMcINybYjh57f7+P/ofv+B7icN3da/36r/
rsGe66P/Xgs991P/7S+XX/1//Sjq5I9IwL//T//j0db/6lo6K5Nr6qiC7h8of473V8cWuLbxaM/m
7bny+X882tZfBUgzSwj80//s0ca+bXqeYWFXEi49cvyB/4teZ51fpyxSds/5/uff/oJD27IN07EM
g3JnrN82XdZ/ZPzpnV11gobk/SiC9NqRvXz08ZyANVj0LSxlRPeJGmITKJr/22L4Qp1v767+8Kb9
vW36v/I2e+CA36i//UX/E2nw+1W4ni54m3gvdBeP+x9fRaeEBttDz/c5/shNaflPnZedp27UL3gx
ss2Y1cgIzhIvI3AlXSO9Rg8jQZttyOhlYUqANP/+Jcl/sa5btokHXuKcxAlvuH96Y2rNkMzdYLxJ
UvK0BZDI5qitL9PU+Zk1Mf43VH263pqtYQSfGF+LJVwtUhxspHJLe/Rzx1m3ed9uDctitJgS/ceN
hAdGSA4MAg8t7QRgGIomWLsk/2juZb6Jq6mXun/QguH53/9G32b7P11qC2c/xEpM/y7MyX9+kytN
UMWj6nwvvEkcDWfg2MDKtC4jf2mUnrmTfk1fKtOcnV6a2yRrMa/APWrKkzvk96hw5DWX7qtPu8L6
P7w2bvU/34YWN7ph2gigOGHIJPzxBiB3GNe962T7Zt6C9DaOPJHuC0S/bSA8m3kZXYOjUf2wvJY0
lTVbD/pqz0BgoKshma6Zdg3E+B9f17/cmKSZheBVmSQiuFB/CjDEQhtKqWpvh+bEjJq8vWhBNGow
iSi0PTUWrQth460nbBNbGfQv2DWLmd8yLCC56eesC//DjWnNl+mfLqNjCYMFg55iriUyzT+/VaPS
BevL0O2MWEdSin3tiGizFpJwppdG9VPqnxNpBDfytfEdqvt6tOCugKCJMBrAURIAzi+5WTiYn7R2
1Q2peRgxG+XFJF5rfFZO59dQr1MaqlEMl1Zi3skb6ie7A5vYsmXX4/qsD9fYtaw95VfzVlROJL+1
9egOxrrzx8+inUEAmjdsVFGcTOUAsijV3jKKH2ziqCSZZ7kpIyBDUxejr7VNUdTjhX2SO46/o7iS
axHaLRT9khg+9aYIuZxUIc6RAPTYAfckrFcY8+///k6U5r9+ThxLxx1NDzI3MnnPP73BbP7dIM6a
did7josyKy5Ym48VAPWjhPW4J1RHj0jldg+DP7A3NKcjXUP5A+1K+FJJWtiNlqxyXQuOXlf/qjNn
3IwcoICd/+xDfFkQ+n0m6pN/DH3nq6xoh42i0eP9RbGyUextdt4//CZZhiHRz3SQalv4knmeNB8S
V949uCD7UDniotV8+f6OEo7g0NjtQ+cxwaRy015zPg3ZcfAlDT1ORW6x7wvdX7d2cXRU/shlbC9Y
KIadaiz93pn5eAv964C4i8ki07cimfT7hCCWICRdvZhTST8Kun/Ngl6vYGXLgk6PJou3nEfqpa6X
BIILVW1gQuT7Mo9Jy0zJufFKMgvW59gy4SZ4EZwlej3R3zaFXeKsSM6DtjGIpwiCObtwVCaRfTpw
Trjpm5NNZ9KFSsjorEfQLMAE3rKYDmnV7ljacETq03jM606/YLuW2ohS51BOalXY+0syvLrMvVMf
VvUe1KdzSMVAqqUo9T0Le7xqkDIWvTkWRx0Y2cIOI3VCc1zGzYQqRsfhSaXlJs1aY5cof04SP7vI
R4fva2SnHHmr0NBXxKCbjWGIH1bo6SCnUK6G3rJOcVPsjUy7ENPN145G0y2r6t6rnOjGIf2YwVag
ZjqJbr7WRTcRE6onzn8xMLFsNa3Sn9rcYeLtu3h0QOnr0g5OVsnvSHfpeOk17hbJJhgb+3iSTuyY
jLcqmoIJ1BYG3Im2bN6jJgACMej5aoTZhDfh/7F3HkuSI1mW/SKUQEEUiq1x6tw9yAYSLMG5gn59
HyCqKqazpbtn9pMLCGBuaWEEUKi+d++5DqBMF1iuh7TInrjLJ0aY71XvELIwZsnNWTbtZNoETUQP
6ewF8MSZf2NIZJhV4wu5ymTguiJ+HCmrHZLeqbZzB2WNekpGiQbbUkkF6QlgwiaOk/hcT923samn
py4nVafX+QdknOvcafs0i9F+cczawEpAL3E5sh3zjTYrX7Io/cdpovJWEeHuZvO5C33vcd3Qx4zP
viJWaj0ENqR+/yF1+Rz4jdR+fYzknsFjhBqPOVXn2/pke3E+uXCd9j7BRgfkAP12Rag2IRzVLEdH
y0UCo2Y5nBD4PAMxHe9OI4/rQw7gkJBYhgsFnGELADE6EsUcvqZF5B3DFBsLA4zxsm7MxL1E2TQ/
mMsziBdGb6rQvtnVHUGLfFo32uILnZzpx3qUg3544OPtRiaOlwkPzqaPo+x13Yx98EUhwjygJgo3
bacpMRuJicZQw5PI8hwHcl09+RmkQXf09WtYeCh79UwHs7gkne1/CJrRG2h5w6tdYiwow4+qyPHA
kJ516tyE1odsO5Qv2MJMvzUeOnDkm26mKTwGVDoVEvZY/hxiOM564iQ2+5YeofshXDivqsxBKjks
kLva8Xa1Nf7Iys5/ormTedZXlRNDAwc06KaPTuqrI/GoIPo5SZaNRRH2pwnA5tLr2iUdkZlZkJBW
ldAEaCk2Anw+u5lLGXXQ7h5Uya1rAn8Te01zTOFE7EMPC9Wk6DT69UCTEzbyAcLLCCwiFWeCdP+y
GNoOhE0SWYThcJcBgwEIrORWHOcl75w6wi5vxuA5yvKv2gZV7zD4nvIEk1FDKE1paGQOYJ9bs8+P
ZkUDAbTFe6IleRtTWz/JqIAUObyh26ZKHdJFGt0ouPiiLEBJk0MVKKQk9Ah/f5sZiXznucDU51oU
flJnoNuCQL7TT6ZGP1UTkb2OT3Om7LeJc7lpPyv0NM/cqR5YIw9XP/YX+NP46tGjOGJNGVmHHOeM
R5m6S9q9Iy3MYfzqtM58cOL2obMGHAgDgwQs8Z0DaR8l44AWJ5lPEXAq1rII93iBL9gZX2UYOtC3
Wn9fFHYJgRWd6Dj4e9OPKW7WVA9buJ+RyBHi9U8qjIerDr0njyIRHIbA29dTamxV5J2g1dI1Fmrb
MRVe7I9oCxWcEj4a5qkcKhaBmyV95QIkEOVVVLkN89VuXyUJwJOiK68JQjeepaPbaIurjtRwc+Dy
iGJ+EF1/LcrE+ER4wOTnzg6e9nRScZaeSE16mDtV4Ks0s6NXF/HBMaLLDKAuSvtPYGSZrozBGx0G
BEWm+5qGE3olimqcjsZH2BEiBo7zSBkep5Ubzk+qfm7cBBV2i2Ldq8aKfx7THHRNbqz9fFWgKM7R
hFhjHET2aOaKfNlsvsfkvYdBNOCnz91LpXJm4CF31qkqUZwu84DcOIzabS4ydNzL3Pbe1gyLpPxh
qjLdIW4H89xVd9Jykc75v6IB02IQ2J+Z1Ljn1G1+gRkytjUKAUJe/UfR2d7Fxf+2L2j378MsIVLX
s8cX6cziWngOt2NFrxoelnc09dg8NV2Q04qQzreyVdWX2Is++nRwL3ZLcWpwYIB3WW5sJZAA0kxD
EJTBpZGkdaiWpDRFRsHZRO1Y93uvimmotiWNv5a8V4qhIslLav27qqpKSmFkU2mvVDv05MlGeUFz
Xt+8ocP2uQI/V4bgDc2aeFB3Ks2t7mLz7pOcMIfEpET+W9/XDcNAjwhVI45mthyd6Eh8qaPJuJPm
tnH4ZJPR6EeH1HoULnFOgRVDi59ARyqZo9Zdb598u37M4FSdxvbQtkZ1LvsKAtL4q3GL8j6UigJ/
0PxVzejlh5AbeOLSlsAhIqA4HRTAixMiM/vCTY2ETX68rS9asn1wUOL4pXuLLJ1aPOngVl+h5Zj4
CCnxIYBkS+MMkoyLhtfQARC3At35kTPoDELH3fhzQm/SCvWeSDpYVSAJRkI0oWr4PjI7ecspsQdB
ZdyyXtPubdx017XentPE2mkN2Vf+Ajs0P0V6b8Wed7a0r45NsiSfQIvvKlQoUQxcPaZWsemJPGv9
Pnvrhl1n1GofVk19HTBFl5GNn4ikTNqyOfqVT8E8VAcd+280ght08lgshhoMVVHbG8aNhlayStAU
m381IJ4po3vJS4NTsWsn+1uPYmg7i8XTauhyS9TqsEl0j+6ELuVb5nLpahLzdkInD7L1mJvaeXIy
ojFFI88hNJrxxp2Fr7hX10hzj+qxwr12eX5ODRzb9SDvqoiGayVdtASTDIg7I0TEI5zss0DabAxJ
/8v22jO1h7tqKqiHjo9NIS/kFT+9e/XbrttjA7+MLOPWR+JhkFfgWhPgJ/qQSRZXDWccz63W/6ur
rmiG8VbnZJtkRTzcmi7ExGWinkMmOFylNxE5GLFMchqLQyP46QsrQ75QmVi48q8NCzIM5HF4W/fW
jRf10W4wCWkmz5OWVL3ISJAgIjnvncv6lDZO4a1o40jK3F+eXpKgzekBx70NRURCuFg29Brx1PZQ
1+MlTNpj+TWhXoBFYpbZo5rjL2adTIQlPwiWdM9ODXxOyieDNNEBxe6LmVnuqaaCA8tiql7Wxzp3
BLrc9OrYVrbBVNoQ+3mKmhe8yJgHdP20HhHKA55DYeRfD3GRFaFG96+LXS3zeA+Bo9pzytjP5KnY
z1Mal9SfwU1gLafnTLXlXNuwvUYpxgdz0LfODOtXsMIkdNovAAjCSznV+clxeDtNI+qb8tN3EQze
TWiFFm3wdo6JoMUMI/GiU2G+RBKadcsbDLTvHPCgsQKzwj2lqYGa/HL5qGJvVd6J5UYJkixchPou
8iXDeBStb16m2QSTi34Jh/ty7FWOicsDE6gqwYGwQLoaE5Q8K89IWqeIdnGM8MXuVHOc7RFDYQQz
p2di1w3jjMqLDXIguKl/jiM8xFxv47y3+J65ZU7yVyzaaS8p7Xt1RL6y+5xVAHw8LqIr83IoWksW
eF75ELCbhLzRsDmOLQTPgPQJsJ6fDXPmciBwfse84TwWMiESQmX7LsxvVpd9bkr5Hdh/eCWtk1i1
RPJq8a0vzZgfNnw2h+TBn+MH4p/QOVhvzPBOJHMTPsZbnYTDayPKoTOb3TR3AeUOBo3eET1IlG5r
K/lk0DEWs4lDKInfZMHSq7HPNnO0PiBFAPY81fHc/+HOzjdv9k6D6uGdRh0W6C+5KWGKg+/ehm9R
hd6l10l5LDDHbSIVcpa2E3boAS69fmZy8ila7jCZMxyn8tCaFqja+mSJ5BxmZ/zzZErL4KgDZrgW
+gVRQDwKhrJgrAhvJM2eB9pkLRAgszW/ld0L8/xgTzQ0ZN2RWY1A04MGNoBW3Y8nPJbpMesNcSLc
As8uZNXYRLRlqu6XY3jdQbrptzGdiZL01Cd0ffpMrwpMETkHdJHOlNq2U5/tEmpKF28ZLtdN7u6I
E5VEufm/2pnPuYj9aluehdImAm/3WcbIR3STbq1SoJQq8BErxzwMvQLgbmNrQctwSqTxYtg0LMq6
9/ZjmX0f/Y5J/FLeyZE4perDhL5NEICCadeO/g6Ujk+PPEQeFqdoVxLiwnuWQ2Uu/gr4qquBELnZ
4L5tCCYCOq2/pV/spMqfKjMnIJTG7mGpIBfVrH8ycDwyAuF9w6T5qIwQe9ng1Sc7L/8aXPoaASyk
gxh99yOU9gMQu3MZa58KqBSMWpHD+iqy36VffW5gJ1xizLM3xw/ybeQPyc2iLd7CCnhOvWX2VTRf
46KsPvGT3I0s+GhqMJBxU3+TnU42mQR+3A70YGRPeyWOQCa7jCEs2tOr44mRdpdNwcyzowcj83ca
ad6DTmHPtdr4oA9JiYFVezL1al9V3L4Uba+dJWwa301AuFJm+McZyOL80FVxeWy9qgIzR8WwIUu8
S0nElp7Holxa9IARtpRBfuuzCr9L924Kbd7Mwa52nMK0yoqaL9EiLbGGlIK7KQMbRb6jMMz+7Lua
VGGMBINqLyWxrAfGPcYv13y0M+E9RRSoC0M+qeTcI9P4VpkDKKHQc65J5k+nxCy+QvIwIQWpZ5gB
9znANZq6wj0qEQnEd757SIde77O3gaLyyYgTMPT0JR/LOn71UA8BWVc3frV+ixiHhBKTbHeVUlJO
aDV73SyvTsrVf/ZGKCqi9/RuvW+EhvXuT65NyEd9gzMG7bLl3WdO8qzkELyXSXFAIbRABIZFVw+z
Y+pqCtUNktkYgja+qGf8loxbI0JuMW+wa8zb2AIm2LYBTVHOaVTm9WNftg+pgXwkSvg7LqF8E0Oh
ZFlU01WuLVLtIGJQmxg06EejBDwWIpa5iIUEJXP42oE30xtcWGSUrmdMV+y2Isa90mIXiHX1VXVZ
sBnNt7LAXLPitYaFtFXlGcL8ijVlBbYrg5s1Z98B4KrLzBwQIdei5l6PC6vfjFEcnVeV+ipQbxaV
+nq4bhwxE3r/3/55JZz/efbg+e1hGqJXZUEyxphb9/KLl9bk7jgZkTHScA45kSmnvs79U7M8YQHI
EaMM4QkYdOM3GZ3WfxG/+2QijfAnyWZYeLYjk7VbkHXxGTMLU69HyKv1oYv754IU+dTHdlDkNrnZ
Vf5typFSGnarOO1RjtOJRk7SsdI0iO1JG4A4EGAOIdFQeIFxS8AHzw+0zp9xW7RB/hpjuG5MZR/7
RUsPshEDXOhvxqaxrpOYd/aRVAfvtWtoq/i9+mSOefnmB1P5NnsoCUlowbt1NkqZXgZbTQ/RFCOT
9EiBSEukZj4yj7rPwKpH5inUeMmAaVLJmIrzjHGGirbOCWsb8d0pBB1LwvHr4outqvTil/NPfmyP
Idtwz86AkwcPkd7F1fTZGrT/MESzfcx8WbFQBD03czduMOyYOQrkvlSUdTMqK2TSYOJJYFGUZXGt
u+LocybvDLPweRb6DDIQAVSTp6vmlHS3HLtDQbEhIGR219Ivu6VZ8WCL0viofAhEHnOEc6ZDuvQG
rnfaD/rHmEZHb9bHftbOK/7j8sglAJ0/ioqPssA3VyTGN8jD1dZRon8Y8YA8cItmoeRjEmUy/i2s
qPEAHC+90fnSh9GzDGLvVx4Nux49v8UYg7rM7m9FCOyjMadTDUz1e17YSHm1y+9qUkiH0fnijzR0
EAHFWxbU3q4MwRNbBhRUL0ce2AU+lLKCoWOyM2hLhsbnSmGyrIbkaNbjkRJHC32kRY8adfIhrMOM
emApduB2jZuHgGE3tbjNWez/ZcNtZ0EpzxKPPJGexWNKqMAbxbZLSEGBOYo/XV1WcBNpoujBAyDH
HHk17bgu196DpsdLtt5snBoHwoAzFW8Ra4Rt0rEKDpt84a/35RG1wVYGU7KDBWo8j+F9AjZ9TxqQ
pqYhfzSqRYn4tRi1fiA4XYwjnhvXtK6Vjb2GyFznPJBVdWiq3rsPTX5XSRHfIMSArDFHgBdOeWbM
vPci6Z6tXH5LgbhFDpDLkorvU2K2xuJQIUYKeWEtu5eu5WbchljnRjX/bOu8PzkBpmiD4ipov6g4
SJMGbtNEhwRE9AY7cXu3VTosaBpWCbMJTnRqTl03fYkipDbj0IiHtSzluzYS91G+CPNbDaT9UCCl
P/ZafZYVoIqoiuxLFs/AgpFjd5bFOTZiNye86iNGq3ayJixwJTo7WWAtjNN+xhXTQTlVuC58r7OO
aWjOZDhFBMxShJMJJqiU6nBb8vzIbj752su2OAE29WR21z7TN8qc7m0URHrmj4XbNs/RXHRUoEN9
N7AQ5M4KQmjHozt9mfzhwS+I7Q3BX7p8veBii8/ZrIYr1liiPxL5UEzDp7AwyqcO75UXoW+2B0ka
M8ZbciTlo19lxjbFRpzOYfs4U9oOPTo2zgASa8ZLddVx9zJLFKmKrLOVn0jw4hAaTLYTZ9q3drGs
1EFG1YZifoxydbC9o5Qu/vEB4eowRdcZgciu7Ql+wana4BADH9jdAXKTpwyHYW/M96FW7tGe0MWY
FY7MtXLQ5iiwAg2Eww8L0i4HIA8p1tNY1eI0pXwdjuM8xLnyvjTvE4OyG+jHyeqby9Snr+FoxQ/J
VFnXVAPNqB1zP06EnKQR6X3YCIXPAtK3LHkyHMz4EwvPiILe0HWArVuW/5SKq0+M9szCzeQw20Rl
6RmhWAxA1IkfpEGvmUlSCx+xCczHOGQmBEh8fMKglm7tRhu3pDF4UQv9sksxYGzmu3ICcepQch4E
ixCQ0CPnxcz3x8RWXqNSddeu9N+HEaRSjS9wK5rCfvecacfAw/9UaXcX4VXo6agk1nUMkl+9nUn4
XwlWpu4FDlb3mUjBz53mDusVc3GMBD+xgwv9CLg+OocdQPGI/vyU0xoTCbgYQgWq7WCa/YMkJ6hC
Wh4k2rlBLPHO/lh+OCKJbm6LSXMqLB+2XWCDQ2khCEwGyjpeYgfsgZRSOwlIEj120Oj7EZwy6/9r
q3GBu/5E1B9zxgA62C7tLX1khVvfUdB28JWomrqluMeR/DBzpzsxVn3QqjAonpd1exiXqYVoaPha
qqW+ZHH2kWsDOmoanM2oB3IZfYZXmiYphZNAIGZcFqdLXkXlpP3RiaebYEJxs5dNbDEiN2G3OO3c
Q2UiK+1oS13gqd79KhZvQ07KUpAY8c6or1RSCUCzC7EQUv7KgHzQnwiqN9tR/aOR4qdUX0x3ct9a
o5FvM0V/PaRfYrPXdy8TDaCI4OQNyLTETF4W38hMnS5+01MFa6ue6ecpjfiOwhmYBie/RmGmtkUT
Oii46+I6GhYLxHy8GwlTvsgkOprUpA4ldBiDlaqzQxeBB4fjrs6+/gAgTueAZK6t9NIWBTE3dsqt
FrtkLsyXOK2qfUDJYiNbBgze4IgDjq7Axm8FdpOQop+XTM7WMkLSbagLNUMdNKeqIxcl6BHAlWgp
EEhzf5ktso+5I1bDQ+QqcUgyGvF9od8tOybNbggScIUFLaassIc7trLZZ0hOW++xqZv2US+bddjJ
uILRoaQnb3ykaclcvdZq4Q7QpnZG0d7d8dEK3eikwC4iFUbUM00ifYyWPS82fqXkrWwKPcjTgPhP
WOQY903GY6AIZdm3NyfJjopp7LWRo7uv5jQ7w/JnpRBFdFk9VqC+/V40GbdJxzTxZgSgpopQ3gc9
Jng4zXsKl5gYh/zqD2l0rk1S3xn34JD7sOYmxuYj4W/fIs8OWSHn/msn4jvCR/NLYM/oOAdZ7M1Z
PBGA123zvKvQoKTjto1r0rma0rhUZvZ1EFa0Swf/WhVusXTNvY8lxov5/sUz7fCt0eIaD+N0Dd3O
IozA6zaIfH5gZG6OU1AOewPHfkTf6MtohrtZarlpmJI+iApopDMuMGi33zsUUC49Uz3hleJ7OsCr
hgvm4Y+8Yp6iEtoZDb1Ni8rOsbdRtuZ1678lhX/0I70dmLvexox6Qp9bFyGa+rE2y0dK9Ps0tapv
Y2/+ckOy0MuiPAV+i6eL8jSlhbe4sskZ1BSX1vNhPTMCszo6TDn2lc5QK+d5cM5C3Muc3Jzxbfru
NLWJMRCxQFs4zXPBynSKIHmZ9qS3NaUy+lBf+0iLreC+gTq+aG5hIt5ogJu7rKCf07N2O1DZYtlH
uxNnQvvSp7lzromeBHGLcapvyvGj8F2CMjGJJVlmHplnWu8zqKpdAZr5uA7CdklXKVbM6dxR/xiQ
pdwBDprHqa/LHcQbkJQJCL8OP9p9br2PqCwhAOAIuUe29ZHWz5L+/6tM3fgNigoV6iIWxyjxkQn4
ZnNxBvBzlAXYXY9tZE2/9+BbNJf1ELsfMqs4xl7jam4JceLjIfI9kuqXCK51UxTDJ9GkiyQ0PjpL
LlTnkeGyMTPzX7spbe3zMN0pNpeXdeMu5mZ/4U+ve2YXc/coNQVwLvkEb/MaTUUxmXKJtzhpoJGl
myKWKIYbO3GRKGTnYDEHFwMxa+sG1BHuYFlfha5NXAHdz1TjCU9I9UiRXGA6wIVVXNY9kZakFWBA
Tjyy5TY9RbPL791x2Y1BRl1q/OGbqHXBcC52asFN64IrDpb2cvhn43pRDD6OXm3sYgheX2B9wd8v
9e/HGockbi8sTzkLMHIj0wwL4zh8rE9L18fWF0jNkre0voW/vWBaIc5CzPhRUyO9lHLghzDWvKb1
eNmEETbiAVHGruhx1iMDL7YYvMoLvbt/Yvn/HJKyw0QVO/L60J/H16//b4/9OfzzPJs2T0pc1r9e
OQtd7LKq6Jja8wNGf37F9dgwKn6JuA3Jr3BNGpckvQVO45C6FcFq1EQ+1BSdj8OgfEqHr+sTDOe7
b7XVefTGqr36i198fV1vLjgj1t2g7As6w/xl3RMRpGwz0T/+PLQ+rpanrXutr9rj5JXnPy+3Pv77
NcuRwp9ToZ/LrX/B4ZN2AdEvq/x1s/6hg/QGwQvTeVy9+jQ/z5oMsc1E2MbeX4LAssXQz7wIW7Gd
ndefOVpPtz8/K+z9frmo1itpXDz866Zf9hw5LXFtRAYb4TBeVg67RXmeoh6HfzbrY3k0szIknCdJ
dYBrKoMJun6QcEkgXDeTBzAgTJsRuYgq3v2kR+qEXiBzaSCjc8Huh64pIiOQUGi8w0ucIuU+35z2
KscL4kPtTtWbofD+0G4+JpjMuUXLQ17XRH9H72S5vdgpJdhh3E+08rEqhVhFQ4HsYDoyQbOuymWJ
L1K09azw4PT37xk4ldxK1MGa0p/QLAOkSO27LPkHc710FrmmjaL8pCb73BdE/xZBFB5b2747nG5Y
SRDqhYA0qIJ+WLX7qK0kvIXOgtRdis0x9NRURhePN7jBmz6136nF0SunMbpBAJZWoNKZWbZoMjZt
qydAplT/J1hdkspdBJkVUQvJyoG074HjEBvU3celN9zBoWglIfSef8UBjUNCXntd0yOF8eq2HZbo
5omK2bEL3gWxXbtoUj8q95OWudyW2ke2n/5gtN7RBOTzhIRgGECwknr6MROnZzj5eLFozKrJV5uw
ct+twftmmEezRfOO/+eH0vRZJt8zNpagXxC06Qyokw5OZLFY4DYek5gSuV2xjTu8YuRX7ztqQJDo
4q91XJMg1mViI6zxXCK2SOjc9DlryyB4imFWbcOJqXxBSqJXkR3r7+zMIWyB/R0tGesA3fnsaGNc
9CgzSzcBSD1TIFrIrrD55lpWYpcAb4sR4vugrxAdKrAq+8IXX0p5tMBgbmzyQrcAbg9tHzzH+qEo
Sbsqc7KI/Q4kFPOaHbxRFPmHrFXEvQH37FCCk8AiSPcmJmis646OFVVJy4rvABheJ23520DiwEYb
8UKJ6s5nh8gyxSiKY9ZVXsy314CUT1ysQZUsPrg6/yKxS8/USZOWBjcT/LMTcnIJYUFudOhh2NFx
7uN6LzvzOwuIlkvWIsGWczsh0hj0MHX5DTRGXX2aNOYqQom/x9UwbdBE71BIBnDIcDfbuXiZPPdn
IEFwEweRYo8np4TgqsaETmLlOJ6KPDg2o3OC0E1SGcodqGp1etCRHt8t3BKH0SBDk1myRQBWYe6a
uuxPZJRAz4u08zbi9s4Hs7jOixdQLSbouRDtM131w7wsG9aHwtTfNN0gXsxiMrgLuZhU6/mLFVju
PZ+1d/YSMtcSh3IByDPvHLqj92Z0pIfYQWAe6Csi6HSDtxF18dlnkbgh+oQL1I6hxUjit53SsXZg
IyiZVsWzI4v5FfLfrmwSqFik8h6p4czwJesMXQt6JdLPyTfz2v5tHKfkoa+Sd24UoL6WjR4v49ia
ML1uccArJbX9s1a2zxorGN4I2KbaD8jCSOZfWRx3Fyse4qcYZiC424NdBRZjVeafPG9eLhMjfiFx
E7iufStpzKre7a/17NIj0BiSc+/F1rb3MkKAmLK5fzI767Uumh+Rmfv8aaJWPdnFo3SwxQ2mGIjZ
TBf8cYPYpgSEIvKm2ud+A1u5tR8EK7u+LPQV4fc35juEl1JGpO5HenwGWAIOx0deEWY2F0OzD9qR
s2B4Q+gBGr0fMEKBpT/DUS7mzLzXUjl315qcOxYWjIDoGg4SVAFXckLoTSUzyv7eFsqyuDnCea57
6LZk1I57ylXtpjQ+2WMv77ZWtxHd1Wme6xiGcTTucEpUuybWi1o9J6O+07+mzHpFWRG9asrzUaDz
dzlcp7n1X134H5GbfoKJNNwCf6ruiYFvaFHd1A1VyRhqQAhBqpf88/+zslgsjoH/JNxWqK6AS0rP
EtK0/m61mHsLpIpnV6dUqPQ09DS9dQ4nCc3gu0K0+DrmgM2aeTq4i7hjlDr+X96C9V/cHkopBlRT
uMKkEWj/Tc7uE9XbJQj6T7mB3CnowIEt8HFjiOIdN7IvmcX8HEEA+czwyx/AA259KwcpVJX9tq3B
LuUUDq+L2NTsRf7Yq/BN01w+s1w1HxYV6FqN+p+/OGsRXP/ti1OeaeKeQIfvoHr/z4p33AyZnZQj
X5yvJThBoc5hHzwIe0b2Do7j6Paq3I1ElPRyIjR9ztMvs30STvo9Jn0qaAkHJuhHqOi7tMyPkmIO
xR9I0ypxHcYvpsBUY57axeOVx/F8+V/e/38xN/Ct+xYuAuVLPsbfUxCmNsEzIyRkxLBg6u4Y5S7W
LR/CbWiyTeYZVUaxRfLUH+bM+9zLmOHBuSfa10C5SmePtv82qO9umjSnWarP/lIBIV36C1feUzJW
1XEEoLVtSWs76sR5cHTW/f+sjv+rrA4MYMtV9N9ndVy/Fe239v80gP3zf/mnAcx3/uEq3/Nc3Fqc
vJbw/x3SIUzrHyZiZJOxDz+O49p/DGDmP8zlP0/iPfL5C+/hXyEd8h++byo4aBY2ECEd8f9kAMPN
8p8vL5N/AP6ewuvm2sqSfx+XMECrjJuwvIogONtJZt4GpzNvnmaqPtP3DM1YHoupOgo6sf01XpbP
DlYiaqZLR7TzVITsJwYVKuPsvD62rgnWvXU58OewJNyAxpF7Wv9YBF9jmk+srxdbfUZ69LpnL3tN
13FTRoj674f//G19LFsXx3/+rIlqwFKVXhvPyij/qXo4xChDXe7TuRF/gawtDmCR+qBGb7s0FFOT
WG97IZ6oNmJ51y2tRjqy8QxXM9rPsq5OjU8xYJujRw/xSQjH2A2REV0zK8aMIuVfve7qIxzfyLk1
eUuCSIOGPXfNy7ppA0KHJpV9IpLQIV1iJFHH5Ps+V+Fu/R6JcDyQYGEcxdiwMF/qDmvx4W+HYwWT
hs7Ovp3HRy/Df+JGOtpkc3dfI8VEG1wqKajNLYlX6yZzSZAslma44+hbFnguLScXX4OVNJd1Y8yC
yIt11zW7CgVjxAw2JNC9j8nMWN7L+jbWzby8vz+HvA+NqmZ4Xgshf4oj6976mC7R8g6ZPhVJHZwI
iKYQymI7ocksy4yE7610s2jvGLbDTJMG+QZDdksXio1J71+USX8a9UxzIa/C/Yy04jD30evox+Ol
HN34MiOaW2qyEvjOhURQ2t6LEDZGlFdXgjwXsmXGGemo4/bpURG3vqZ1xbl9GDy7PI2PodH7F7/G
QWgjuNwXKGU3dgmByISXg3KZGjAWcpEvM8MZkZdTwYosa78g+Y8CwCDcblvV4rtfqttaJliX4usG
YzcpDarfrkdxWaqD6qI7NEws2n8WtmsdaD0sJ6jOInth0v7JmybSV7iq4jlaIDRCqjOyH1LbDgqu
+qnwODNRsIJvLVEFyWz6HRk3VH4JqIW69xoeF6mkwa/s/+XXOYqrGCBYPs/IE34/u8rDiaWWCT/O
aX+N7ZeApjnYw1OfOAHfbvfs0Bo+CM8j6qG3fsD+mDhFG4DignLqmp9WSzFccLRA+KpQhTMdrAAD
NxBWlwKKnBTXUr3UcNavwU0FIK+qelk/8Z/PvtbA6G5x7w4aAwIf/Mm14NUsVa91b7023Rye0O/L
NHCXlmbhImXe4ijwz05s/Gyg0B+M/CbbOdhYGu/U0PpIJiPfR8uFEjuYiAqaA0irGU5LUIu13kia
Arugq97kiP5x7j158RoW94acDmnnR4eoqI9pGp8ofdJeCbDa6wHt39I2kdmxNWt5Xitqa4FNGn2a
UTUBHKymloaVm1nbYXT0VhWwBQPwXfugo70MNqXZ1b07nDxi6BsxUNZ0LAPhKCOFXg5BcQo6T+G3
P7Ucq/GzgzGG30MqqZuy9+d9pmV86mN1SvuYWEQXWq/Rt8wDspFaLK0ae9msgXvr3vqYGkS/T2Xy
Y736VU35tK5TRgNSOPN9LwU91wrdabDUG4BNoWmzIaGQo9PvVQMn/fdbSrPxVPeQXJcS0/oQsh29
caCm7Prsm+jQOK7hgCSC95cUBk6Szws3vTx5tbtz1zrYei783nVqb1t2sj+txS0KnV/9Irb3qR3o
S+qTqRJaZzT28JNGH6+QdlHUWak/EgrXP0S0Zw+W2U2XlIpFbKsnFgYY9Ndvlso1aMvrEM/hBvX+
u7Se59zYxyW0KU048M7MCCBax991kCsi8zo6Mvk9LquIFMwgd7njwZY+maIy6FcPzwYssCGCRO5U
1T0uRUt4CDU1YFzplinBRGdzUezPcbgj3RX9SdLciE0fSIBhqUedja77soeTE1wFBMO888F5L9Vs
sRS3oY1zViyHgdXBOCkJb0DWCJiIf2qlR7Le+DWlttiXwL6uQ2Sm1+pQoke40FigIpcs+W7r7rrx
lgd/71lwYALJsNkQeIS0VlNTmhZtk0MoHUgybGuWncMByXIEN11+7QZZ7f+DvTNpal1Lu/R/qbm+
ULslDWpiWe7A9M2BiYLDATVbfbulX/898s1IbmZlVUTVuAbXF4zhYGxJb7PWsyoNiWTROxBZSlDy
5QqfVM2QHaMC3gO8MPAPUZKd2ETg2/ZPLEr9U8y7aAfc/6Hshm3TW2Qaet49TSPcmNxkw933/Am6
6uiSco7jlWvB5b5ZoGH3cx0s0cR5nojheW9ASwEwqU5OM/oGNq8m2Ud+TWz6BExd5OdR6eqA1wVR
rcZobUaWMkZgQbNuhp9kOZitMQJ5phsQihcD4tTGq6w2xyu/8TcNOGnf3BqqjnYCUYeOvoPXp2hZ
vV4+utwkFEJ7/NMn2w+Kfh2BxcODQhqaiTVnCiYZutiEBM3eylmEIQDjOLjcsDTK6OrLl2FFb6Zr
2ZOv9c3lplw/YlWbHdepphvpDKj/+gLMyJwGoci/WjXdFm49XZurF5LVNIIEs9x0rfGQVRNzHHf8
MAmeagemaHWOsSWuPmYSX/Z4bGUwaYOFoE7fYyxjOuc+IhU29uSO6tuV4JhGLDwZ6+cOe8UIV2Yg
p9dZ5l3IZva61TDCkykVej7PR2qcXxLQaK3TvBajIHBFMdRmL7T3kvm3k9dhR3b1xMG4Web03EdO
vjdB6A+ebe7zOiW2LPVfCiO97qdlPgjL2oEs/e5McVPNRKoPkRmqtbHrjXR5acH9YG0cd9a6Gnbb
5kWMqROk+Yvbq+KGlPvCmuml8fpsABFZYFDcm04iqEyrcQ1vesdoj8kFIxnAoiwcScchbbQ4ZO4y
gv3RiVvE9pTT4+5yt++3lcq3VVet14GPGvgvPTDK1L5ayWLAig5K9uZdk4hnuskT/7KbFPVtRBrS
xmEXtGFICFx8JC4sUmzl6Gp37HIGtG9jh1kUnpmyi6fUhI9Xp9OyQ1RsvHRck7xR/yZtedn4ufbZ
08LvxrzZti1S7GjBYrZEVH9K/DFG/p/6PZzAHFjQQEgB8sVNX47GNlsoMnxA42EBep3d2j4eOw46
I75S9THKyNRgdUjshF68Y8T+Nc+TcT8mBVx7czMoUHwCrhDZu++NUyVws9ujD/WHc9qa2OG6tyZa
FpRvM39eP/rwKudk92DAXEZvbL1Aq1p3cLayBzwuYKosDLQDpkB0eDk7SNaLCp+JgOBTq+ysBBI+
YiTqnYYKC7tV/Gw2IAd5EyDpJLRu068qVpDjpY0KpioFiFJlbxPCg/ZpUsKN1HaYTNfWNwGj3Bqb
Fsj5tkhIubK1EZFmb+/8RH+ZHHRxmXiYCFU/2JX3JmcYB65j35QJeKnuLEwkM7YlsxDq9XQeBGhn
UC1EMRtsUb1+Zyz+Ww6YR/P5TcenIcaxkF4lgpkzZzpy05PW3GBVeCYZERkkbJulZImSptVdbxHS
WkkAqvbEw5UiSMJJu3eX/6as7oO5DR1cAbxFXQDSUb2tlwzAQE5J2tUkMWtg+yZrOVTmeD/HSbZ1
8cVmLUtnRqB/urjlRGgTtoOxX+7FyJxS0xWEwumgInHLatfnKIZPlBc2VDcZYbyCPVoPCnwSzpcI
7W+OoID+xJ23SRzdxRMcEHAAcC8fiST/ww5sXxs8cb3zyOPOwtivXmNV/o4TwFjL5A0BGg0fo6jL
3shNfqMZxBMxDm+Gbue/jV58jHjCJtrlnWcMv5hk00O55KH25DXMMfEERO0mc10cjYpC2y9Ucaob
Qc80r+3aqLJsZ3PZoMVy6ghP8vqAn5vLg34+LS/fWa071sud//bl/8f7irQ9+1oNtwdAv0V1FK9d
jbVecQ3MsXTL6+eXm/SfH10+nSxwVX99WVAz7kzfPbdR2Z4kFMXT5aNe6PUx1slolQINGz3D5e7L
TbE+6uehP/ddPhKio3r7337558dkFcbCy6fzo2SE99fHlx+u4/U5zjgeL1/+eeDf/oGfnzPKaC0X
bSHpjv/5BECYjPsoh60JkIg0juY1W69x6VrGDxglt7LFJpNfuu3LnZebn8f83FfN6+r75/N/ewyI
CszmWv+WCwDqPw/7t58nLw3Dv31vsv5KP/eVQ41a6K9H/sffbPAttPEejtS//bjc03uGdxmZKK0F
1HJy71BpTbAxSLYeO0YkPzdirbounzYzIKopAlaaXmqtsV7HKD9f/+vz//w1+58/5fJ42SZF0KuK
XpY9HDU5vx0OvnTUiSa6tMIkr8rp9vLhYgMG6FWjBZdVrrNE/1j2Xz693FyW9j+f6g2IKk6mOCIR
FfzclBpUe9GpKZCr0ODnC5fv/0/3ccQgkPj58T+P0X3/HpPOwpbIMqCoj9y05ZcmCvCatebtL3O5
/0+xepprWFQfLKrLbdr1bfrZ/+s80l7pRf+HESaT0OFTzv/hm/4xxPSM//IRJJuO7wrnAqqavrr+
f/4PzfP/y3FNF0oOe411gsmc8h8MK8v/L8M2gTrpFCnCNHQGnz8jTChEzB0dA/wK2wjxfzPCtFY4
0L/sB0zdAJQMDAt4kGGa/4ZqsgS0VY+66MTyHpwoHY+8DICE0o5VHZ0jPz457oKqwbWfijqnMMMb
etAVCWz5KdMmdUR+Nm78Not2uhuB9PYrRcgN5QK09YSWaDWk1oUOi2Xl12dsl8APTArAMpGyoA9B
/U5+Gh2nZvoiDzQ1huXjby/J3V9P5++MLNPW/9fnyV+KOTK7I/A0DP3/dQ+iOnagElLBEQS4Aa8V
gXYqiZVY23f8N+0p9Sy6Dj92txcRR2xwXwyOGml7tx3lAj/O0F/KyDrBPuZi3joFjkFQpBlM7kRE
Yetbw2kgfmqlRAY4YR5LTf9NL2PfXW7ygv2ZQMofRn60I5Bkq8zpmGprzQxrn+s4DHHBpBUVmZww
EcIVW7ThkC6omWYcClQXOF/9Tsb87vaHtDBMthJpEM3wk7dGzYv1xmfmcyrmoP9npPxl5jLLyj0u
2v3P3b7b4iot4jLMyDjofHPB6Y+U9XKTAD6hrvGtv0m+LvNoFsH3in59FznEm24MKtBdFVlv1aF2
zS+cbjKY7ZhStqUzjefmF/5H4JSJ2Z+Sgb9ZuSZExOx6TvUKToSTfMMkgaaN/A5s8kPjQAbOl0/D
5kzWV/e5VBLUQOLt6NIfRD4yra2KCJmMVYeIrFbtLp8uve7/7eZyn1ZjHrdn94DHONmnVnen1kcB
7AmhdcIoUgnJshRuAK/BrEuTMtI1eDDi0zk+yhVDDtXx1OSjc7p8NK8jwO5Vag08SkY0jKiifheD
4eWqBct0YeL41ygVZvmp43DYTuT84etPwZRbOAPRmX+YcjBCvYn5ixjMAGbLuMfpwR5AN3fwrIdr
X7gMYpORzMf1phZ6gS2rSkm4c2DfVp3ayXp4udx1uYljxRcxXewwG9wvhEXj1Fi9Q5eb2vs2UK5y
TSK8Lrbfa5mPRxCnAqMrnmjlblOYk5iuFlKIJwdeNSIIs12uUgt6xNhYV23VXudczAKRQiERqGg7
GaoErPOsDR3TGJ4GimakRJb2UmlUH+ioMoRR4P5R+lSbGg9wuWSndry6rCJAjeCLGT1S3jr/xRdZ
scOgo5865hd9sUD3zXoks3MsdpafPsVZS0/gsJlTUHCM9NSm8kwgRoqgNoYt0XgH03fAimDRcDNw
rFquJtj8JCTBOwaZgKx23mt9fp3rWhtgz7cCrZ2nI1uUwR6MHYa8GR0fs26qUVSQ69wPcSsG5cYs
g0qBv11Vi7UP/zbRBLV39cr3kyoRD+ZpYfy5aZ1BhUnDWK+f6acS1NKZzyEKxowOqGqY/8KIJ1Vx
Z/sKrUp3JZuK1XHdv7CB/xBLDqR9IGLPI3HNU0E5uCODoyTfJymO7XoerxxrW7Mo3mlT+dwA2tki
5VxINUeeJKhk7MILnXjyNyKv36wpsXYm4jimhd0+ioEtJZqFvmfFEC6Gv8enwxkP7fdL2YtipySE
oJGk0Jnwm2a9yf0HhrUzWIwFIVBedQCKOSlywWxQqYw4eh0CIlVx37mDuy301e1qA38vyqc275Cv
J44b9CscRKL3pd5STkAqiMYQJ7+9DMThtVtHP35OVu+gkuUViU/ffiyh0FDzykgLpTl+geTeTUuc
7XCKXXfGxJg6938lkJhKwzAwpucvVjVVx4QYJPZauMg90onmlRvjpcgizUx89J3F8LuG9pE0mhlk
xOJNWHS9Bjm2mZ+WmTUS26ibamjAZHnRF/MdOy7f0T80IEb+GvrPOdOmtO32wiveS10XYbNq3WMf
73ZbupAe4o63cCtId1j4Lckvz1y75/0wwATpcjAPCXUfTg/sIN0u7syXKEWKyXniwbVeOoMohTHX
OgQEzBJ5Q6AghtRrEny+kCuEqYFUFoKC2EuQLoHZjZjE4ZBhxN36ESHWSzM4N0aiB3ZBcExGauh2
Rbby4kyOdA5pTQ81OEOYa5YISn8h23o2D43b9qBIeHuV1gPDAbUthX4uEuvN3vtZNu66tP5CG3Bj
e5qxjbsM4LFq0FCWzlmsRrACEHvXD/WWcAyic/gORNMuEgMtCa0077cwBhe43mj8Kix5lskiw1Ou
u4mk2ewBD/5GWLdLaavvl5iQLz3Wo63vjLe1G19ZOvBA5tQ7NjXhpfaWCZ6oDpdUO++mvsaQWxTV
xvAjzHS5RIbSvJpGwsqMHGfmCQieUsqXZGx/uy3Cciu2IKooDbGOlvVhmo8L2AuBvqAmHnBC9IgO
F13JYByqaDmrdvID2cgWru22s+DJWDVqHXp1zkcLiN6e5W2MnYPc6IYpD4i/EQ3Ftpq1Zxdx6GYp
Ne1edOvX8UmR5Hcy8dx6Wo5C5zOKYv5fCyfoTBpzweONHmaRO6YzY/46HKQqUW2YHbFJnLdcD/le
U2L7oDKbHhQHMxtBC4qQF91NwmweRZ2fbRcAFbSkoPXsNa8GJA6nsp3VV7fKFMUzQt3OlK/C96n2
xDQSSEEmwNi2dwssiG0lT8ky6oR1kxtW48JyjYLjfLjXSbTea2RHXg3ju9M7L2kOZTi2pct+krcl
ohFtq/fw8mvU6xW0ky4dSI7vefnrNINb3QtimEuKQp0QS4AA8rqhYnvNMXMmDxE59bdT7L3BZ2+3
3VIMIahIWU07w3d/5cjNArvU2nDoLHtvzmzXXc/9lZl+zFZoMmAeC+OOvZF5h8VyD3jqV4Jpa1/X
01MzgUwnGOs7R1ZazWDqpKfvMp+KDMntsJ0rzAC5QWZ555bimLHe23bfmuztq4Hcr6wHd+A5ZK8O
VliWBbPQ1CaMr7PQgvWwOVI8dweyBBhgyqjZx3lHfNnqJMXBg3Q47q9dv+ES8mSbhXkQdYH7uzl7
Jn+YNGuw63VH1koHLOEoUfR4ep/1sz158wtAsKOnBjtEo7ZtBRmn6Be3o6jdK5dZCTOfP2CGgqJb
yl+sapkFgrMXdnXuc8Omye9Y2aVedfKkNYe+m4gPEFhIXl040pVps7HvOiYm5HkP1Xxdo7nfU/6B
xEMgXDjcaCua2s2CBlJ11Ra/vRVd7VG7Z90fXvTHCrK1XBHXPqxrqFBM3YFfdysGG54LIlrjubvU
eZCyc0wzagadjY3+98IUeWPgsS2hazdQtiE23bt4nZcVv12UuhFIyRRfKv82xndbLcAxV2h3vuK7
3RXkzZr0iwh3YwV8LyvqG/L4WWPE6AmkzNWKA+8Tf0fmzruCE85s/9cMNxyQ/Ycgrhk/KCoJrd+h
mi63UgAbj4vuzljx4yC+nC1MESz0NXDyiJS8FVZeEepN4YDm311R5mZbvfbzn3lFnCNPupkb9H/j
ij/P4KCb8NAVXPQSPnq1gtJ9iOk9S/qduwBR9xXkOBInFXB1C71wmmhBCfkhkAQ7ue2xHziC0xXM
bhoA6DtmjesUDJ4Zw18K/ZTDqd85K9p9WiHvjBPQT8ZkOIB/L1cQvIQIHzd+eDEpO7DiLZjxTVPf
uJYd4qlyNroRL6ENX95eQfNqRc4bsOcT3/uqho+pM5+53iABxyApYNWz6jk2C5JTMg7gyq5Ae2rO
b3dF3APwv7KmNYVV+GcfCj6WPWQX00NHOYbMXGxLePkG3HxG6BFhm/gPEudzKd9qJNXblJjAdgS5
P1CYxk79kMCM03L9uYjgTLDdORL9EvNqZK8N/P5KYHQUK9K/XOH+bIY3yYr7H1bwP9a5eQ0CGEkE
4Lpf30cSJ+6xWQMDBMkBEwkCBCvp+2INFahJF4jWmAEHxJbZEzxAJBLn4QZpb7KmEqzxBE18VGtc
wXIJLlgjDJY1zKBhBLyRTjUQ2ASajN0EFuv0aBL2RQALlujIs5otmkJUa/EYitFv2G+DBMHQDZEK
yFNDsoK1Riy0xt2EGwT7nP7stHhb7dK98VssyKJyrrTa/LOADozitatyiHBAtcaaKcWjvsY7oPVU
a9wDGx4jrEmAcEmCUBnvfYIhmoIipk140mtohL7GRxCQgFsh999tqzbPbGiWhQ0YWXxEGee3pWpe
zAJYyegg5W3R2m3ob1Yp0NegHWZrXbyUkb8fyOgua0xRvm4rOjvtIYl0Mhea2YNT1hYEn+d1wMz5
ibxU/qScC+GkBF0EusxX/dYtO5/oJwguWiluK41ZocqpiYeuvQEP0QYKgeHGTM2PuCRA0zKAKC+c
vdhCXjWa85wL66y33mfEPtnNkMCKnLMEsIYck9hnZpDbwaLrzQEftNGTQlJYkXNi4EYqqXf1NkjZ
nR+GvDzE+OmaWodyYhOJRG+20ViY3XByXGIqx9jwcMf3NzjKKAVnAhfUN0F5b2Acp01sGi9+ywxk
xvaRTJ94zOqjNh987Lt7f1oB1mUchCTagPqY1qIEPdtGTvknLr1rH2RPhffAIlctqPIq3lbDcZhY
RvgamxwCq29hpFy57IkNoC85TjdNo+bQTRb13dECaBZiYG73bV6RLcp2mbylO03ACep1JzQ6DcaP
Y8ERWQRJDtjMPc7v4GTTbY0FgW1najO19pLtyhq1THTyiY7BMvINifrHUoEnKeHdNd3RcmQaSuCD
PbJ0nB2qYaDR3iM1fi6t1Asyvwo7KR9qUlYsQVIVvYhdtOCId7Y7v4+IuTdd5nLQT+/54D2m7JtI
HrsBwc/vkBPmblV+FGji3aWC1yfkTaVy9YDczV95txzgcNyCgS0Du20e+cGUTcQZhvigf+ndFNYS
hCYSBLUFfoE2AZLWru8R51X9W5pj60a0czJmzUSe5pe0utTQ8bWQwMZLGGsURfEN8BVFInSNGR6n
YJ2geYCGEMBzTUjsheNqc3YHucZVNifgCztOGehU2I7PgtdEFcvyE2DBstRPK3hwJwozTAxk2kMC
CSKPCEvmvwI9Eu66QZFblJQ1Mn/njQkib1eVBlh2QVtRkMzDckz05BdkTa6vWnWVew28DK6xNUZa
VISSioHDgbJgwPqTDtu6cDn81z+krEm5vh6hSG4RSmJBYAnumBGB2rLOaLrJhGD0uNF88x3MMOoe
mQPEqeoTYuSGH+F/g516rNPVvfGlMQtoiNTaZJYZbRPbuXN01FIlDANWkYvYmIUOcLx7yfDveE70
7FtiDpXvPZUUkYHVYk1Kquhea7iQqUgGDm1RwBF+2yzen0gjL2l58MluHVYm5FxRbkz4AvTMQyYB
OZglRbms3nKATQfdHKugY/DIxfGTBOFoW5loz2yXgKJOmvTyXCcQHKpDBGIYMBWaIFl5QbQSbiY4
sczdGjryWmGVb4SzWwYr3dmZ5QaTg8coAtVZWwVJPaLGg8YTJqkRrjpHJJvgIvTrDPb0YGGFTRif
AOZqspc6tl9ykmn2GOoJdNc+p6njGgs/OGFfAQut6sdz6xAbN585h4yD9uggU9noafE0x7e1sEMF
q42wcZ+HTcT0RjdwVBnYEVwrPetdkliGxFnO0zelRaI1D0424GJw1BKwOrMCVuUERnmItUjACPyr
lsX4bPEHpMp/hl98Al8KEo0LJVc9IqQErx3ZbRBrOIkuEWe6lE4gb2QKhXY2tlP0TV013pDX9dD0
UXzIZSRPBWqwRoNa2XaHzq+uTZtqPq/gePnG8mw16pFN1W2Pfn6biOSrtu29QFuKlsR5cEjusxP7
nlR3yxleKscmVlOQklhsFDWFq/Irgrwee3yewUjVnxTmQ9FuZeRWIe4YwuRi98pXdK0Ynkr4TWYe
YXvWdtoAM8xSa1obWKr+i2xpuha9XDOxyLwdDr7W3+rrsWZVX01bvlYuvcTCHtwZ+8+l0nAFGWQ1
0ZXf9UNXhyPSgLY0nyPjURN2jKpI++76+ezFUL5SDZkS7x61hRfMlbdVn9DJDiDXoBEYxMu22ofS
9J7IbWxSZmH9pmALphRBx9DFvxqRHuchdWmiB5103/QOYY/IxLc5yhuXjG/g+PFHYvl3ER1nWtW3
orS/Na14rNbnrE09LrlsWwycyD2o0YaLx7fjlQrczEY9l+NgLb2z6QNNgRI02v0fw1akn7rVTa2f
VZyaCJXro6RMxf/vRbsWb9YOrAd6GCLIUJdMO0WILdXXiQ4kV6s8FJ1HN6eMEDNvAap8ZQHIhx41
h2baj0z1e+0Ya/5jSq9gNTpX6exFi4zlgOIRdNSCrKCJyGkv5uEIngLxQlfvYl3qawYl/p8CgYaN
e6KPmsAjNVmZ5HDllMweUrGNKlq+PvQdOUq4yGYdRVotERbCZK7cIjmk0KG3SicMSSzlhhKbEeYy
fRY9wefjIENEFnizJnpzUXgtIwIEIZ1OT3cz2c3LirtA+Gr0hrnTU/sFsyKujVEXgarzm0ZCAra0
5Xder4x+3kbsCUtIfLQSOw8IYZo2SCQW+dplANO17qGJoPAIcECPCkOMUtguOhRF6/SJ0IvqvcJT
47dVBQyk+mNT6wbaPWEMZ6NGBnIxeCc9iE4vaf/0CZFMdgpTo5qB4zeWdM8RRT611vKhCl8hSMnx
LCy8ERpvvisWgPo++HcNb+UZ4NKmb2OMzDPXEM6gRe/dJgnsRzmggHZRtu+rWqQ41uMpiBZjPoBl
KFR/ky49szTDWjPyxNbrkeNORJQOEiF7/m0lsIb8vrSDnMyCoKe05Hkjsu1Iwx1WXUo0M272F1ji
U/Vk6kNEUA/0EENLcamN2d2sYY2LYvU0JUj7KoMkXKbj5HSLMeQcB5Kn5PvqCawYnGMslmO9VZmv
CLhyHnHVJFdpDAo2y06g4ecrqmROX/NgA41rf6eF+lMzljm5pXPCk36XE7qwGReCcOtId/YuBvkw
ytzfqK/CzvWil9KzbpD3/VbMfq6aakF8KCx4IJMGrqLl4oi2hdM9QCSv7bIzCdqBMBVnwar7yPB6
AiVTpK8zL7ruvOIrm508jGD0bUyPjsCOPAcFVH5PnIB9Xpf+NuPrncwMRF28e3uV1w9Ty8GthHVM
x2a60bXkJSq1FEmb+uizprlu18BZL67rra2wprsrBF3T9dtkmo+zWoeV2DQBmVu9iQvaTNCqrHkV
VoayBtj5bdq45b7ERcVR66oDGYmU+4kf2pOJbTuz54e5utVGkkIyvR7u01IP9dY8cplAeqkfcYQ6
x7L9bmNtuubF+zM1Wb3PQFEwm0NCZMCR0sf0yvV+WexESEKhxHe1ZjkPnfM8mVYFAuimtED+0Dij
PtnrOuuEIpaIWkhxAXDd1Sc1thyht42X96cICyQFp7hmNNvtLG/AI6E3f9xhfojn7KGek3O/kPfH
1WONh5SacvbNxCvq0oP6ver3Iv1q+sK+r83hmXY5IvXxG5jXJkc+tHFqmGYw+SDQyekUawNhqinK
MW0ZHuwqvmN0RMhMOkEt7b3HctSinbN4T5FfQo2oqum+m9KvVJaHnh6J1E0u8ZOsXqY0YeDFIWn4
3UcpCbhat4VbaBoQ13X/VyqqJ6Mv+9sIW/sG/fFmsOb4VxzRcejSvl+mGTpomowswUx7E6XpK/HP
6S6eX+NFXvUxQ9Sldt8Gw3rosmSL9kqjtiPYahoc60wFMXjUhmDrZyL6mvvM0qGNpRDn4BgcQDzP
x3HCnsIck7wxLag9yDZJ1J1I0EzC1kSZ4xrJWU3zwSExL/TqrgnSapFh7kbEQRRoqCQwm75BlptP
NxPRHJDHb5yTBgNik0UNTumentN03ev6LFlLPIBvXjFVVMxrN5lIhX+2tkECul5QJN2XrfF7JmjY
qjEjgl63z2Ar8Ep6y2eBZk4OXnKwouqq9Jtf9gQcbYqYrxRiV2kkQjZWlxzsQdw5EzkU1HcLTEky
zVyDYLRMUpUnJSAJC0MrYSsuSuVCj76jyihCl52dMdjE5OTyBobeJ81Vskfrjw0e11ttWmxnQHXZ
1bDNYlIh3PYrn8Zsq6UpXhST/GpLs90bJ7prC8u+1pvyQUoaPDlbHJ7ZeOv5w3ussmDsZj2YNe8V
rthHlUzJtWTbDaCHbaeJOdTirzUWDbGpYEg3GrmVzMuhndA2h00XoQoV+tZCNDRa/XysnYpw8ZHq
b7LVk+u8y2SBT2VjA7W04WQ4drHhUmJKKJiuP5uBhT/wEBespa2uWzXw07Ffaoj6dfU4aOlLPUwH
355tGNY1SbM1J4GC8Uw2rHP7VQ+JtsfeSfzVqD1LuX2rGFW/JqPNdxN20CJUDtOhiG8KvQZfj9E1
a8GJQaPhSj/B2JbVdWFMpL6nVXdMYMVt8eo+oG+F3/rU55KgZXzhYkI0jTlB7Xo9GThRaeb9jOhU
zP6zzO3uoNLW3DZgBzfaXJEaobO50dNPyoZl23uQj00XDnITdVs0jVAmDSqQeqxo4dziQWoTxb3j
N8G0DC1rfSTpSMz/xDbMpbLXHvocA3RPGXfnynwi0gOTdw5zpM3Ru9vidklrk4Bv98EpuBr46XJj
0xBy0gaxa7vuyXbNz3KiUFcK5W1kmvGr7G/b4TuiNr9fzNK/AT0Ylqsif0H0MEuEs4M58Ha7R+73
aJG0B8acsdwUW93toBu/i3nOw1RqZLKirqTiv9YMLs8Q3JJzU8uDaMqtbk/NSyuWwIgRhE+lgZ5b
7lvThWqeMN72v2TyMbnyWOgcTbXdWJDJ9dCt7EMM4z8YjMnezwBtMFsR1+llQB+MxAkTW8LHqzIi
Duwuv/J0Yze8Zkv9TZIDJXIPq7K13gA7l38sUZwckGxzW52zxMX3bxFMscBibzVOL3WbXy2Fsa01
aKWL49IU4YMfscnzlwLzzOmiQEETANET4Bs9JtIpiI1peqgIEmRxGJE3rrpg7tBJpCSGuXOGkng0
TBi9y1lqHWP42Ze7dB6vHRGD6FPF9TAQvOHROLDeUOB8Yu24Ap+vDLnsh8GR14P61ZZdd9SpjYJe
S1HWJvq1LKp4JScpzPxDvK1tr7+aRi2hJXV5pWbtnZEx/qViuRcQ/7bjtPym2tDIdf7IB8IcyVpn
K1SuvMQ0XvtuUmYUkWA2CHV7Nop7a61vBDZyvcM+C6TRvRGMy7G30GBDWbtV0eIyY+j3jR2aUhzY
rX1mbV+F6HOzgNAqRmK0H4CxsRh75sntoCHabIL557tdXeYPabfcLUDsbgeNIYXt8nJmzfKbdeUZ
eW/2tbjEdxtbLmbw2RKeBQVO9wAz+1qvu23tOO7vrEMEMHjyKPQqvnHsgWsf8GZaRiPMpLXTGRWd
19xldm39rRAtL5/BIS0JrU/XWDnOFR04RYYEoJ3MobozE0YnYLSsMG88fDdRfWDrztLYZKpdKqDE
PkeuZpRvflbeOlVRbTuzZfmSXefKkI8uxsBU5deXG03LijXBmM4CjmBS817o0HBQxCJFdsAS2T4T
gjLNBjjvNPNpYaZsjrzqikSewMzdcefW4p1gNna3MEfvfL3hrMleEdUAm4iu0a965fwCtH6FsHbc
ZkkMKTErXouc17pn+V4KrH5x76AjWTedBvsqcxTEYuLImG9bVoQn36PgAuQhOTN3pIf50EoHITZ+
2jxZw+wi8/e1LZM6zCsnrWPo5TnmviF3MJjGigSCiTCKfETG7Ep1J80lsFQ/kxOlboWXkybSYeyD
9huS13KkiPtS5cLekjnmNAxjaPlsDwThPBtPOBUu7gXQy0yBAoN8YxvTFbqUhfzMYh+bY3YTa96D
1LGsR8uoUSb7DO56m+EXGu1DrUY8oevmsEo3XS2RGQrz6ANQubnc6G4WAuILR8dKydm1Z4b+ib6v
FadZZnJkJvhZ+5pQUYl5LPd6xBSnwWswlF50M+idBTN/MK9XtLu0GLlaMNOAvvQT0RZ45B2wDyRc
B0tZtnfxiLJdCVBI1E4K9Es4xwevLM2dgZ5gjpcrclRf4oYMKTNJEfd32J6QtH9gM27CIq8lux0y
SqIZw4o5Za8Vi805l3rYjOY1JApywevmqL1kNtqNWivGHXPn6QCVIkOSH3GQYafc5wbJrF2N2ltR
ecfT6LGGHpcHQu69wFis63iQ7iMo1k9v4w+m/VJblLW1Fugl4cCzGIrrrCdHQvD6WNLfp4IAIjt1
72J6hNb0mtC3QIJrTa4dHFV/WzL94za6tyOfpAtrt7VDh9B3JihAN5KlqvcL76bKdH5DaUVoU2RM
MZGf6Zp73bVIUcrYPXpSvJUpGHokemfch/FjxuIxK4uAspgzY/7cQIK/QfxlZhX0/PiWTQgdXekd
6f25ynDiZw0btgtcfy4kDAsrIppdE+YHORO1yYsOQ82Bg81CLW35FvJfdqYSu36J7wYWZIzv5k7b
dw3ywBIDA1exm3ZaI4CG7ipeTGKKuSQMOia6NmGGUveo1hl351iw9xop9ztzUPymJKSDTjmyBmRZ
TXmgsdndtdVDnEYwRtLUPujlAOV2Lt+E92QZrIb0UV5XucO+pmS6wVzdxzFklcU71Gm6bWZAfj8/
0PJHxz5jG2P4CBxaUPV11LYPrqfTK3VHpi3x1sjI/AEZeZoqn1E86wh65IH6Vp9vlwSzdJbfV11J
p6SSU4Kcb+/bIGKsqRvZgtL0guorPMT/gkifPNNJu837NyE97aA71A9Dqt02DvC4yOG8uxSMzXRP
hJVdJ0//zd6ZLceNbFf0hwwHpkwArzWPJItiiZJeEKRIAUjMiRlf7wX2DfteX4cdDr+6I5qhllpk
FQrIzHPO3mv3Eq6eX803d2ySreOEqDDLntR20XB0m4Nz3iXhYWl5j9WSkNe6HwFwWjQBxaEfSmsP
5A5/ejadVGF9Ty2FM3JxqAbLl69fuYsZsJUxdpfZ7IHjhAxMrREE9CJd/vrypcZAmtADNTNHhtAx
GiPtqJwuFCqlv8hpEGM4sMbUU6jDiLaHzyshAS48NSqSv31pxjratYZ/56Uz8v2yAwdjQevTap6+
3LBfvwVPeYdzjZiCRdqGP/0eZ6DG3WxmSMWaQSM+bXecOolIDzYsys1pXr6gKUQAooRJHeZQ8U3E
PtDh7v768j1redP+oj4rDPXi6a4llE3Of/1WEGB4/X8tNU6cdvqftNQBbd+/E+7+UyLw9S0pPv9B
SP3X3/ibkFoCb6B5gLATOYrviAAYw9+k1J71r0h74TpYQB8kGsf/kFK73r/SX/Vs3wtQ/Tq2CSji
b1Jq1wEhsdAlPJNeO3pr738jpf4vsi9x6AJORJ69aKnlf0KttB6Jp+1oAOSeVgK8LU1ljNQbs1vZ
v62T/tW90CTdYJgXR5xBf3eh/guFs8Ub/EcdN6m0UoA/DQLeDdrwf9Q3l4Bta0k4LUQlzhnJem7P
lOeIiWW7pzk40leVn9bwf/2xC77l99tzUkRLVPG/dG4oep3wY/UPVGBxzoFzv+2y9WRDXDqLinbO
//Aj/znC9R/f6H/C8KQMHEMf8/YBRFg33ywPj/U2CoHWbVr1/b+/qq7n/NOPg/njU71RTHqkK3/x
df7uDTaZUWGQrjWg+yE8xRLBhus8sncysS38+po09E1AdjZMQimZJwxwhGwNjPU8xM44Hq9eXlDe
GiF7IIqrdTHBExhqauxZE1Ji+U6HSc3sWBPN19DrrVWpLJPUZqxlyv3oURKMfPDsG15xKKLU2Wgn
b8mR4wpT6m5jNTyGRm1vcjVcXUmnM5kbkolGSPey9nc9/2waOnhtaR7d0n5G4OquZ1L9OOdEbOOw
dqnfHhCyxZAG9Iat4TVFZQ5Ibrw7ftUD7vK+jUSqf7t2izbIruCrDjM6dg/8a0R5bcWNdZD6rZkY
X87OGy4hsJ7FdMe8vATPIdzKxKmRdJ0QPF+9gUpdiBMiu+Ngt78Z+i4pO9guC+eT4vqaVPUvx+7v
w1Rtmqa5GmJ4neDgreGqpJj8LGa1oNRSC0kcMZ4MQBlezDBnM/kOeBXoLbiQ1dy79QoJzx1uW7Wu
Kv2L6CM+GKIYi8QgApKiLi/Bs8nRHzdALer0t1XYn/R0MBo5fBJ2mmxIVeItR+RQ+X6+JinvVlrl
vhoyYGwdqEEu28Gopx+FcQLzlW9bupIbuLtWDmUP9OpSRyZb1y1/wQAFJJFuaWF+pvN4j+FZi4gx
ph7vE41DpsMV6iGJosSbPx0nv0fVR5E3b11TZwt9r14FCm59Z6ynVNG+GqpfSyKG4WGIK3x358j+
jj3z0xzKRRuUbZbvkzvj3ZzE41Q+yTqAat24FtId4JUCTUNbUhrEzwwhqlXF4By1Iv9LWW5du6HQ
ovfu5dmSZ0bIXi6ZfWSO02/yhqvmYzAfpInpmPd4pOWRoh9xPw2PQ5rVJohQmdOkxhOmBfI1VfKn
SXkHeRPSESALA+M97jeHfixYjB/KQUCiyuYjKJHQG7E3In1k3Jjyfxuz82kSGIbvlnvOnuUavTiQ
vrJa1z4vpHYlFMZiztdmH20VvPJrFniHWtakRdS8ZvJ6b4Gln92Z2ySzrEupgHP1RpBtHRMDQWbE
xzYzt4Vtubuh5v6B5wCGA4kOwyakSUwp47TW3DL8hb5mpMkHHfgsOjUO3sB/4ntFwB1Z40MuxmDr
fWUQZBrX7caKYVJXNLK85K/bF7Q5Z7q6/E2XkpOgn93oZzOfiJp51bpUYDrE6Zvx7kLDIkVoJonP
EeCMPZkel/sGCd0LbrqHicP5mlrjl1XLiIl4j1u5EmvXC9C/BzQ6e9vkB0BxLET3mRl05HAoHvou
JzVtPmNNUkf0UgPhQqg/U/2UFKO1b7rm6lct0VFa0Gbl8n3deSZ9LdZd0mSj6pdt8xhmSZ3vlQq3
iQ4hBS1PXOnR0SIIEZJI0Ju0xlDIr2vXVoee/K/OrrZpFOGGaJcD7WIy0Ib5mVvtN2qwB0b369nl
SbWWL45w8nXTsca7Wu8COdx7j2vcCI3rt9AbL+huepK09oJp7xfRklQIcL7/HvboTToxENIK/GbJ
UwLpKcTSHZs5VOfH5XbyS2MJwGYxiwDFeVVyzxzijmzUUT5DM5HLm8AZrSQPZEyTeSqn721F0Raa
fPIx5cVcsOR/LUfUauSK43rJ2yvqamTmGc3LPORNofYyGRStVOR+tg0LFcR8Zqg+i/9IQo8dPnOG
54/5UN3Z/qShzlocBIfZkc+xM+0lL6wd+c0iKG+Jm9x0P+w7XdwNG4GjxutIJ4EOyXJTzGgBvfI1
sId73U93HeT0UsJHKsVqbSajt47UeKdHu4u85Fs311sWVdDKg/tpl7zObljWGE2OXiLudbHto4qu
vXY+SzXdbcHdyFp2NEfnNrjZzTLzWx7Uf4LZg9xsI4FanmNmmSR8cbnAA+/cHlWc6WNEEnVONQl/
wiURJpyba2dyKfAfV+g9Lk3MZcUJ5a3RZK8qzy+5rHGEkFYREjEgXUnYf1Cqj1edGeyaAbpiW9uf
icc0Ac3SS9Y+Mp6r5/b7lB7GnvXTAJ6+qOsoW4zpCMbm13JJppotxnaR60Y8TXlKuBxZGl9v0DII
36y7mIhfbnhB7nPdKHDFXrUHE9PwM9eTxT6alIwPm/YnOzJNQpuJieIDJzon3JpNfvPchoSJ6lfs
RD90Susg8dA/eHN6QRm66rxma2F02wdjjOzCdradzt5nSxKOsqxq4ssJZ6Xk++i5BlBFixCi5Rbp
ybociG7yBz0dyqqBX1KFak3K2k1NxHCWgYZIQb4ybduLRny1tmJNoNuQ33TBQ2GPw5Nbxg+4iK91
AfxnYKaZLTtf3GZXR7U3sHrkuAB9ZI8+8xGC/OjLkyZSYu0P92r08p0riAhLVUmrdAz+kIq9B3hJ
24GW/8aiAG983gLixxJVZ0XUxjLz5InFgkFrQbbTHfXxWsnE3LLKGqiycxtJXQzLawp3KAr08EIw
6db00sfWxgixxI1t/NH/oWvaYh2ot1WMK6n2+m1u9dBkJkIO4f5lW1PwrdhUPxoxbyv6HUrZ4J/a
8ZLyb9mCtp/Cls5Eb78CINv4It9nPceaUHXnQbXdWZH6Lmqx64vcvsyGBOTSUYfSQWBYIH5Kj1sZ
jjs/arR/DVCbmjJdF3HVrEs9d5ATa0zMUfA465EgldhgjXXfxpBpeJrRJekHMMEZSG7aPLypGLIY
RSueGxWkLz3xJysbaAGxjdm7US5Na4k5yoP8REPEIEQ3XqYeLrKtEr3JOEfuiSZct+qH9qjAryIU
HOQ68m6dDN9d2lhr5Bi/jNZekCITV2PqDwlwoAhry5gP/oqF79no/aMOWn+jmDf4TUU+E3MXT3GA
460AotK05wlL8A+Gqy/2XD8S6FKcmzn9HhksPv1oG1vUplsmeaPozYMfWPlOghOtiqQGVOyYHMug
YtUgwMikEDR8/eH37C052g4k6V5Y9Ap9Eo36F7/tXGSJxobdoeQmMn26dT7GOPZ07Q7Gdm4+WO2I
/UQXETmztW1HHDD+0L0ojJbIOMO3smYD+utFLOCxfhIHd3q0jfkSjMkvKw8SJkcEN7tORiMDFQSJ
7FianCSAi8HITxnmqxGF9FxBfEpnBD+BkBNlK3lDIyInUqpgu1KEkuzivkxO8uzE3jKI76OTRga1
ITXBouNKup9VcvypekfvmW88uJnDOdA5afZecG7lEXoVzkXvOJbee+i76MxRa2Ao3Vjz+NF7PFRh
bMFEUhn+HgwWbYvH0G+BscX02w6tXT4z4eGUVDe/Gx7NbVl9JDk3BGmnv12mfsh1vIn2k4nOn8lY
wIl3o6Y23I54dMT4QUPH2o5F1nPQKlm3me4SCU1qg8EIN3N48V93FAtF4vkJz0sIoEmqTQDpGEgB
4BiOYtPFGiqUfx2keag0xYEr4SyVBEYMtDFrBW/6MhrhUyY+Irij2wbZ0hY6z1Vgpt26HXdaQz7n
CDl0O/lhjVcoeU/bHvBcnlCBKGjsgTS2gSB2k+KWk40PeSMsWgfxtYRVTlt321kNxDbbvCcMwrvI
ZlBN9YVdrfb25C6/5QhROGwdZ1/3TzmumsoWOXGw4T5kC9+phuarM7R/UCVxcBvTd6qifm3ZhbOq
apezcK73htMF1A8RO/o0r7mN0U8DIqL0EbvCtL8LG541thd/oxGIoQN58JjZrZ3Y4lrRS19XaK8r
swU50ocvadnF+8BCrag7ji12U5e7XrEetTY54CmrIgqZTSmci5uk73ExFOxtx46UknWX2f16JIwI
SfhHR8HKFDML9lrY7dan3NKu95FH9p8CSedJC462VYmspLb5XKXbBPtR1kcpMKc0JnJ1M+1eM9k/
e5XXrCyUVGxB8THy0VxndtjedMx4y7OGLSO9B3jef0hiJLugIuSlnNTdMbPF5IZ2nTPqgyhoyxLh
SWySU+4su6/PDUeL1iIWF5zPOEKG4UyJkKtqrLVqiJaZGdjEsgM3Y6Y7iStnH3nhztFjvwb8/YOw
WbHRrvEN/eSzXfWER33lnzgITpdZnEuKax/huSHghUPsVGFzVIegR88Po/pbSB6MEM9NSpgohMqY
SdQJocvaNWF2hWnP31UgbUpE4sRwFEf+692byae3UMENQe/CaEH8Ek+K1abfO+4rSXHt25gF3yQG
tyMnqxItiQxXXDWy5vE1g3wSFw7COdponutgCB4X4+IqoWUQd8ME/IHwV1QhPhNu+wWFx6Phj++u
BkKIjI/PN3pQQ4AtlSCHMJPDPq/Gd1+IgEWR58xqzHJLfii1O9TNDVeX271lnoNEeUMYeXBsB1RH
uL4aVHAjVVzTXsZ2edyUHg6yk/A1mVLYZJQu1Sa3Z5DCRY80JAxh7PthudMyxJuEYe6d2iaNS+yG
mIpRI2ihKE7wflBjmEzxTt3Yo0/lrB8jPdvxUcWI1+lAHArfFOQC0Xto6DcU6dboS9YahRu0MOcD
47BzOVRYlAjaCOS0x6TAXJChTOziQDYhxo/4WWTh/CysaqutPj31efbuGfGvQW3T5LeGLulyqllV
on4rUfezklin1HJhp4WXzs63sz/ujb5ePIY5IZ31ZzpNR3dJxQg0M7GYdjvrP/cv/cIDubM/TbBA
8JGs41RWtzIx3ir0EivO2YAZzZrtBLdpT7qS5JizaiTW2BgY1aPFCIo7Vn+YA8arosroFRRWsfcS
mtzpom3rkLaW5XMnqGTDtlzUQ+m7cpjJmXDA8crjBuTHfCtcOocpMK8w3Pa+725k51iX0CNLCAtO
L74bIwquGeocXfH8gezs+UA8HCldLcaMgsmbUQMATOadW3WfjKWe+zz+5hWo21SEXi3DFePHBdCd
jEXVM3BWIlzKY5fYeFG+Vq2wMYhjfghxStGPWiGmQnXukeud+vO5QmKcEQe45+peRu3cmsS9wn/N
1hpDyV5VqAMyZzy6Lq8mk/7BFe4lIEjxUEbqiiM8QRPCiBqDxlNlZLzKaDJWLupQPRkuyVm40L00
x/9e35naVOsRjH04qnmXNr1Lumj+JBuXlZlu0naqKO/anticjoM9uhEWQWLct7Lun1qHIOuGGeO6
MyWgswHyFLrgXC+aD3RCZ9D8x+TJMP3+MMUt0bKq+yNjcFVq7xUlDbqKy0WuMWckr/M35NwtU3y1
pzjq12ZthacsHEGxheh/0X/JsvTIC/PuZA0Eu6W+SwXxDRMuVDoYhPHFawRIO6mUvw8xu4Lr5x1g
wuo8Hsd4yuJLpjj+TK5xKk37ORsw7xStiVZgRjiUTw+ppwMWlA4dDzDhySPxGXP5prOsYj00DfzS
hCUMtuk6ZQq2cWLScNKxv444rqnaYmistAQPUz4Nu8kqx4NB5G7g8F9lVjmvnfIuXT0Mu9nQhES5
c3kmMmor1RysHLMyjr1Qz15k5Ecmizendhzym1aIgVjqU9M7mWGJpEg1PHPghGJG8oz36Pw6UZSv
ayKLD47J3Gianfe40S9DUz0CuPI2TqgDktWmc2YNeodezOVxDq4IKzT+F1JNbPsxq/E+jTPCiahG
jpezu+YoqXQf03AiM62MKOyXvVp2JD8OlGkqpmoKAjZs0cQcdUMPh5FnEgM/168kju/zDvONH7Oy
47Rn29MdWitJ5ITnhU+BU27yoXGAFvMgVXZ20UQaleM8PY7D8BoieFxJ22ReN8XAAJDLlJ5DitXw
tS6qOwgGjTOaTrFkytfoMtoPYU9Ehg1kT7u0WmvxGi5WRnsM11rqjyo3fhIm42+adETNlLIrZKQy
DMsFXNhxVsOxwoJmVQX4D1JSUGGlBPvCU3q9EFutOBS7pghQLTfGSrhcUxwTQAfRHCxaZzWSszPp
sxT5LUYzsW0CdsxhLDmxpBtFp40rU+wG6fH4pIRzTym8A+aAeHQNicR22k1oQzbucn+1OCX2putP
KyvHDoZy5ZIZqDOn5rcMXdp1wv4eRPRvswLCRkLImI4ojX5KEK2XaEPFPe5HrY9kYZunFpQbaGAw
uxOa4kKiYE9j1e2EWEgDXUuWiMU9z809nun4fogOwmSX8coQFV0zx4DLhlx0HC9FYeXI+e30ya2M
d/RpZCR6xG9UbwHSNNRUOjuwFVmn6Jc0/thzFezhQIPCaKYWX0oc7IUC9eD0DBW8FSUQjEW0MFdL
54ey4Z7jrXDK6oYbdkwCzikggtkS6zpIP4rFujAFtdoX93IetwAmw3UvTJwhXo3CYeTEloY+dBMx
rh0Lj0vjIVwJYtpzgvvPN+QDESEOLOnCeFlsreBXB4F3K4aijSgeySJAEi3pBAUECWBNG+jSMvpe
vrPZ+i+NPwEFRI+Z2im2k3EDJy+/JdPb3ARqTxflKg0smLEVsJpk74kRILQp8D41s0UImwjQai5N
QAyNq3KoHwciDzkSy3adD+V9aF0DjwPjgNBil7C65Wxty5225ONg0IBuTbxMKHn7/MX4EGF4nskR
WefZTMZvLG41I/m2cvCZkZ4s+nhXV9Wxc+s3gJCTxhwU15TkjQjfwYPuQuU/cLjaBfjW54AxvZdY
wSqS/qszOmeZNaveA0VatNbFkLSxCW3MEX9hsgtWfqnfUr14bzHhr+iNYgdC6dJ/QEWFoWVlDxLl
u0gjDu6qmbbl8ygJalxo0Qh4tsRQcUQkp2nVkkxTyeYSVWGJScl6MQhMs/0GOMNSZMRQEEwR36Ii
PgqiP+gMoJo2U+c1TNE91fWbb0MdGDvjxgn1bcFeT930qiL/wpzgBuVhZw8E8SUAW2dbv43pRCpm
VR4kTNOVHss3GoOvyei8zIb7MsBuTFqoicwcV6mDYz9aONHc8W+NnL+5RvHT1fxGamjQQJ25mQTo
ViOottKonjPcW+RJetghBOaFkbSeyfrR1uiEK4ISsKhzlHfK30jJLd4365l2+DKBFrV+4eLksrj2
lqkmVeKSp+OVrOSIRtY1g3xBouH6a9/RCTVwhqSY+soMXXaRWjXUMbjkojG+9oj9Lcpa5LUo+DN8
MsJ9LqUbfEMKCQSQItBgdSnC2lyNmPn2uuLMLRizSKWJh2nxKurjxCOJQizskY5rRMCEU60rpYZb
2ddkvIy/bNTDFNqPDf2lrXJBN1US0VSgkE+JQxHi6U9seU2bcr5Ojfc6C+TjkFDJA+ToFMcEG7rF
Q9wOPXu0dla9onI3o45D54LjSNlmYriuSOBYEjIcE5bbc6QjXCg2knedTuNDI1j2EwN1cA4nFT1N
v54n+FGt51U4KstvVu/4N5HS0ZvQBSMhm6qjbVf1ToZtcBuQxeefQx+840h4Mmwec/SqP8ee1aLV
VDvEcGlcvbGC3ISJnlEyPA76LC54XpI5cRlx1zuKkJivwpYMYBGi4LB4rDIHO4eX39DW8xEqFsgx
XrgAkmq/41jiWd5Lb0XPukb6iMEx3kwVZCz+pK5pEVlDn52FcWsKpTdG7T1hhy4vAxOHmySEwzG/
5wPROY025UmMyavq6uhkWFmzQwy9M0ozPpfM6lamlndRD+4hc59oCyR7TSjSOefs4jJiwpxuH3Se
PvdeXz9IvzuWbabJyY3U3rX2CJCMa1o6L/E0fjRGzWyIpv+Zw56GjRPjys1JUkQiiw4QhsE4s5s0
JZtuxAdhhwsFnmvme2VAA1C/aHEn3CAi2lBEB+O1RiRqtbQKtH8KK/pX9XJO/doLI4NvoOxnzwvY
DUYytAVbtt+lDwiu+bBpqkLpuNaOj1tQFNiAKu9FuA5K1hE2giCSJsEYxybFGNHkw/ta6FEsgB8e
wlsryDSv4+T969YFVkqJb2bCXBE+zwk0pu23ZMJayLxcdHBm7j+ZVtFu8rTHqhPtCJxrGQeGHWK/
/pc7eg+QcGkoLM859cofR/O52+pdJxZ95br600VkH4d826CJUZRWpYMWLt5/3Q19FrwEy2ssl+NW
nS7SaloXuBA4EdFHrFVZbkjdZCY20Qhtg7WsGPci3ECfXfItK3Yz5PzNRjnzrrN8uU7IwT7ZKngL
BsakxFZgMPUBt6ScABQGLjgE2ANKoo83YFgLPpzw1rnfHBqLJ6+EU1Ni6KaWhdbSwfMhRgcp1DaY
2ZXnhohSmpWU7MYfhaYYgy9G2KKYNxKk7lY5OT5IfMHSpt6w58E4tMCxgpryidqLk6NpbP3R/JNY
lbUN4sA79d7JauXH3MTBiVhmEnVt19nEsJIfvn7VNWCCuVEtBvpjsgtCmL2kH5YA7gA2mGwRBMkP
B9dx7dXA6XhdOX6BCq26izZNj9aSP3uzDZ5Z1eZiFeF8Qf46lafJZ7WOrFc7CUk81NnJ6lG/YY3g
PQem9VgRzgq3q0f1C0MtVhFVD/vjQRvjk/BNj4ZFjvnSzD4zl11mlLqjpeBvZGhnP2rl7LUZ7Mlz
+4kxeryRCkYpmTzFdGZ20aw+CtNjTGr7TG0sZ0N+wS/RGx7jfsdfV/mvaYgQug8gdpR3LeLNPHcB
sIdWPRC5QtDC3OcclOrXArrp1qeYMk5m0jQb3M8/sE9HPJOdOgvE4yTrBRvoe0XCpk0YF50Fu3ba
bVdXyd4r5W9ceSthZzyzFaJ+4Ue7YlDZT6+sn+BhrZtZPDqVNtnwyJqNMVpsGYPBokumP10Lkrx1
Yu7A4amnjgBN0/wsiCGg9f8RVsnVaItFSmjSeouX0CK4dxA2Z6rDKHyNWsP4tWiDHeTLan4p675b
jV7zGTCXx+RGq5N+b9XCZ2NAX65c1XNAZrS6cVWCwhEzhr0w9EwgHrwoyn2Eo49WgikYrTUzwr45
Itx/yKslx82uEfWnDeJgBlhW2L8B9ipeRny9HC2zPX2tO9kx5XFIbCTLEe17J3XIbmX+mTjmCXE8
Jtiqf/DSSR2EE017TjdLF3zsL0hwY0LSt0Xlhneb8gxymCANMH6xXB2CXgSgEhSTewz5t9QFJsLx
FILloLem4M7jIZ0sVERVbr1lbUcHD3zLfuBu3GTcvLiScd6jntb73FiQf0V6cdLpD9i4btP100wa
G5meblr8KND0bgJ7pDnElH8Xj7s+JFPMrpcsxDLcS9FyOrLt/UgS4sqcZzSMxJwwscXioozORG2C
466KFu2EtRX4LKgbi+FbZU4lXBK2UA420I6Y9aEVrp89dxt3tdyTcP402DQ6JQJBpi7yUBgOXnuM
Oak7WKdqzn30mva2mEOaKdRDSIb9nZV5C3rKouwIUA9+fYGL1Jwcq4hhBxTzv//SNrnBrMZtTfrD
rtxBLnr4668yP+SPvv7futWz8+PrOyTmiwptgonnpbIgMad1+2Sl+Rzpx/NtVd4mO/K07mZUieNc
XF+KxNeP2eCgNy0iZ09lk6/D3g5QoMzBLeAJAEhlIViOq+BgBTuiBaP1qKLHIMaH/CznEnZHE4QP
E8TqVWG/F633mQLBNqxj0mY53PjwsWqGcxoH8xPvITnh/+O+FlvPT7pVZfbBo2kTnBD4eAUiO7kV
CdPjrItTBDCfQrCOEdADfQyzFXCIUn+z2NBn3/gWDhBrsuBiDO6xEG25U1X1M8UsTCdh+KkQmudj
2F9NGff7wXdz1AGkdWaBc4202+6mjM/QSeb7iHV3x1wfH26XpOc8H/cBNpBNXuUUL7nor3WpiLus
xkOFkvtgc2TKVbFLAueskxCbTJI+AwnTOyMt76ONMGNJR53RfbE2E22CdP8V0xooiOrbhJ1kixv8
Seq0XQ1yQHPS6DM9Kcw6c99D1oIGadigjmIrdY8Our+1MMelwsKWBdcg9co/tBY5pIvsNcAqSwbO
DgxIxccLDKqjU1qvSkudzXx50l3keYEzJs+FUz70g+etYjqHWytqghNTfDLAF3efXe5aDVCqwNwL
8IyRuymR9E3swgFSsCEZ/B3QjAaABSeoCBaQY9pgu+ZAL220YN8wVqP7ILo7Kh1F4T3t4sSujjQA
k8fYDIg0X7dUpKfSmD6nwk9fEVTgn7FOfRwhL16CTCDGE81aTON6EvTysHbAtAnsbpcW3OyotVZ1
ltdnsCaMvqo02spQAsU3eP7Jg/+YY8fbVbH/XFUDnYmKKW49MZpWiwypj4U6423dZbi9TxOcMvAm
wx9bDSCBkBTjal57c/lHOeI7Vr/fhFIiK0pcTCDizOxtQ2OIZqS18HZC/YosL95GXfHCTSwe8N3A
bNeZPrTx7H6TTziduluXmJTdEQ1LE6uXYxKg3pQhqCMLsGORSwbYeb7NmG6dNHpUHpUe+3XgDnvh
ZTTNKMgPus39s6JddIwbDB99HwbHGkviaRC8DW7//BgF0jmXZtlQgwT2RXbhvB9T27mqsPJ3qdOL
hzJkwq7ia1O74QN6KBsrpjKfPCskLql2isPMtAeFCwZzorqiZ4s+5EZYon+mA9ttBkMYz87gb0gC
xsEV5eO31mW0ro02ealdw4VZVZsvXVCDv3G9/I5kR69rr+QAHEuGnAzKj1ZIQeXyhK1lEWqcrBSC
uUr1wrbhDieB6nsUcjYdiQ763tYMkapRZt8t34d1NjAXNnWFJ2xo1Pdm+abQVOPv9EIRzVlp9B3A
CsxtDqn3sUBEkKnAv7Mw0ZBvKu+OvKpcW72rn8IUL+FU2nS4kUf5kEdRCPCfKp5tnJaluR2TH12G
iaYamK2HgcFosTae0HcLQkywLoQLuadtE9ypReVcupg55vL7bT0QAB9g5sD+I66N1Z618nCASv97
m/r3dkAXWWD0HwcQROkyXjCsFI1+9FPNrVhnsWZ8HDXeRo6uxVVS464cEr1tOohwfs8HYcCA26B1
+828ctolWgva1LA96pLZqDat6WpzLqExQnRo2uZvxjRfTNMqn5RUw36uHobBKfdAOLynmVdsKHkp
InXCJ5o954LlmAkwfucwYD3rC3RRvP4QTu05HQirtxomgm6FUsItoAogcmzXZaxpgGPXSGKJLsDr
r8LtmZ4MoX9CtONscPM9t5E6t7qc93UzMK0R6ZNOkkOnB3UaF80XuVqAFHrmyaOTXcLSH9btfApr
T2LtxOQG8MBkE2iBYpbzgSFbs80n/eGHioYbeJ9l1Y4wvqxk3mkobTn1EfCeJFzqWqYk6wE5KIs7
i0jRN6SJsjXIuGbqJ/fYdo0dQjDc7zZQCz92oAknqVyRVM+BPetN7ip/vjhCSsyH6F+Bb+18Z+rO
lou5uaAF/OiV6sLk69xoPS9+/HJX+XAwWBDGA7ef4IVhfh9rRKzzbiDC7Tp60xLR0yAF8WZOaVlM
XJaU1PQjlsuJcwiMRCoHxWDRVfdGWvVTNI0kWNAUY9me986CfKUUsqPk+wztjuCuKrt4NdqWwoHf
2GADXjsaA2YAlBhJ3LooHXD0ccZSEmkYDbW3mUZ6ArzJ+ZjF7fyEp5Lw4vnqm1b60PjkogC1uGRJ
zznP8/yT28tk1SXk52Qm0dsR2Akp7EemgghVHefVUNXnlOl7jJCZO2t6lBXD8lFYztWYWXHjBqIX
yLTsQMg2TcuSXm2n1cUkoZYBHl4jCIWPCC1Gj+U4MPF9sveH20nGYJCm/rUcmY9MZoD7vMNR6o7u
cHZDSg/be2zdDkdfzMCmq+z8ZMQwJvu4u+ChKY/+BNBN+WV94WT2EM1hD8utogogM8YxY1zzU0KW
di7PegzGUzu6mHN03+wrt9syju12VCbZSXgAIocJJV4Z/TRMzL5Qhgh97+qnaczZGrTlHthDf9g2
ZVDs+Evz56A9/RDYBmCGJlO7Av7APkwd7FcwS8pWRqfOx0JYV/qGx9Bb9xwIALCAdjCK2NnM48gs
NjQvnGwmbsb+4nntbhgzfR4b+fhVOHIlVzqXxj6u54OX5RHtAhQEvQCsCb3QkNom8xxsRMf72WW2
dxUectys6OU2Namja9NGGW5ED3NuV5dmprwwnCnf5tKlrRMSbYYKH4JRjm68Vwo2dJgReVFg37Tl
OZDtZVKiPbhKPYlyoktCiM3aqd3u6CUQnyhZM+sclZ11JnjH2FbL5v/1e19f+uVPwzlAlib0RLM6
b8Qml55z0LI5RMIzz8jYfGMttdq5YZ0fnXEyz8nyB1+/sgvG/MW/EXYey21r0bb9l9tHFXLoggmM
EkVKpNRBKSLnjK9/A76v6h7TKqlxXC77WASBjR3WmnNMzMJUxGt3bu7Ncqke23qlyRjz51OQwyaA
2Urz+theO+TuZ29erIO5dJ9ezZf23dpJtAv9iwTuh8Lvgm2V+sRxgbRjBoK66I7msHdfQXTUsBmK
lYWWUABGyw6DLOqlDw7n2WuXMCsc0YlX6UJ/5w/uspPOP0VGD7RUyuzkST4G1WF8njzM5Lqw7t2n
EGQpXz8au2A57gVxKThPU4h9SJHbHu9IZbfOtAjFN2PNKqXMlFP0phskYc9H4l5W/byI5ulHfgas
ZBV7I7/D1qYfvSeVMLzirc33TAgggRXWEVqZABirxRDbkDIwhsfwHPYooxOIVikFu7llroKcE0O8
DHduvEIKIz8Ub5loN04S700DNtw7Xx1x3lLBiDpD2kONqfso1ghLoJf5r0AE+oOKTKuc5Zt8BQg5
ObHrVlMMwQsRuSJzxxEPSbNOn4D4vCAloJSE7WGRrRptoTypb7G8lUUbMtzof9Z75dHahAxVp0nQ
HjsezUSbZO0d+jbClcKX9jVpbeXoz817vtwwU9/7VXfJ+0179c/Nk7QE7Y3Udg9TMR/t4cSqhoRo
xYlTWiAXaQ/gI4AIxqgw7PQRpjFqEuEcCjbM7b7FiD5368N4V3XzcGdB5yZNAEcC/BNtBrILC9iJ
FB9a40uaPUK4oLu1NXwgGvawSXfJk3SnndNupurHRsYxZ7t7laBGu4WwSB/iJB6Ns4w/moEjrEXG
dTG/Nhu8ASO14XAm7JKtuadwzEHyHK7jfhoBHieOwfEuEzBsmX6W++JZOPabGIX+KlkD3Nw+Ipxc
+HsczsWFLDIENVST3yu2vK/lnNrfQfroKffb2rzA5nBXssa9YIe4MAEnyjqDeRqscO2jxKhZVA/W
2kd8DSN4PQA9V9bhI0bFhpNsvzEoMvOqzptzsUwPnMPREgwzQdz4T/Gkq57zRIAwegB3d7IdbrxT
/yiswoO2CtbGY5nea8GaqALXm1+ko3zvrtmbRoWdXurajj7LbTJjGqwollBbXXq4fFGCPlfz7Fpu
XcqAl2apzoUHyCBwmWrobb6/RE3iH/rXeFPujft89dr7s2qnrPIFqlzg3fP+Er1gCDkZRzQu2VW1
M2rR3kLF3+8tfJiuX+EXORSIJ4CMI0I8iMp97Uhbij7dC1OZ8kafbxLUowBfUf2OkeUdQJ2LKDWd
9GSRBT0rXrJHYUbLJF+p53prdsgdHOmtehGjBY1WMhX2xVqES4m6dwYC8Uro6knyZ927bmfzctXc
JafJ0YMUd7RFJzrFnSOcqRWFNY+UcpB4Vpfye3UNX13aVAtjpR1H0LsX+BrmiXPi+AUqrI6dZCee
lKN19EO81La7HikgH7hDHNbDDfTv6k0gPmPFdiNd0CbSN/4mu9Ov3dJ4IVVuS4CCk39VS9+dhW9k
Sw4N0U9bg+4JPxzYAy5a28W8/eJuG+MhPsbUupYYReNH6vZXGJHR3ZSlxaYJp42TMAFhnkEN9OWJ
exW9LpFedH0+0HEOAwaYQ4e0Brs6M9AZz0LBWsOgkZGD2TnZBulcY++ZEBW45s7b+ZP/KpAVKM6q
d06s/aIeQGHaNGNxYy8qR7r3UR+vwmiub5tdAJjrymCCxjEtTZP2wTbv8iMktQmnwZIVbIVuZQB9
rCCVzfRFtXEfiU1Xh5lYPiCI7Md74UQ44fAQPqLnFigF23GyAsQn7QcH453q0DOtZ8y6797B3MO2
bufiot4Jp/7e2o13Ak1Udgx7CwLt3v3sIFrugBtRAaYjemZFlNi7XbWzcW88eyeWhGeC2T6EXeXw
/oUc6ikYgDsjXNApn4hMIRMWpehMvLMWmBlm/rP+5W2RiXs0X235GZiDig+coUqP1JEOlmcTaODN
rU3loVOYIQAWlbllLcxTSczpl+gthE34IvJIH6S1dFc0r+EuubgMbfbg6JWhz844tSGTgTfbcTl3
oFDRQDgF86HYrdR1Vcy9dTIswy+rfoKNb861jiVT3QOpodFLUgLcY94sSHLmvHlO1lXu0FJCU2Ew
ztcCkck2KuthriCWoQHijEcfM79spwtvXoNUBqpjG0dlsOVl/WTtJQgAW0yQmmEXq36nryxeE+lO
uEaL2mHrLt8Hnx7JvnPzQ2zXOnPqPXlxaBeauZGs0AmzCVLfoSxt6XEmfMXisa2J2JiRytBvkfkS
u3wAGHFljy7tCqIEDQAZc+GVOj9yXPdDO0SdLd9HE+N0RM9i12+WiE4PgTEJYkwLc+jsJ6896gR2
b+N5tapwtc+KVbEHf/uWXuTzcMWjbr5R+vE35jY9JOqievaf8mFRvfPKkfdab5U34YG7uwRf6c+5
YUZH1DQy1VkAi+Yc+Q5xTWFnN9Japo1WU9bkKfFO28pFDDa6uejXEEmgoTrSakSkca0dgq4s8Dlg
cT5cOO39vJrp4tYV58a+/YLI5lL7kqkFrdKnCsHgrH0UnkfuNEAtDmN3JkhE+k2LdHiIt3G6dR2L
s79d7HxHfVOtY3OHMDHrh9mwrN7dtSLMrGDZPISaA3KyeoSYi3+xJs4UzxY3b4tBcYD2R/vZ6e60
Zqf7K9wY8s74yhjbga0BV9rTk9eODcu9cBrYbwQz7ak8dsjk31I0lwsBp8e9sPSQ1KCsNVAmg1Zc
8GKmq3xlOkntlOMdI6y6T/K1lM59cUbDCvlDsyVGwMSKlG7kB/5/g7RK3AbtYnjo260RLSdtJbha
PJNgpvylki4Jk+HMHuhHdgph9qire4IpKzAAAMAbSI52/lk+1NapDh2XbehLSHLekQkK+ZMcPFIU
TB+qu+AuxVO5AWHknZrLhByk8aIxR2EcmsNSYOOSv4vGzGfRf9LuegWfCvCoBcoAgEsZ8EAI65Cg
iQ+3g4P3ar7IeyaJ+DM8ti8GtTsHSMdLtivW/qbZ1s/qQw6Igo4wmtKTQg4B1DM8UP7o+Mk8XxSG
Y73UycpEUZRsMwVc1F1qzLEA+jPTvfPGU/aRv+Q+zg3ojTbBxp726WkL7B7pF96uRP3EWzZc8S5i
w4p1G5UcwsFJ8J3b9dK4I4FR3FAmPaeroNlWJ7qd7kUQ7HE/fmU7/ZRdQ0Cqjnn22H5t0ic8qDOl
hpNox/tcm+c8LKwjOihl7Ki2wWA7AsEuUaDM4kf2cXX66vl2RmkUxNisuXCdmEMxD7B8gf3AFGab
D3Tc3PyitUfhPjnhlOlVm+043esQqegbYs/xk4WtwBixJR91YppuxQu6lRM05H4jKPh3bPdgOhWC
aeqK40w7ant09OHTsAQyo74x8IVNS7zsJsTwAxVjlr5Agys/m11Ffu0CwwjK5wFB/hPwf2HjOuxb
5skx2irEQCyzTbw018He3OV4wUx2wTNj79+xc/BeeGfibUtQDBYYdVWLdn6CJEBw7eS3jVCwL0rr
7GKNYbRpG+1gwD7dUlenTqE6Lg6+fBnxRsCbONH+9V4kJqyJmTzHWJJuI3MVP7nSfMw+noWXvH8R
s2Mbz8Gi1TPwRu6SHVSwQqKAkJrtWV+ee7VYmQ/wmlyPbX1NBhp7H9C2HzwMVtWIbTwHmrVsC/vk
3D+CN21fLNikG9gdVNk/Bs3Wzhha6E5K6ny8L2n5LYuL6PAY3QcXSVHHerf12fjJUDmIaHH8R17Q
DOX4Ut0kR2+FyNZk/tzE63iXvbam7W3js3cAXw6kobg0CHY+KQQ8qG/0ZziIsmE1F9hkrB2KZc+O
EItvgvv0gcuW7sUX8aicKWbwsbijOCM84/VpUSQjZ99mcx6usI1fqN1xUIg/K3eLgGTqsp89+Olk
MmxQVNUH84Jh9y38Kh2oGuY6X6jv7s7ErOly5mOPbGd76wEvI3W9fNdtkmqmzauF/5GE9LA4Dzm1
jUrmWm7CBWsU46W5UipgvW6ulD7qguSNGYeGuXenPgjPyVJ8F4cl2M6KV/U+Yj5E+Mktr19JWFDf
yy9Wra6Y1+Msq+bdGtqQsnDf3W118cptiJh3Le+EubGBO1b4BJ/bjbkWl8WzRUQuUUIXbvYXEnpB
s60NPhDY8dLc7ZfayjqWx/oRMefFhDiC/xHhJ+8qitDlsPNf2VWHX8x+UjzXg3n8NlDg8+zPFpYH
q4K6QJ/NKl9fmqOv7OIP7crofAhe3VXiWO68D+bWlpwX/IUf9BYmZPj45FPAXBjEYDMbvwg70YHr
pixIbg3mzP76ltbJ3N8zrPpqEa6rDfnx0r10miabSSTGGc5YS/f5dIg16TCsqOd5h+FRul4Libb8
nLIPTVs85yyMxUuMln3WL9UDA4eH5B/lrf+J/dV8iAl++grP7TuLgHCSlulzeh4SMKoz/eiu+rVx
Yo7ipTA+6LrtlB0kFIzCpNraWjwbT/yw/rn25hC4VWizxAmBRV+zI3Y/UY5zXEd7G36CBk7YGako
J22AbABaHpjlPbvHbrEP8cCcs0P2ihzd2k31TYGuz8J98E4+75PtXuJPxnB7ZQs9bNBjisfgjulI
ZsrBckai0Ky6VBftubowPfoP4hYjwX2x7C6cXdV9ugPau11HR1BuVyLjl0RolBlQ3Wmy1J7ZWz+2
L51DN+aSPyJQE+YAZrJNy1Z6OVw5sBMCWpH4MZfJtVmKtPxo9j1ZG0bTW3kk7RK4WIQoLJ13Z/M6
9Ftr3h7c966/wBgTkpUmrjKVs6WNqt8xDhGlf14bHD4c4joby7f4PL1A/aHotvkX9EzZGdUlbM6+
ga/veCv+x2ylbYdDfscsiObQ2gxcLCD7B23Tr7gD4k5ZVDQEH/EY+3ZEPSh96sl+oC7EQklz6zBt
n/ESvqVsy/xFvxA/ChMo1oIJ/CIwkU/CBRs28z5/ra7YKWQOntJReCT92tMAF9PdV1cGIujOit2N
QGtm8+d3Ua+3OFBzaNqjSFpwySuNeB9D04sXASinr9mNFBrAj2/xyk7R8cGfP48QYSVRXTBUrGhb
Sa25CEvWcTxPLoB9DFNkcFyFGLqsUWt8b70S5I2opfzWMyOgNtTOihB3ScDeC5UyCtGuuY/EsFjF
Kdfj5y1W54GXoZt+CZHdzBo6G3i8RwUZXLVTpZ7tUp/9/196s9w3aq6vIt2PN30H+KtW2VDGJTmr
1qf1mVVWu7OExmzgv2cUYdEnLJJc4KTy5xd9fIwNwVvRXKCIicA4X9Ql5LPYNy+ILEvHz9mYo3vE
gkjhWcV7ipKDEu0wfohaeBaie4+KRZdDgXIjCetzCXZZ/pAjsbLTkMOcbh5dvu8mgDGPlqmZZwVn
Llfg/G3h7i684VOZoihhI7KF9RrMY9dQlyteFVKvMFDajSo76JUT8Ngjy2N/NKomWo1YLajM0Dhz
8ye1ugwq6tXp94HZF6hFqg8hDM9WnJ/KvnqohZHYplEl7S1+7fScEupwGXJBWdWq6FBZX0qDcR9B
GssF+aBw8LRa9yGV1JPhcjgyZM0meYETS6k4kMmPLs2dRVebT3kzasvIQw3k9uNjR8QNj4MNTKa6
1InyDxPsLolPzbwU+3dT1oSN5fo4+nzHVcpdlfbVusFlxTwTx+vSYOsKwLcTSeQqBUwnmDGGlVs0
q1b0glmgTl3MytibsdVv25RNptVSDCwSykHCSKSXJb8PFI0XpmyARkScMfckF//oZWy0L7VD+Ci4
vHVREy+1mO1CIzYbDOyHsPA5DcOq+p//i0v9jlwzJYz+lUBqIl4yNN1ScWfyoTdAF72PZfC6Zul0
KnyIzAJT0LJeyG6wrpLaJrtkVarhJldkFuNyePz54//lu0yfbkmKCAJP19Ubbo7Ra32tEb3sgAH+
ckHCi5VH6SCkiiFMAiW31Kl2iXilf/5cCezQP19bkhXDguiHSOI2kFSs9LyXewkolweissQpVuqr
wOjuBx0v/Ciipk/KPTa8vW6h56SdzMk2U9ZwDTe/XMr0HW+fgCQbsqKqlsUV3TwBKdLEAXlo6bgi
WISwEMBCCJ9+ZqKKvPPvvJz+5ASEYfj2dM/aR20K67bYCbfe8MtwML65FllCi6qYqiZbt9eiBa4k
C1lAr7xIMVSFLPATViAe8lcfL5ormOovT0L5bgDKWDwMLCairuo30bARHbsxz8nh01PKfUaXPBqK
hk6SnVYz1og3uf2GVL/kuQswJl1VOFGLnq09cgBcJvFG+V9UdQgSmANMJLPXVzX+kRstsd3iuCrL
JxMNSD6gTK0THm/e0AIvIEdwIEIctgjM+vjzQ/3umcqKYmCRNSfq1c24HjwwcWLkVY6ZsBDq4GFs
veh+eXn+DNLbkaPIvDuaCH/LMGSe5n/oSD1O56G25NJpS+0Mm+bYJsa2Myh+17wxOSVYo0uPY05E
k2fxm84kRknb4//osa/HR91nRMVVft/tXNXc8exXual+WvXELMlf4qLcjwMAjVwvVmLl3ouN/0UK
Wbn8+WbJ/9CzmIMUWddk0TIlS1JvUpAtTe0lT1Y4DlhsTT0jg1YAtr+h1TIkPNOxDBInMZR1D+1J
nMrK5jItQUxOUGM/gjCi95+eJX+aUflYTcwFxYNWMHbevZuY5S/vyLdzh6LSuGPxMmT9z9//57Yr
laVnRsDlMrJmjQTVBsPVbJywU1LSPka01CdP/0uvbUOF2qWHAI6ajD0Fr/92Ld+9PQoTt6iiqEcY
ejMEPIQlkgDG1Yk0uidGAUx2oo0MPjWhgnxHT+N9ApIOOIY2RucnHz8/u29fX9KwZVWE86YzEP8e
gxZ+k/8dgz2ConkpyRSZ2wCR6PBI2urE64QcP715+LIigCDTw2nlU2hSV5pwMj02OWzs/SfZSTxp
xP6zOpQ+ayOi4Ort8ziH3RNzyrZq7P3DufXdNzgRW2yUFEzDdjNRluoJQ/XzF5O+v7OmbrAay6r5
z7yEBpUBJJIPmm014vlsXcEViGptSVQMqHe0xOS4rkkkRZGbXX7+9O/WRUbYRDwTAe4pN2uC2rtq
oyasCcPE6REoTXRkQfLShivJMx5DLaVA0tW/fOfvZi1VhJikwveBZHeDk4v6Jm2HuCudsedZIrh5
0c3s5edv9ttn3HyzQKtlfKIMWER++5HgLNVMfpl8vx2TvAySYvFe0OS+HZNWCKtFrnkpCmmpdLQA
yPS2rZ4BBi/72P/BBKnBQiuaPX6ZI6YmmvHoh2MSit1iG5TtvhXxh5pgT7shpktlUDHwB/8lyEFl
ViiAW4WRDN+Z9FzW5mECRnnGQx64bxNwzHRRafx846TpVf57tldEUTMVk7nHQrJ/s6aoWt4oArAg
x0Ocbtcs47YaJwsZERTUUV4zo4ofcXfTcgB34wkFXZOcrW9O2NbPl2J9dyWGabFZ1WTJuJ10Ct0Q
zSFXCqdIvwSPZrsvU782yG1R9eHYl7W7VQBW+Mr258/9d3eCatJEWGfoRBObf+7QfyZey5PqsYyI
DRhHf27IvJMVN3uW5S1+NCbd0v1tPzSN+Jt7zvcjCwHjvKaot7tjq4LQPAwm7jDVhB+BMput7DUv
w6efv9m3n6PKosQDZjZXp2/+n29GJCnmstLIHJPazejC2SX3NijcX/aa5r/bXkUy/vM5N5stQYl1
Ul74HJAUtWCRFICzbVGRRNYjC5Aylb7iQxxk66wKe+bt/Fkld6EIz3x9ag1t0y4Fa9JcKclCQY8l
AZlehuyE7NFPuOJ0MPk7yAcdCrZCBXDTeNSMiNzGfp+L6Qp+qLDoNRFFL3SfhjhTwpO9k5fgA5Nd
jvmhstaKyluO7TJL/GTXqXTopNbIZnDBEcBn9cLPxnd85sK640CJZ7JDHkkvP2/e2ylBxoh8MqMK
/GIARUDvzzme0mrz+hq9mvksGSglwD7mmJu6ek5wNSPtjI9xY3r+c5foIsJV6Dparx693P+CGm6S
gkUH29BMapijZCxLTbuKSzkc7zk0FyuXCmtm0QBvdew2IZmpttn7T8S6n73g7ueRIn2zMLGhNDQm
AxFlmHa7W4rjUYAs3mQkLwMEkP3u1MbpUenkk1lab1QjWlscoiN2nouVhPeV5atAmjqs/rss0DZD
qp4wr181qVhIfv44CvGLpCtQg5WaBHlCDMbBp7BT6PNA9J7KVk95uG4zw5S46l3xo6zwVxvREVsb
XSrVf8paWqcCQFDFeiM24KTV1mGsmxOxUHbVuks1JAJESKxDWfgLFRthrfIPwjgAp97M/Q4vZ3hM
ZHWHl+Qo1+0Jy5xXfoRDulYU6WPwJBJgjQM8GLjkpfzapNIq72k9Btx2l/BGNQgIPU4WRTkirsCz
MJuuU1a7aF4ZzcnXpY8//67Vd1VWHVHfzqsWQoWMnK+OrU2vuI5GW7ApxdcqbB23Z06T1Ksip2t8
FqSOp/vRl+89MtO8CDaEXz4KY7bH7QJzx/cf/S56Lv183NVEGsuuR5pFWu3VxviwNH3KbC8vGXbE
+6i18G6l91jjsgfOoIwpF8PVLyPkm4VCtqClUnzSUGUaN5OJm0AtlcsBdTQYMnKgIUlDLp3pFnXI
pNSWQWJ9BAjYkWSUyFlEHntU9TRBXaVzfrmWaTm/mUAV2VDBTViwPKzbIwpVlrbt8iRzwIEgT99E
pGdORrVkYaKXa3Sp3SC8Fwlo6l57o36XMvEELF3DEGqqi6zN6Saagrfu6v6XRUz699ShcEITdV2W
TKiYt3N76Q3kSjQ66aNYBqh35SZSWRoviMu9rduXz24yQic05JiIeDhbvtCtm0Z0f1nUJjjy7S2C
b8t6Zpoa/92eFeshMjt3aMDLmo8QAZIV/r9EWPzhhmDqsPuwH7ZpjDhRydblRNOoJ8+5SupLGcQh
jkb9XUu2MXYCyvL9Pby/cZ+5wpSXiM9HjWayhXLWLev5qAv3ShvzXYJahjgHW0vNxqXb6KS8UTH/
5eH/u4VWOB8pIBk0ahuyfLMPq6I6jyM8VRBam0MtW7Tey1cYVHYbl2cyJs9xMyD9UUZgMdnrzx/+
7w5anVZTyQAJbViadrPPjNocdxNkdVKXaDfhV4L6Ppyp1i0Dvdh1cvIwCoiHfv7Qb8YUu3Zw14bB
xkgR9ZtvnFdZ1nhtExPThOQTLSGhqK+j3gD9CO80AsqUFI9c/5qExhEV9cfPH/9nC/j326aKCl9b
llRJ17XbjZkXxHmqEhXsjFqt0ltsGR26jPROnFFavQtj/dhiDqC9TSxEKoC26KhOFMS/9qJ5KRvl
3Ex/bQbR3VDh5c97k4pJ9joMD0qzB+O3CTMs+kb529P6d5rgwjl0sGnXNC5/mtL+s/8pNOrWepNw
4ZjufQU38Gh+hJjwQVD+cjr4bmAoFP10bhM7Ie3mo3ykwq5ZW5ETRXANDBwenrFKtGZvoPPGMsaJ
srYuPz+YfzfMfD2I6QqQ82myud12qTlgTcGMUALx4638lYjPM0iGuZhLj39ueeQmC1U2fhmP/24r
VZEjuSJOm3U++OYl0CqKGLVrRI7QNJshbh1Vje4CXdz9/PWk7+6pJlLuUkzIgvJtGZdtVx8E/GzH
S7Wj3nKGz3jRKLixVGbPhaDsIlVehqK2NGELqBWzbKngtGoGAvecFEiVBgduNC6C+9vI+ma7xD2Q
RPbvpizqnAj/Hlq9IPdpGGL7LfEBjYF/UrSeOcDdwdTfNu2z5BLWpYcwoqTfhpo2rbS37+M09Rka
kDBWmpvPZgGpLShHkWNpwCVUjH5UQGAtiEbGvJ6RAwbTzcagCa4BEklKDDbfAFVx4t35mODtrnXH
GfDB/R/grSlhBDR5qRUJ73GfRBBrWAm8wOa1p2AmyeUcZxyikLxJl26VPsQqJvJ+Isj8gY7VuYqB
HjcJPrF4crSd/7AMhMJcaB3woj//O0A8C3YS0CdM5JRawcF13UtdaZuyBckwZsQKxb639E2lmME+
BskRvFHXQ/lGNuJMyFoHEJc1k6XiFcDzMp+OAb8MuOkl/efGmtZUmpFMS70dcGMIw9VXmeiGTnhx
Q/RyZCzpwyYpUaMVAFFcrdlkKSQSTFMfuHMWSl7d/3wR375cRA7QvrBk+P83E0miFmwevCx28HQi
qeJri5F0No36l0PbN/VGRrClc+5lUieO5GYU4XZT0rxIY6dTaDqhTTQbkB3M01XREl8jnWEeoAfn
2dSKdvSJ8SnddtcRFfvzF/52ddPZWJqySfGTu//3qzSGIjZi0KyOVMG9aPhl3perynuNkuFKVjlX
VMVvZaEdJiN8Yr79/Pnf3XDugsqCrpqieFuR4zXQ28hnNhsi92O63yX6sqR0f5ms5X8PyRTBmBnp
M1C+l2/f2r6KUmnMmDH0iBaDBeffJvIbdZZxjAYJygNzVqjUTtDqlt3VjHKA5HaLxkQuoYhHGB44
OTijxZZ3at8FqnVJYObILmEDPfLASkLg9Ps0/N1sQzqDygnf+qYsY+qlCcKvjVB2NhuSijdCnr9y
K2epLO8G8ddZ/9v7JCuw7sBemP90bmJukqFT/XKG/k6QGpDIUf7aUDYFCWmirImDtyZ+UwG/dAK4
qo4dqV5sghQBzM8Dw5jegNvpgAdFk1eVFMJJbtY50p0APHlF5GAyxqUD6N8E/ACBsoBaGaD9wiSV
1YTZsJtgS3C0zGolms+GqZ4TtDXZZ+9hXQmS1qnYLoUskKCmiU8a+aW1JJTtvbbXLHc/1PLZ7Clm
5AwGUclf1Tp6spT6lOTZq9WLO4KRcXyjnFTL59LUFoUnoK5lv0SpmhKkdR6l4kGB1pQTQmbL+meQ
0Wz3zURZZLK+w2P80CogYHKj3PqNAt5CXNLhn7uGAfBUv6QBx1yGvYjitCd/dsrsYjjYkRbA2nn5
83tDTxZ/7nJeUFHxs7dQ/G1VVb999gYVVuY/vH23W/vSraaSQsLKVpSbFNiSGbWbjibnfHohyq5D
H+STYio1JQeYN507HVrSmWDK19Ar3xu/Wo+iehYCdpl1x4RdlMUJFsf9qJYd21JrFpX+e/gmWSBH
Gh9Rgj7c4/ByMlhk0cSZMmIdZbSgf7QMLjMneqlV0D1Oc7Fi8FciBHzwUjlunRYnQeY91BX9LEP4
ZRn4boMhiSrHSAze1nSM+3tWjI2mDwMAIo5QS7bUpw9e727EcCF5xWNWDq9ijlbHjY9WNvxyxpG/
mRElJsNp00yzVrnd78sSbzUJiZkzutIHuLYrsP8nEmQXhZWewvylkRRHcYZPfTKWaQh3/KuYGbvM
VV7Ntj6lhC1PQRKrPJ8qVauqR0Ahu+mSeg+WKqs++WW8/vld/W52paYl6ez32Y/9c+xuoa32pZdl
TheiaDPSddFQ30m6Uxml6zGPNmJnLBUfhxYqzSHl4tCR2J3YnOIadYThY53x72JjfA979ZqY4scI
Cy40H6VkeI0q8Zcz1bePV5JoS9KL4Ux3u/qqghUGpVllDna6Q6F3JaKhJ6/Ot6IYHD02W2ncL4bQ
Ww2m9muu0Dcbaz57qjzLkmYxV/89tpjyurpSC8YW4SkzmdEs9eqOt2ZFRpkmhCec9Rt/FD/yWPyg
Tr2E2LZKO/egyc0Ja74d1SYyZuDTipjuf36S320HuDiOMwp7ME5uN7Nu4pYqwHme5FhnV3Bjy2HU
rqHGdOn5hs35dCem1JY8TTvonrVRe+/plyv45lzFkxEtxdQ5YJm328DcUIM6SakuFUN7mp5Pp1uO
VwExr6+q1Z5EMXrKEn3XR+YhwE+GziMLlWtYjR+14R2FVL2mQPYFFdesIf3ydn6zHEsKqhpLUVmT
/unOt/At05E6NErohnN19qlpxTmuGECBVxzNJv2tGfzdYFGI2ZI1SZY57t0MFkaGm8nVmDpUB5Yk
hc5KeCY25NV5rvun0B/4w/6X13l6xjcrL/16UVMUOtCqbE0z1H8O7vnY9aXoUrzCsXwZ0TH2eMON
eu9l6W+Fb+O7p/3fz7oZb5YQRqGqToUyCz5WFbgYTCVIXZxwpOC16DMAbCayRlVZ+WJxGPPMwIRj
bs3B4qXV51jWzxPRN1GNpUc/r8wH0mfVC6D6hE4+6STgluJxlUtNAIZHXFdCfsYS64PQV2qKtVAk
tsY2b8rzH/IxEs2E9iNsvvxTTSVnUNgXai3YlXBcV760LlJjQTDg3RB8eLKxsKoUJZ2xMfFgU3KR
+8yps2ElFtY2L9uDlQB9EYZVOVYHoSvOEQCfRsBqigE0bvdJO6yVBpda0XyFYX1uK67SSw99CsEk
cceTFtMpkS0ijTJM2rPAAGET96Odv5lrP+J4lqmk/CaueCXK5jmqdKcEWSYMyjADpG3181YkJEeB
SLMs8KP9IVxafJWlikoSN5660dEEGaFXLJMepbSYvOZIs6gsVuRg1dvRG2JYqCnriF6Q5JMxAsEL
rFSF5EfT8oINbzBOUFotq9DrEG7WHWw6QFHdEBIQ0UQPTcImUbFUwCCxGPMjJuo+skRYCdrB7w1/
BVkIyTgVbJsQhqtboLMOLWWVEgtkCvkRjB4eHUb9aKZHUOdzJWc/Zoj9ukpZCjWocRF+4ZbsICv6
tLAHGUF1Nl1zq5nlZxtkR69Mj0JVo6Vw0TypWNqz98qULnKMbzElYz7s17AMbUMHd0vj4GIAR3Jz
TN5Aii3f8TV+VuTuRUKtGsABiq8ta2E9DYleL47WYGxNfcBEykVO8wCQ9BX61pUSwT10/V0XNNfM
8Pp52gyrn6fLb98fyTAkJgcF2crNgVUvqqIedCYkuXLnpc6M7Hf3Q07iBSohddAXzWht+Yq/zIPf
bVKof3B6RUyBVunmYzV/gKHiDbjIaP9IonVIo4R6fvrLTPTtcqSxw6TDSckZ8M3fU5GKOAh4PRGb
hFE7TUeCOUkjbYJbl2pKhpwO6KZ/tEp5HxCLU0i/7xS+m/FZVA2de0wV9vbgaOVJkeSdRkcBD0dc
oDht0L93gr7jjw8IBTj0mbbrjQ9M/gs/QPEKEnEnlgCSTYqPDYE8dV2SNEyklqlv3USmg6UBS3YJ
oukgZ/4/0s6suXEjXdN/5YTv0Qf7MnHcFyS4iJQoSqIkizcISSVhR2Lffv08SbvHtlxTNRET0a6W
RBBrIvNb3mWRawWvYBNsw6z4JsL2vovCHbrie2/qEVPAbaq3ahgKBdX8EKOQEAJxPnT+JOyT0SED
lzJddpPsEWbKUq9RK40myXRSp1ejmLfFjOFO5Cw1zznkkQqQ/5veYDM99xDw8fVaOEZ8X5V3tSvA
sJuQBtR2fpVPU6AMBv9rTH03sZ9IpdLcRrRhQj4rucM5e49yL5HIOVAGgAuyYxcxbxjo6PlaGFOo
6ZMblyAVrwL8UGOqUE3utL6eYPY61sg4akgIZ0G8wfJjkxkA1Nus/IBIhTCpijb32CPLDzBiCE0s
DVrzVI5DtZ7A/DtlGyLv4MHQ1tChoPfo9PauUSFRZnW46EY4tn3yNKcl6hu5BInD+YwDDiBlBX/8
Dn5vvbQNUnQPvBtDVb6jf1kvY7Wx8iLtC9QP6THpj7md7adB3aQadjX/X4f6mqL1JXrDAsnHbeSg
pFigL1xQY0cmcTm0yk8u67tRsk1eBS4FOBrp3N+vS630UlRmzXWl2ybCTS8sVtEo1jJuT7TpRQux
F4PJjtzwTy7ze1EPVRpKUoRa5GFfoh67BlZQZEwvI21fFNDzHMpL2x6cyNtrJc+X3398Y79/RItK
vjQ2/Ue1AXFq0C3oGG7rpIYAVp9QlXnVgulZZPVHyxqCqtPqx4e8TB1f4yyJj6XWCVrZ+Qr+mZsS
VX8cFLbJmEVLE5PDHowjZEsPo1G1Xsyt/dCgzYQX3JA9uO6pSlFxrCdihHqQrT4Bx7y9U1ioGsiu
8EzzlohU+o9PQBssRaA6gfOIk1v7FNAbha4AUtx8ZZeOvZzreRMGZbt0XN63AVYaXgPUtvc9Oro+
78o+jtGXonnbLLXgoc4gxrVowuWesRW5/jh61bFQimkRUIkF0OxHLfbiHm7Dvo5/ArVZfMZTyT6v
GkSTAABiEiaWZJ/FEh3/l8RFdcJCHO/Hd/W7o5Yxa9AKojUNBvXvo3bAVllBeS/fDlX5kU1PHmoj
aTBfIV930M1V2/kJfMf5Z4XM7w0g9IAoZFLQNf+RGTS9MkWlbudbFKo/kpnH583N65S1r7nEYIx1
eYfuz+nHF/u91Z/OE4h3Vf5zia7/MvOoXp0CSEb5MGUJEcjVLD1wWnLpr4W1S1ztNhPVScYnPz7u
92a8vxz3a/6czGbWC0vNITaPGzdjjCVucxh07bkW/eHHx/I0HtjX14QSKCAx0lJmhS+l8nZwMfTA
lGlrFMn9OPaDHwNbD6nG6nXWYuNSflqYudF9mjeTGsFld9HMoG6o8aCDoHEWVrM1wm+ZQP3Itsfb
JDTu0Koc8wCBUyMD5Kdo3zAgPwSNiVheYL0kYCRXug4sb8R2r0FjMEoQzrHmx7ZD0mROH5gb0e5F
eWodFVfEtNCiYZs0sLVxbnu+kEtsN1GxfYJ25x1SARupUsg3NOSvF2ReFIwFsb5SnLDZaKCEUHcO
tE3YW3jctQ1uehhDAqVaFdbw0s/mgAkcaY/WWhvgXofADlFyHhC/xNOEJbhFYyJdhjoawqkx3plZ
tJNxc1Ubzy4R8dgwNrBUWIXR+GyGMzZY7SkR3QG7h3LlpMp+TK3VgPxsrESfylxPKytqd3jMtger
jnCLgvyKQ+9PlpjvvTSeNKCm8cDb+hXUmWVlA+6ypK5ekl0J47lHjqJVzWertPY0fJ9bLMp+MtPr
3xu8HpgM2BAOreKv44n8MsS3kAnCzpyDjuA9sNtA97VmWaGEG0t3KE224JrY29pBgqVhHhzGOEm2
YZI/1B1tzVKn7Zvj2qEnn0VQ/gbeHnOrfpbSEukeLV70EjoE1ZHNWmU9FGDNQg3ix+/Fd5gCJhwL
cB460w21yi/vRahMGZjKDM2jIF+Dn4LhrlLxHmvtYOZcFf5b5SKG1KdM6K+nSoTZnucBzJ4EFfIQ
IqLitZu+YxZuiwdc9cBvQXXa4FoAExf9diw9sqfeWAe2gXh8ieJlq2BAkanSGlrF9zXuo+2PL+qf
jt9IPwIa0GQw5VL+kSPmLzOaZ09u3upGth31ZFVRVEdKzT21AiuLWh/XmheUvsiRDs917RShr0AO
X0DvDfEGaYt0E6ekAahWupH7k3noe0AMQNu0jmSU4PyjMBuO1lwGPZNt6UbXXZy9Kll1FwmI0ZYJ
EbnF46RGx7uxxhPij7fR2N5YtL4WfUDm2TbO07DOo+KjTXlQqNQDc8s/JtwKnIFddIW7x7QGtI+p
fP7knqrfmUHBRgAVAOBGY+drV1NNgtCmbJSDz64xUkrh+3UT00ag7nB+BiPC3R1nEV8N0c4bkB4Q
STrfeCraDUP0TZ0q/ZYGGt3tDMUgI5D+nF0F6k2bXsOZ12XK3vCHLFZD0d6ijoruCc6KXkmNo7B5
W6y4V/wEXVV8O3nZJlTHLTe+Z7JCoLIQzjZLPRO33YJcyjV2Qschx4ioC8vOF7op0Q4BNUT6MgoU
fS91TYMPeIr3z01lRGANPWWlViXIU8W4d634uQCGtDA6U1sMJbGSq7jXqffuDEzBdtJ9Cy3VDyyi
maLfAmTzK/uMYulHGIS7MUT7KUwsPzTEnVxPeucRG8yzDArbzHhu6vqkdd03nV4fffPnPtY1uv/s
2FDbU0TMPwz9lVe2NMijPar1vR/Gw+dNoBoHj9UgNJN0Q7UQSnpdYZniOXfYIZM+ogjIFNuj+VW2
2zmTuqOTei7E9P6TsfC9oQAgzVABrZDUfu2qTTQTsqY18u2YiAxZSGOBvO99HjbjhnyO+xN7d72p
YOIp5y94Nmmu/QRZ8p2gBYKgC87ckiv61wIvdtdVlcsAzRM8viErn2wHieHeq7g3wEm33lStZnik
ixit5Z+9xd+Z/SmV0NOhjEuE+LX6XtBj74Y8LrZph4lkWSRbU6Bh5iB07xsV9CoBGenatR4s3oF1
HkSIhzbboBT4Pketu9GL5BB0lX5lTNICsPcQIcSXS7Wu+m4MblDL9DFMOsUuxqHEFhuiGmLCuv59
Ffvv9/F/hR/i+Hv80/z7f/j9XZQYr4ZR++XXf59Ezv/+R37n/2zz92/8+wbnNtGIz/aHW20+xOE1
/2i+bvS3PXP0P87Of21f//bLqgBXM911H/V0/9F0WXs5C65Dbvn/+uF/fVz2cprKj19/ef3GI0CN
GNrze/vLHx9dffv1F2h3LiWa//7rEf74WF7Cr7/cvNZT9lrQEfp9f3/50sdr0/76i+JY/0I8W4JE
VSrPFNcZIsPH7x95/yKAhycDYE2iPyh7FaJuo19/Mbx/UYZiWSIlNWz4bLxYjeguHzn/IgSnQmVD
KXBURzV++c/Z/e05/vlc/6vo8qOIi7b59Rfta8HJkygIyf2jB0JB4evrUahdUudROm/LucMmvp9Z
HMyGXgYaS5OSw6WmgJQSpS6ryrPoGGONlaWOu3ArdJMm+5sHwt6Ulp4GZg1/uZV/nOzfTu7r9MHJ
OYaD2aDOZf4THgCwOoLUjRSf0nQ7iRHG4gndBqsdbmmjgw/I66fJpD6c9xstd0Ab2kbzswDua/GR
k3BJ7eDWWqxo/wjgWiBwfWVF43ZqK8yzmCmpSQ1QZEpuihNQyM8WeWgcIBp/vGGvjDVsT2CkPKsp
p5ihoU7R/EE4CIYlrYnvRZwvSzU74/tuKnhNeQ3nrETuz7CzcoL7ksvI7JBZB7qPqzPSvtYzu25y
435yWqwFHATYuufeycoVk9U2C/B2S0Y8Wd083jtRovoQ1Swf9b3enl9ilatslexIsNAvL/d6TlF7
VZMaxAGuuhwPviC0BgO2ba+pp1GP6l3s2dirBi/cJANuQbt3Cg6Dp/Rd62GoUeLsuRiZd0O1Q+6j
03G2rtx4G1MkW8xbzamlq3inrwgsJyzbE6LcjGnRLe91YFzLwNTw4ZulxG4yrCYHdWQvzKTud4Xx
/NIt0psRNedAzQcoIQqCoHg7NK6eIOoUsDZaxZXZlQ9hqByVMUSuULBNlts8mQLJiRQzYyfWt2nN
xWeB6xKBlGcHnZt2tCrf6fMNOuHwpmYr9S1Y3DYS5r5hyTspt67Jt+zkiEA1db+5ixGcDMljSoSS
GxNeESLa+9IxVhqytgj1ohlmZL+FhROjqVghqB2YiIno4acXiuRqwI9r0blWhLlmdw4H8zfh0gSp
5AAPpB8WjAIVuTejX3q06YdYcO/SPWia90w1U99I3NSflNAD1nbL1+GemRba73o1IMw2EYDFxdI2
SCvj5MnEx9bHjh1JMqSuTGFcO4meLpq5PFbUhxC7y1BpSuxN4WEUE3jEW81Zk06F7q1pKouqaqZN
O5ToEiG5Z5UoI6ZtmC+aUv+wHUReWwXBCvh2iDcAXrq8pUqvftKOWzQuB+F1CF1LKp3TLHOG58ZO
zlYRHUrpxOOl55rgzqgMZxnk3okUlBZWZC1p3uLPgx7QFKrbiZ0spjrcDwg9xJJ7NBrJ82il58sn
ucZj6jFJHC3zAWZKQ1CJvNRMPt6kM5KYqGf0UU+v2VYQBBqaR1NFkXRKzCclTFeVHWS4i1OSNgvQ
OFjstRX3zil5ras5+nTK8Jqi8yM00IWtWOi0dgJJXBe7L1HH69T10ITSqRKj6DcoNA4dJo+a7Bcz
6uoQaAzEYiAE0rCxbE3aXlmh0vFBpmwQGtNy6fqXKwhjtAdFMT2YA6jK0GOkJjVCU2oPeEc+97k3
PwcbmG49XBvJcBrmPFsqWkVRm0cnUipxDRlnybRUK016PwDvCUYfVi2K+QNl/gD1yMJAddI1ymND
C29FHcr3sJDuY/YwuThlm2m16rDdw2bKCbHxQeDWCTHXTGuR+dYwvyS9VPhTpcZf1N/OMTp4zcj2
IZnAXKEljTtiUNHf8pTptp+zJ3r+tOgG4w1gN7TjaUrXYS4ea8SfmDk+UCkpsRxSUEYdhqdiAqpT
KpaGrhpCwyriJEkgAZQGozf2AOqDcXqEp09+nfHFvJiw2GlhADcej9StMu4Xd06opAsNHZK1iqDK
sh3ENWi+ZhH3DCUesxOFsJjkQlPRG8FuXr8NlSeQf++dRScCqOt1XfXUGLWl0yK24XVPncbM5iZw
oS7PpuwYH8LLztOskqS7GyyS0GiXNIuOlwRXFA8nbg4Q2eR0WqndqJr5VucsEXgt4t7Lu9NNKP0m
I69zctsD5lgmyKUvzJRX+/JEoBCp5P6YDY7KhzVG9/XIHDGh1+eanPWYJfky3gL8pXAfcnUFeOBC
R4RxzNg7vKNNjuZbVPCMBAUGUV6GKV0mcN9wogTigU7tj+JxJjszJ8mwTs+aUWHsKw9ElMIbPe6s
ztCRya/jTabGT41b3Rpo2yDgxmNnbdBX4RDezzoeWsXMq9E3WJJ5rwk5oKjC3y5DZB6YzTI1/GwE
IjxZpAKfC9eu1qNEF9+TebkL3OfPXlajF6iln7rKAlQ2LB5dAgVc07FW6bXs1rJouvTo4jUhAkij
fICGTRev9lPh3eIcTZpH6xzBex+ezOAr+eS3mv4eQphbgO+W5L7yaARIQ8GFEFwD1wlAnQ/bDmkk
87nJpBDEGFxdBmYwsXhj7PKJOY/qKwi9TgaVPDE3b20cUJADVI1Q0cNlFBke0wo1sVcjQhe4dldO
wCqh6jzOSg7wBho+1fn8etJxH+8qaQYLTdXtZgZszdiusbpcKrY46xmWqWOYruvefpG1IU9nUsnl
FC3q2c9zyoMqgotFhRL85bMyL3dpWL0X9HMAPCFOjYYOiknVys2ZimcaexeuotLKHfXQf4v4yZZH
xlQZpb/0NjeKc8mySpkBg3rM0HsEGRCaBFYkSgM3PY8pGYaqyyTPgwe/CiV6nhdhyLqTVImPhM2t
ZhblkgrXN7rVDOKyemy4t4GLq63T4UFTWfza6iEos+5s48NSm9I1aWzUZYy23WXF1uAK+J0XfSRR
s6YjNvgZZL6llRvIl1uPPVfv925+vsQBCm7b8FNYJnkmCwTYme+Lw4Ra+jJwyH6N8bmtWFSSlG7k
1KSfadm9lKZzzC1laQl4OBh30oNCEDRJP4vxRC2hWo5VcFZGBtfklDJ0vu4Fjt0stSyD9iYHw7fo
SiYyfc6vCkTHIqIWX94zQw1f+xjhGBl6KHjuVMq0zBRWoVklkAb6+o7IUux1yz9eC+5pjL2Sw2yz
KBtu7u8hiIZNYV/lUpadImHDsGgxjJ1K2yPBvC0NnJl0Yx1FvObhUD307fzk2RSizQViRgcjLVYx
6LmFCVV06YwInJEUb0078psGvD1OC3RbA2VFTwowfHpTG4epUr6RlFAPy3hVuqBNN5mr70vTkxJO
43OYYXBSymkVMk5D7MPdqUV5hnfNJAqbaKkf7AYwnoFFzuVeNJ2a+mWOwaqARoFhy7AIc+Irw+IU
knEHZKOXZu98cwgWFEuk7S3vshKyM9OZvoUukCHbZCKlYIy1EhQ5bHCUD88EUZ12I5bcFfWNQIa6
S3UOYalqwO1CU3kSQ/bpuCytlsf4wTMcLVnvk3xjbZVe5NcswVOh/4YKAPR+NHrBezURtilEytNm
lnH8aOJf2maniyG2gQ0uy0a4laSURmdWVqiJINGI889kbrGUICyKmED7Kab4mQIpsFE21PG9WRRN
/t503b1eUYOqqAr78OL2ZWI9S/Bvb8wQC18aOd9CRNnHLpbV5gi8oxueqCzQJe8/g4xXB7QYSvTo
h/EK0h7X29uWQA9/j+jTlcfP+5T+FNA6dRhWmZ0fuzo7J0lxLBVsU2IAgoEEuF3WUXFsw0jdOtDW
TTs9Z9KJrhCsQ0rd7vIkUpAzUvVV3pn7CVMF1RzVdagxVhsDswVosmctFefL8PN61PQb3MoFfkNz
9ZrPKCGP7g2wGoaRjOfEmB8vYVCsv2QDMo6XyTjR3NMlBrlM4knD4qol6l1goKnZpRpxT1pTTgOa
zaPsuubRq7FPKGi7LozCPZV5fByL5pyUZDU65bXxMEaPRqn54UyY4YWszrkqRaKa9P0S+zo2rMZA
YQ03lH3eE4OXEjvJfICcYZx9gsTl7Sbgzpr0xSO9WWg9IaStBru4i/EgTM9RUDNf2jmmBCYC9mhF
mjttqo/uHKxFN7H+uWTaSdJQ4Uzh2MkQdZbT/5zCfqrsAm1RGW24tPEc7SXomWDrut9GjXVOcxZS
cDYPmZfeFdi0EAJkZ6cxUWasl3Doyd21pTq4py72TmNhMEe29r6drPNldZwVElfd7g75EO8qQnAS
irj1E+uI7fs5bohqhDN/I0DxHRnFZ3lwovZJMMi1j0N07YX9sZdxg5cjUh2ipOSK5PN3oBfrnmWm
0WLigqBSsU0qrql8EARU13Vjww4m+A9j61UvPrqYSWIWNrRUxJ03pZJ+XMa+Yw/xJg5iDxcUtshi
BCMdDJk7opiiax5yFIWcQq4v+FpGRfybjBegDp8yl6S7j4mHDTtFvJZ74w7zTQx5a2GN/Ztoz2nF
gnl5zHN0l3aUiL0knKHiR8dQc7egS66HiLmn6oqz3nCueDhtYvB2G5ozsJCad3oR0saEyTr5lCkS
DRg5oT0MM7PdZRzLdbgyza06cVp5R9ie5sd+cK8H7W6C40ZwSIg06d0HoeaZPku3bmh65Fb22RqA
yvp+Wk21zHOHiAJ1iLIcKd8uVsb7AZ0iUE/XpZrHN2WZ7pWSB2FiLV7Zs7JVlOrFiK3HVnVfI887
OJk4Zjbvl9DojWd29q2wnH5DQTZd36YqU0zVn+LZLpmUhh5pcUUmf2BDWWwEFmvBsJwHX7fwpp6p
PeoOZrZeALvMS/1LUClrAFpDui4sgBMm0uqXpFOEa5uCK2EeAaFWxlhIBb85YrrujBI/KIXQAnDS
o80CufAcZST/YpGc6Y6KXCCfbhpLUenTpoy16670UOIPIPtVmuJto9C4LTLvsw8cNIKGzE9SK117
b7qo2k3Q89Z0YbAeexU8Z1dcs1hfhy6RWDNnV7rEC3r1zMtu2WiLYtjJnQFbX/OQ5Dh3nP6q6hNU
K22k8OkLPfAyip3lxeWudUps5MdMBL6gfrtQixzN2HF2hJ+4iKx6MD+RP07q3XAsskioqz53tbUH
I8+OS7H785+SwHOnFpDPFoOOf3cZithnauCPGPKYuWNtKeXhsVD1j4Y89OUkAp1gZUtLSuwuf+wC
6AvC0eKVTqt/l/XxLcVke61OXb/rCcR2joVbQ2g4nZ/OE9LynVIVu8s/qqZjw+pG2z//9Psm4K+9
FPiq+8eGShPxRVWPyYADFGer8a+7uXz7z43/3BnWkQXWG/xz+dvl18tPf/7Nu+z5zz/+uc3/9W9f
9hrnCMb2VGr+uLz8cpG9lSAA9+dxLqfXOEh+ty3W3pcPLv/gtbyLkklQNVTqBgwKZ0vD2cz/elO8
b8KLx6uLDZSmggsy8MJCIjY3YWbUQN2WdR/yQPohaFB2NgrYjfweOvZdV7rVOtDyAiXIRt8M2bip
2qLbqdG5a/EW4l4Ou6BDp35sghFjsszedchz0oR3W3vHeVu7yx8v/+DVHflGiA66FRoIIFNIIotL
gdk1o7MLs8TdXX5iOnV2sfQ6H1sN4kxzbMvAXAtMH3dKXeo7jGr1XTD1d/ibI8Nik2HSAnlPWX/L
gITjKpT29mNH9uXkK1vL0ffIMEkd1GTDe8sFqqQiuTLgEIHqgfAQuojoW9lFmiJcWQIs9MzHTLG9
b920SiZjh34EhgXANZYh+sqajsSGZef2CrPVm16Qyl95FvYSrhqkm0oHGRTAN9JRUlhLE7Q2OlgN
mn0Rtp+s0bj4da7BSx8TQDRknT2adWl/V/bAtLWmOChu1iyL2jsEKhrG8WOohrshA6pGFxGI7eDm
fqPNwRY9iDX+SDepPVzHTQyG0rHfmyA9loZpLzRX65Cmn0lpMsqdOLIuO2t2F3MQ3o4wNowuPM4K
UExFYJ/Q6Q+dm6b7IYtDFjq3WKOM+KFP5rtb4OamVBho9EP+DW93sIFV+14BKR37cTVWGfbXVrkR
cXu0ku7QlBpRcD5egywnXbGZeCtrQJTGdK9oE9wU7eD3DRKuhTGM/tB9y7Spv2+axlgZJmINZe6s
wBQAVGdAuJmzFYGWXY3WAIga95Y6M8TtmGPWxgByqJk52xw/6UVbwlPMZbvdRt2aHlpKbQfVaL2O
7sfctglaUnOvWrWLRhU49tDssLFrwGYN7oMl+8se3E09onlewJ+iT4ALBuJ1yxno9xIsJTXffDr0
uaJtnWSiGYmkVoWw29JsActgzldVCFGYTb/3vFYscdqbrsDE+U0JNJTqLW4k/VnD85YKTO8P3oMe
U4aGKbbXh16jbjtcl63hghlwURgvqm1pgOHPbZLMMmi/cQbkK1rgbVKjBFiNA0gP87WKsZOgpOGC
X9+YagSpHlZyiNsep5Gs8hhxtjAGtuLp4pDOzjU+RYAviPCBN1OPU5cJYvC92lpXHj5vRo/cb9eU
76SG27DUzyZL4yYlEqM/rK66IC1JY6ghJjWHwi6Wcmq0Bhexj1TXPfTUrhlAQFRrFUp0Fa91RMot
e/adQZhrq2khglra2bWyEP9681YdgnXRKOinNxo2D8bwZLfRkTLCox24m85gssCA7yhs7ybXnFMQ
UBKpXThZWnzbKMN0Uhr1jcSVkoqd7DtFPGtRB6DO6Y5lg/I4WnvLzCwxIol796rwKnR5ki2sOpyX
JkiolFAPTovTTjrAjWvrgS72eEWm8kZp6C2ak5teM/ZKBrk7Lg72wYySDvIIfRJtiFmMaVU2wbWS
IeNiQ68sRpzp8/RV6+CnN03IsA0o2miHYgSf29qUq0J7QE9cBeZHXL6tK+d5Gp3sVsfwV1bnCnvG
mVlUH7mXI+hMZDTr03VaUEXIcdEIJFkymcfanwP7WBtlva0gR056dGrL/MZLMKOaOll79LTboe9v
pmTodrAfMLBN6yWFb17ULFhYiXvlNuFqDkqMUYc5XnUl9kc9zpPUFq4iq8F5DqJskeEGqg/TVTIq
8VWbp8ehTUvmTq1bCdR/9ndGb1oPSkx2ltj9OogQx8SPlAgGnZZ2sp8s08JpE1sIshfR9CulQ9dQ
H56myTsSyflej4Um2LRpUbibOW5eg/nGypMTgjkbprpTPAxL8CPLWMAwoLm3RHDkue2p91bWtrWN
nYfNQa6PiCkq3sIiIElFCGffqB5KVL5LWkHBtAWMuqZ5SoeDHFGqaUXSyrrskfOy/Vl3jmpAipOy
iLnWeJc10buBL0ociMMEatbtpoVKFF+NOXD5zE81DOkx5xuQylPN7j2JRmoTldCXbe7hO2a9mbKW
oVBhpLROp0TxW/wsy+AwN/pNKcpTa2tnxBtv6W3Z2FZdBX3+Boxni6PsSdHCZH3du0p03QpjpcBR
GEJE1fv8ui0FqyVKDdlqhL8Zl/UtEoY3UZWeJoVpwxPiJul9s9ffIp0wWK/qbaFqT0Oo3zl2tQ5b
Hj0UBMpaVrUwNcJyMMqHsan2aRLSB+gQmEYAm3ue1xD9Zv03bSyPWhZe6/Fwq9vUDyyHQvss9J0w
Wz/OsBFSs+s6JFbDPRenszCBJj5rBV5OEWUqM5n9JnPuDXKuRc97mc3YEUUjeuT1k6Ia+5x6RGGa
T/LRyF2hPbytpPYKlTG9vknc30wEasnYwWXV/Uvg2u9j5ZxQZPDAqYyj85jxOLqxfJl4hwZg+66G
MnD0ZkHswSzaDzKLjlcEnixzrsLZ3pVKvvO0ztfSTKfmMtxQg1+YUMVcSuDd2F4p43mcUKg3KJ1m
brVCR82HtPdKPeV+up9CHOFDFb8qKp5mgPh+BhA/mr17JadDwbTUbrKsIlXdz0ox+wM3HjHJJzt2
7ho3fy3mcNeKo0tRJ2tqIMjVWUkg9xqR8towk7UJlSXEIPG50ECX0Lm/MRS4MTftqF8PCs5VdQIo
U6vS+9GaPqiJPROq+FVZvtfx3k0YhgXL1ZL6wRWof6TH8/2YA14B8K56zX6eq2Bta2lPZuveTRQ4
nMGKyLAHrFYR5C7SpFpmmnM0pwL7NlJJiqL5dYD6HdURa29TXtO8eqfwMg/mvk1cyF3Zgbg69Ce7
mX3Ek8+owX2UI5rqbYMjuhbavqqtqlyx9hgybpOyYDYoWtllKv3WHd+atHqzG1b9wmQQqiktVoui
cnmNRO9Ko8rtgh6KoOyOmDFHPQA9sHvLxsJuNihK0igrfBkUxpoUXg8iwgMcQleDAmcid63ZV7sW
iVonarDSrq4UJ3k0JvKjKtc3+WiSXkRFiW0uKVWOnq45GM4eK9USg6R7Ktx3tmIYyyRjobcxkc50
LLnNadhpiXY/ESTJykvqg3+goEw6CG1ETN2wTRTMEsbU3DD7vWta8GSFSrxpy/6lQ+FkTX1pXNRj
dxY0UCMQZFp8FGJ+UccC7FvBmo60Mz6kmBworNimidOReO51xsiQ5M+dR+E0BSi6LuIBVA3lNhbX
G33CkjwYupcJj7tOxfzLEVW0nAE+SCvexzAzuSdZ9aj0040dR4+52qIh6WCtNoO4aYdun+jWZrB1
3Df02zSgbuLgA08LL17RBokXAMw+UdnJFr5Fr2sh3OhUWd5xyF3prWMb6Zs5E18T69kOVakpJxdO
8/guQSFwCMytqZcvfXertUvL1d6qmc4r/03gIojXl92g04Eb1rYFbZXuO7zsYQ2Cd0GPl6oY1vYL
sEOUYc2Fikuw/JrL2q3/8Vk86kuT8L5GEIxVjuYztlAMEJVD2Oxe7i2G51OV2qaPXmtQdv/5qh6V
zEaAReQmHr2rEfgxhxOWt5W76Ar6nEGwnJxuNbE7Inn5q24UvhE/zmggst+wQjNe8ojYOOAYXYTw
f6ClzISc1WgU0Gu6ZZyesL2pBYU5amdeka41FqQysv2Snw2wVZef5Wf8V0Lb9Bg5qNkgbMY2BKla
1a1q6Yunvg3bWigLw8Dtjf8vae+SVQDH2dQKgxEHLY/vXz5CsVH+LF9Hj/0khXeDd+3WEOC1EUi7
ZR5aalTs+lb9lCdWoMlGi5IybzzclYlOba5ft3wDFpPHr33uUcIpeHE2pWnBQtXBbktPlHIXicKX
52o1VYajYnA2QAbLg5d1t7pcAI1rI8UBpb0dq8KXu5PnJQ+ryMuBYnm5dvZRWZuQbEt+O3LV25pO
tpZTMWHTegiW8vbIy5O38D+X6nFW+kg0R92smkkmYHzFNNbEaK6Yv9dVwmjjbw0dMBzBffmz3EbQ
71ftN5W0xRRUM9i0SX/fHKXAjRrjzMPuUi/AB7pdatSxqFBUkbOWfwr5WDTuVm4Cr9GfOzIUWA2m
lr3LXam4YSFmzLuaL6e6fhtEcZS7lNt44pDNt3ILeU6F+IgO/zkp6Z8sTzgU1pU8FIe4GXo8REme
k0a7HE7uzh468IEHAzsrUpR7b96ic030kqzsQlznNZoHNLFcqbuoU1isUXRsDbp6yEItiq6u/F6n
0xEa8Scw+JPBW5UMuNzOil1uolBVWO6n46WBX7bJJ8vtSRkZrrlVIZSQn8IEZTs1V7cdHXN90GkH
JzgqtdSi1YKhCDQar/lg3ABH+Cy9ZjuOdLORUYrXRRos7MGqtlYNJLtKrqvwFUvrgcVGvyNbeMv7
Mafh7txeYBBmxUDt8wOLJMUy2RQxq5MpMIeG+ddAKZgEiXxTXEHki/Q8ujLC4kH00AZmF7QO8hQV
MQ7lhmzXiP5O/pd7lb4qJUxMQsEaQEM67Ph1v9achg4Wiwii4YigBr1Yx847KHDclazpuQ1qvBwt
StRqTOV7JmKDE6SvjNp5NObkxSgcd2lXNdpREirMClGeJ6t9SEPiodmiyG7rdJuMiTXD7Enj1Ctn
LKyrSS5YdSI1BCqKxrg0MHeF6ulS7oZRw5YidnzFr/P8GgFbelWyA0PBLlvWJv2YGL0LxYy3Xi2i
/83eeTTXbXRp+BfhK+SwvTkxR3GDokQSOef+9fN0yzMlyy67ZtazsqzAiws0us85b1ozY2V5MxRe
iuW2H7BGTvPqKsJ2cOVKyEzvYVB0ZfbDbhNCjSO6R3Pi+svPyq8Aa638G/yJra71VEyA+8epNQ56
AYBkJnq21sNt09cvZW2U+NRm6SaU4cCWvRMGQEvvD9XaHvQHpFugZGb+FlaDTCUsIfECUlRRiEeu
Ra+jwElq50PpMTsoYwbdJry+VR9aexH2ILE5xzBGA2ivlr3lVuXOJHhPr3P7WLf6uQ0YRiwTiYOT
BDMds7qoEX5+LCouUzGvKqhiK72e4P+Nu2RG6aKHzLINCUNPBry3vHqIQopUtdB9j2CSoXS3rRE4
W+zIh11BJ7N4Y7IvO0C/sqg7Kixw50Eu+Voj6URMTrpzmou7ONZx0Xiqw+hjCkTdqPn+oXSW6QpC
+QZYxbnRvVNQac8inH8kvjC2SZDu1Ec3hNyv3ExLtrNZEjFpR+WReDH4X1I7bkMima3q+oNWUPaV
HjxGXlZobpIOVpZXqUimTReh8k9YF5PuPufIQtf1xOB0yJ3dGFC3iOQmrJDeJwv/0kudNZ6EvIlD
/GhJZsbEHp0iF5g19PIwGfYlzg1Fyag5njwNUUR4smwz38DfzgeebfLihJVP8FLw4KKk2JUGqZzT
/IOKs8IaZMGto6zOPd5QSD5fdQNwIp7yC32gs15mQdzmVN5acfUDvDtewbwJtrFdn4awuR26+GK4
6ZefXwUBpVGTtzaCC6bO8l0IB9a2VsxPcF2Gde2yBxj4L5gjTYSh95eAnNKIOeEcw94qcHDGsAyW
hYJTJaCoWFJFxfVQ5OHZn7y5k3VlUO97ORSRfqI86lOqwY6lxNgmDmIdBTGlke1OQF0jhV6enAYf
Cj9wkQIN2hxcjvLjLZOMfAR/IEj8n25Xt45w7gsYhIA9ADe8wCTRX/eD9eykNHCltteBHLOxuoxu
s+U42OmpC+YzDdku9EAEqoEY42qXhbezPjDAhTIvBLy40qIqkx8ygUSXofGS19VblzsPWQwPSLK8
ODqoHgHLRF8yHeIFLqTlce7nZBLqnxI/U8QcMbIP86Fnx4I3waz4KlpCcFp6NDtG2UwElUODqTD7
OWL+Zo3+uUmzN9Mobq2atVAG8TdtIlq0A9Q2h9Tb5ZPH+zxjkTDoGyfkwO9FQNZhTweqzy9xRJyp
HAM5I0yeJHbaFSo5qqE5ezQEM6KSb9jO9UxPYmXrNCbhzI0gVuKo8AFBzAJURdEXMSLTIsQZVOD+
xm2nwzTk5EE1eXApNH9XO+bFzsZ71IwJo0MWiDvSrBNYJH0HSsqIot1WTdVt/cp6qLugOQGybZIK
MyrXgOlRpU5+xBPuxqqI63TNH/XQfdexhNtaghqgJNsiGXkEgU1/Ea3xIfgJM8LfP8Wh2UKqgzYP
p4ewxAxZLqaR3EgJMw0t3YNNYDay10MBONdG3TMm2vsU67t164Fpe/0XYTSPP8lTU/de1l/adIdP
eWkP5wxt2FZBfnniXgnTINGLZd5Jpid+cQShGsxN6hFCTddCGonKN4nYkdwCAwfwZrssyZcEBV2/
fu7M6SEzAoY19BvjwuplEIxkr3bvWDf3ZautdA1pi8LOYPGv6ip4bSfxOs1sQFUK9tkEMZuwUUfo
PtJ/8XBQootfFY6SFWzgdAa1GuMdeOd/Fj21Ji8aHNgemQEcimVQoCjIr++nRNSXzoOAHHooOsaI
thYyNAvWiruQDtykUgN1l/QovWfjmznYJVepSVgNVVvdapLJ6EWURWHgHdX/OeEsl3v+xj1pTnHk
Yjjeu1eLRYej16c0H+jfRuDIQAJ4zdCcaEDvRcR9+2c6ufNXOvnPr215uJ57f4lJgsZVFXXa9Afa
tEPOxjEL4yrwII9qHM1kxFxl9Ve1zP4GKyVn1fgGUaSG5FxUKS8EnRysAMqVCv7dImk+MUyALcjS
F0XIe9PJAkwE3/1mhHDi7waHu6dOUQZsa1KKzmPOsWbGxcPYhrwIUJBDLfmSZVMs1yl2B8z9LZ7H
T669JDiUJaOgsFluqbK+TS07ttzhCpeQFKiVR19vkkMWn+vPJhE3rYYx8z/fNOt3/YxcLXxR03J9
vAz/kueEpCbzRs3qDlpiQYCrw0cBRomjG3uZxHLn9qE3ZSKmZP0oegSoy7GyGcfJo4WG5eJVATmX
jvY0ltp11Jg7RY4R2IWuhGDz8Nyloo3Lz1nfcedcllCsx3eMSb/9ZLPZ1tNoguMKWiRJboim5CCy
9g4JE4dqfJSxiTFDafkG/vPX9/66ZiwcQWxUGD5Mxr94A0RDk5lBQgyTrnfmLsk3WuhHay/mmCi0
CHyLpBpFptdNTGA7Pzkrkp5m8SiTQpLAJZs8XMIbB3N3q/G2bH4H4bLVFeOxq6FYqoJhboi9gGlQ
yUMlsou3xefOlNj9lXnBBxKsVMCBYP/RMPWYwIgC8ZM65KQxlDnairzWsSqYuu3kVWjLfJhU6QzD
I58Pno7sXyyKh5ROdnNyuvro+hg6IM6nwY5xg3US+1hJIpYfkR9q5MBAFuMj8ryyfdDC/sze9BDu
UbQ8ZVAThNdh/y5PV+CqmoKc4HVVKJtpsIHHzQDMPjYwsTb//EQIKvhdVIV7p2UiWiG2CjkvhjB/
3sAclHd1vhAyk1Y4Q44Uq/veJxDTRElWlNO1K1yMTMn/2ZTNcHLdxty0Y/zFmVzjvr4y++hpkYuv
ljwrYsrOyMOusF5z8fjjH2lJ+dIS4hmU4Fc/N6XOONoYAnZjk241w3zXJ/HhJdEb3LPd1CWPZpB/
+RkbR6E9MPjgQG1NMBRYZVnr6uuu8q5Se3gTBbHCSxPyPNxvjeRx4reVbIkPTLbxkm8LT3sK+xiP
lnqYbgJv3vaiP2tNr++y0cQEsnTOpTE5Zwe6a5ahq2uBSWJ+9GUs5lMYjC2/UxrHcDI3SdHcdMzq
DriqZhReHXYMVafDJoc7u6knxo25XmzZ2hBvVG+Sg+81LsNONjzJDFN0NquHge5YH3LHb3NqJFmk
uW3+lQek2PjsTY5NFaiYVOrPTQo5q9Xu9DH6KoucfCV0b2b3oQrKqKhvXQ0Esy0HfGTkmyGJW63n
PIqwvci+OKqTVy9tj0EVPrFTvsnWlC6apGw5G4rz/nUKnNdQrzeZQypyO4ZIR4J2zxjy0ggqrkCj
RhDVKO0fvkliEBX/2kaOvIPD+GWP811TFGdTj12aRDj0iUUVLghKLqPnqM0Piqnax+9VNHzXTPmz
YnoIFKNeiSTCKQrMsWxtO2asFBGD2OlDtdUyOtGkKS+t6z1mGgxeyeqSFWeXd6Ykg+RrSOUXP4+P
fuQghf3Jbxtk31GOvHR6MdBHts0hgUPqM0TwYkYdkkBnx8BOGQ5ddsnlml2B235twr2368fBgM/f
dOPal60wley2gxi56wbrDvvS11DuQp7gw/W+eU4a81W94HFbxxunJJE6HWEA1BECmMa8rVNcJ9Gn
GeAqkq7toI9tX/xounUsjc2GvmflEB/l0JP7GraO2I3RPAe0RXjo389NdV8n1e0idRMEHK162uOg
4/DXwxwXBTt81Bieb0KDQHGLfCHVdvcag5PRYBQgKO8NSX+sNP4hHllxMl2G6J1Jv6apZRvHZ8No
OT3AjHLLP9cuDP+0t5Jzy022RQ1Joixfp0JsGx8hWzYBXIOMPw1ZZZwH6GmYlKynKUtuU3M6ksoz
HSozYNDjYTQ0CYJGEKQxssBHrCpHzhM9cPa2iG8desujlrn5pg51AEB/ukyL+O5ki/mQ4deL9dYF
1+zHWiBi6b0nH8sxMJhCRxjAxCmB76kTAN/iI8R4q2Qg2yf2row7cz2Z1rilQychBmHFMOR7tycH
esbLflMFs5yS9nSqNsBdX0PsgaRZHrzO2SpiUI+sZ8EPgydBJk4cnmCVnaysbnaZVp6ESNxNO+sW
qmFxZTI138ejBpGlLI9Fv5gnEYiruLSzLRKYW20wan5cLUioIXvVFjqErtd6acjPdJpoNznd12zy
u47GjKHC6fIEJc06eV73x6+ADQ1s6E+aqd8JAx9c6GuHWrfMTexaj25QiVPQP0+4zzJfgopCAq5D
RqT8ZQ8YNPTJvoqzGb5io51N/GuhPMyHJhTaOfFS79SKL/U/nfwd9SsUdYCgrQ3NtlzwhfctBwKg
fyUgrx9s2wvO4SDSvV9aL0kTZJc5mvH2EcUmMAoHaGrRz5g9Xg30P4dqEteR56WHPM0NlCMDdPO8
IRZDIzCjGhOcOyrHOcejeQuJztmrq1RXYXk4aJRW91WFcFjCqmwhPyRAKv5irEPa0HU1WQ6u2+Pe
jJb46OY5+E6TERWWBmsn4eP0iiBiXcfELmdwbgAebi2ZA9zBEDz7xXMzQK8zneiYea17rmUREhqo
hP0ZLTViszs76vvD5Ph7z2CkklF3ArTMz+jAdyJZNrNpflhTmm3TwWzPdtO35zk2fjSQ03eFzBqO
65n8YL+IdvjkbrN5NI6eXQLmMCU8T6ZNeGkEbMhe/BBG/nOWjKSHhzp0lhDRUeGu8YRAB2+l52m5
c/rluux4XeLAuDWJ8ya9UsAf1Lr0MD9EpTBOfnISXMAgopLBEF4kkJzGfWfkp2hY+r1euHTJTSO6
k6N5HZMMazUKQJR1uhi3JQynEwT79JhWIdxjlAvMCI2sP9EWZohMTj47NQdP6m3Uz4ig8uLqZs1r
08M2L0/i6wSGON5gjEBpxhJ8gwDjOuOkGMBZhxKlqnqYWVq5bjuE+pYXH5SEq+p7JsDZ+BVhtC55
dRe1a5VSmwG9+iOP3Se7EE+qusBysdqAk+0nEzgv6rtXEleznQ/cB5M7f/MxHMnE3G90qWdwcAGH
VoL9dbhV1Oh8npN9jKBqcTDCarPvSxSdFT27NHN37VFIA9eRuWQiWptc7Rp+1E5dpSJMyxGRCIvb
Od5AajwZsXFt2OS5A6qsxRAAf3WPqk5qF46PKSr2cQrdKg+Ddq3hfyzJznjadmunFHfy+FQccsQv
sPpb9n6+BS6a6T1xY1Buu+xtktRgHdo5ZXr7KJriTfJhJfvctWCgI2wCSpw3HZKABBFkWBH9LKfm
U7RsOPUppV1+Uj1BzcEvoAupLntEiFYGDlc364z4n5S54moY+Jwe6nPWQDrThobWit9RIhkR1frq
TXH7x5jO3Ut22N/DU8+mvTFMj6JPxmNZ4EiXWPFVm0/VTu92SrOlCMI4xRXrVqcXHeHZb70GZRlE
yi+L/OsV4jn0ZBb9bTMLH8uA4mT0KF/TSmpQA/Mwa811qwePkSPAKs1bulu0Ie706MDcLfLkSzQ5
7yoQ1KA9ZtLK3XVzRlnLG8YtzarXm625NLeNZx/KxUVo4hxUA+1JtvHQeTewJW6morN2YweLq/fa
Y66maVIPGGhHkqludenoUEQLkghy7Yfq1AX1RuTWQy4HmrVU12gp8xgd29ApHiharItjwpui0x87
lC/8N5mYVS5eGeLyN69TvcnIp2eKZs4nK7QyABkkGVH4OcbYJKoVIWKLWSRl5Co162uK6Gmlhi1z
SH/ijfmLh/8LRsivSNOOEfgKuuJs2ujphJKIi+6OxQBdxZ6pnsqIugjP0I01CIFEt3jrNG3X5dqL
+oDICSH0sD9Y5dyvUqd7lKIdm/2B3bZ5kbWnmh+E+Bj1jRNtZH3eNe1DBnSNSIbat2Bok6a09bFW
XZJWIxVj8u7zxbputP4q8WBBhy1M546EC2K5IdVK/wX82VeBXiOcSfFHdnF+4tL0wXmcHDzVovlF
x0J7a3q8IP3E48E70YSHwF80mD4TIkmcl5y6tpMUgRWVfELupz8G1XZ0k+DSSylqIqVIeHhwaTY4
nWoRNX5E4MVX/hh9aNFVheacafWTboVftSZIj4Q/SYhas5m9ipp8ErdTybWGuEqDHnn92h6rG0Ig
Nuw+SF3mfJto0Xej5B7KKpUDm+wL701MzduhWoJvelF8GSZiAfne9kZ85+IrMfb1ZxZmR0MOQAom
v+h69WO2tB8jk1NLXuNM/Vt7A64Ugei5xADmUEn3UYgqPIm2PhaWCV0ML2YajcOk8eoEoe1sNA3H
qdFC3Dg09t6JYetac/qlJiK4sm4iIs3XHoPAjQ3orn6bHNhVOBoPfua/+3NwzQxqK+uleBy2+uiH
kmvFHZDSoSp6K4mZ24oBi9ROnDOpfv+5l0U86KlK3wKC/kjv+8TgsGEaXaOkHko887Eyn43dEtPJ
QxJnO+zQTZCJNlsTRbW1r6uBBkdq7jo8RNZj4+2kaEX247IlcRbaa2oyPiSL1w38maUi4FDp61Pr
Hf8gBINS4aH6ozrm1I7iGvFMn+MoGTwq4ZRSYBhyUTWL9lSS1lwip1YDODW3NmXV7BEXnPcT6hsM
FeCVRkh+KfwKyaeypzJbW7yoGYPIwzAbyOyJYFQAgNLnEKXIQoD9ZXgjVFrZdRB4vk463BePretQ
91LZjwZ5Qz6cjuB6EP2+qEwczeCeHJPOgIzl+qA4SX5KlrjkaHkabJeH4ZxTOzoatumsrc7Dixg/
uzV5NxoiXe16FO59X5fhGvMsMJ5+ZOpt/VjkLpvRg059G660FuI5/Rp6MrfmJSoP9ryrYyiteuJ6
W9vamD1PUSli9WThJCqDLXLaOcdkyyhp9IuJbk9dgp2y405h882OdfTpvNzabN90c8npyo6UFjSL
jY1q32NAq3cUB9lkb5twuTUWAwIGqgssbkkVrHVvRQQT71NrnJRAdIoOtjPQGvUbpJ5aeaMATtXk
miO6Pcu7EHwCzs70vS2qb1av7aJKXHcTL6pS3YYeeKXTzMPO+j4E82OgdfOmtxGoJXNpH1MdG0YS
vypkELu+8C41sTEAagzy60Unhg8PmCpm9qCbKH3Dg7LpWAZtuTLtZ8y19XUxjQhL5MTHiWw0f51f
XphNn7wA7QGeS1/tMn1VmQb/08O/GR+CdZ7fpgksIaJTmB7w2ijNslKexKI5sqM9BnbzTUFuy8JZ
5/fLNxEYl1QXhImLdAUVnsFYkEmWQrlpgvSbUryhFOVcjYfvXihuZnjbU+U99s38jEUlFnHu4xSO
V23l7H3Zvw6MKmCNodmSvg7EI1bbQqq8JNzsNohluXjVT2o6fg2TFqWruMoY+SQVhPNmheIg+Hny
pXV72xHTCI002Uk1pnq7MmvZ2U139ksT6lL2ZEd8lSptjsEAhy7sV7ks75qe7Vm9coVEZBSoIYGi
YfyOR2TFBFxv9phA5ja9e8/istLbxNE/yoH3UtPi3eiycwYFbgdycux7cF11zGTVkexn0XctJV9R
OhX8hKSNdlpBiXKlJmoQ2iXUHGmFyq4snyFUC7D6lKFzC5jf1u1x8MAmOu8RoImTRdZIlc7ONPjI
5eBfH+e5SPHYwnJP1z5He3ztw4m4TPDKJotI2z0kLq9HzQBDrQatTeqtei/UDEEDYAHy4Qcyn8T7
0LuXNTOkzWyjkAsFYPXOO9loD0pLFCBtXmmQGh2RYhDnRwuDRPEczxqUhjDeldTDzB65VnyiEMLn
zhqokR+fMYJqchwt9DhEPcD7wSARGwM5zpjFJZILsh7onWUtPVj4KdCDHrW2vA2weYV1WF6MnM23
o2ZKIg3GA2xvCqH5YMkTz4fyiZQ7v5X1mIULcYF1jdQL4g0hZ1+y0jIoPdVdTmP7ZaLu9GcGPkri
ZTx5wk25Sh1cstM4xTJc1Gl9w+G82NGXxPqSGH6KaK7rMd2rn+VIVFfUIKlp2zzS+H+VGpJo3LxO
Pk9+rYTF0mlO7vqM7bCBSvZqBjTDOlHz5jkyIJyCSUjUBf6Zu9ap9kBw612K9rCZerGTECZUMzAv
n8dStLfIm187mlvRBE9IHwAumGXAqDevsjx+Ve9QYxjTzptbBCtetY2qZev3KEykR42UxLkzboy5
H90qIa0vBfhSzetpHzlDClRMwR5tCWWGfDP9MX9jcKQL+mC1UwwA2sYybzMKpTk15c14VhCHKDAl
qN2HJX4aPh3MpVezzdkTetfoct5KWupVwOgCfwbgpTL/ImfvLSmm2yRYkFtGhsK/seFvLLjHSj9J
iD3D3ZqTs+jKyyLNBAovK3f1vLfRA1Q2fYNcrEtCbd/L6ZQsW8DIkg0mcTulKpT1XCKtEKwC+atU
ICraiGMVu9xOGRk3gNrQp1BrageLSGEXVdC2TELGximrVr5YwD4nh+hfbN5qiB/LtLMRO0+1jS1o
9aUIA1DswUzLfjNZUb95a1vNgFFe3CZioECJ3De0MLhfF2/sdK96sOxkO5NIba3dFbexR3UswW+5
66X1sIXtX9IcRdZqmvMPOYOcBmpIpeDm/HiO8NLByYF17WdIg3W0PrJOrxn9DuhERegcJ5eYN/UV
4hHzyKAkgqkiitYh9kHOaUu5Nmc/fFS+Fhkya85I2L99dKjwBMhqfVhnjvmG+yugOO9VUjFP9zEq
nzWAswb3Iv4cvwbakNpErxp1mgsZGE2LjdqcFqJZRUZzv+RuQ8dL8zfwWIIafezgrEYNITHLQhUr
KKFuy5JMKj/+kndUflpstXRkUtHRmfrPmXRhmxvQs3rlONmlZIIsnDLfqTG/TmNqbMq2+Bjy5EpW
TiKjRKO23eVpgqq4ZO0AqzzrBmMY3NbhlWD5aoqXZkCA6zHocGUh4Zi2gX+HOKs9o5O69DSF0JSh
n1yhYzmH7bxjLL7lcmn0ANN/yuKpbObBo3X2meUaOCy1LmPSahbLmmojQ1JBtxsVG+l8wZgIeEcq
HIq2/9QBPDRsTNbmyEZSfEEdZbgbesfBCJin0IHZUnDr9OMGLhkOe1h7wcYYf7hpupfLXe2JWZrw
cUO6U3iIq6P6zz0gJUowVWbqsQ+V3/nhV0gghuKS2ngt+34ZnsA011OjuRs5A1eWBX7i7OijrpVV
gSFF8fHClLdyEEsV1JDq/YktDwEHY95VkZNT1YroImsv2wMPrSNxPU9ZuO6SFhaf97Q0XQ2N+0kN
E9QcQ+sWTNZH80GZY7T5Ats262B7ogcaM7ZRP4jpoS3vFOMbbcWsHKIk9pj8RrvuUdgc3UR1Mmci
9m6ovxYbAyRihOd14zgPMQj4qtTEYe5ZA2XJwa4Ho7GrssMgbV4Kr7rSBhsPEnd596dPpVIPmwx6
ScA9H5jV+DSpTp2QPt2xm48cBQJdVzCZzVoSA3o6Isbw9Zp4UJqRkDFkzD5khQ3HdYIhanGKjQEc
rdxI9F33mD6O8qib6ueeLVlOVoqKeYxRHxo6Iy+A9Ad5+Es10L3oHixreB6n2V6bPJ8Mg/698lgK
gUs0UNtpsDbzNMe055BvJxoM8js+s7o6LrlOCeiSLOlJqq8c1MMu+7YkxbsZs0WAzo3rSejsdVC2
TA9yhoZIJ2m2dg2Ra8rdcxLqC5Q6+66QjI98Gq+b1hTgNcm17cPBagU8uEKSp+qI4t3hrWQ4ux05
WqLFtVf4GyerhinpRsfIVlEueoxmV64TXVyKlHUTsB+H4tOjsIWbg+ql9EgA/om6iuK1aFBjOC0u
QK3Hz5sx1OQNhdiVuVtFHopduHRLRHvaYU2KxWf+OjuWYjF0xvie9hgiJ1yy175ZJoCsAyV3LU9y
iYkp553EBQBpHH6ohmGqZutbNUDhUTdUJS/KXCXJmiuSKx/kudnAQWdwP5xxqEJGLlv4FHTIM3jN
uyj/UQ0vagtV+1mZviUuTYFVw6W0X/Ig2YcJ8wF3nIkyaNsrD+x1R5v/phFRaRT1Xdx8jv7wXjfg
6n7KM8tNSrYEVt169hBgWtmlww5SwXjKKoRivCY/fc389U12d2UUHPxkWo0QdazSZcgT7RtxMcdY
2gN0zGvgL+/sOjhrWrgvjOy7MuUoNHa4Qo6m0RCsWkn6iEL/MeipwEKLCsxnO5fTLw9TAMXpmER8
mvzkFcYhw715pcacNVDPGj3hPhi95KCMoRTTa2pWVsQ5oIgDEvzLXEi0fpR9QnmiMgqHcGU32acy
FsLsFnipssiHtV6G1P5Mu/xJGhjJY1OvUkQaVfvhV90VJMoPBdfB9tsvXf0iSGuh2+1rvF2kbwNT
TskZGnvYlh3IbixfvravHpFoHhUAbHggdgxoVnYQ3OIFeBNC99siymCrjeC89+GDbJ/mmfIeG0f4
qVJuNnrSwYrqsJAUv8EurtwsMNei1D7VcNh0pZx4JnUDqxcQEoisDs/d6GDCly1pIzQHMIgIZ9XB
5xAVDbsR8ttaLVKA0XHtjO66wNpbAvHkeMCelXefxQ2vBwCy6OsLY8KL5CqhXjio2k/1bpV2nRTh
VvhgmrmbYMcP2T6rCM7rIGZbGDRB0U32s53t+9R9MUy2ZNim32NJqY2Ndht0JhApdYjV+vdE80Sn
ZKxfesNvNsA768Dtr+GaQYSXVmKyS5ulJRJ6P5vkjm9y5ku2BNYBGsNPOV4nWIlM3+InkbWXTmMK
Rh0G88Oxy3IzOB+5M6MolHYSsrOR09GEE7Ds8GOwZg9ZIi1bzh97Uj4rqSA21JB09G+WQb+KKwFV
wKI/s53mhFsn22jpvcsXIi2gppnoamQVrQhw5G9K3DT51tykLQ1FIb9oLCuAfrjRDm5blNtw9nEJ
Mbo75d+VCY7rxN/Bm/fpAE28+4Bbty7UcIzGY97lUNuVC8JpE8hqXWODbZjuo5yOE4H5UWrtu3S0
kj0jwMcTmpZDkze30lOkSpyLYOjBEJmacbZBT4MHbEtfURGiw2QnZ7tjX7kthP6ovA9zefmBdpl1
Td82GRriTrrR4SRS7EMLmm53Zoj5rqYsxszOEXeCRrR9qpjzIzxNoAEm1kbewkVkNZc83vuSzFMR
+weAAgmGVsvKy+dcV6i6olDKxlO9uUK668keTM2emFGcLKqX3C5+WHJ+Ku+yX4urovZPXg1cJ9wf
xdQgk4Giqxdfi3SL8+wPM5nv5OMhOzLbxcCbtMWAAS7rkKdB/kEJZtN41Ic8U7u5R8LHgQ6MJ/8Y
f2gOArIYGllZydusKmI5Tlf99Yw7PCAyqIf82wvucLDFKZlVB9hjr4DyODsvcqOQJziao4y4txU5
jZAkapJrF03qNplsW9rWKeiH6Rre0CV/czo2Xq11KbjxqeFOCFlq+3J8j9fljUuclmJ5igHGddv4
9+okGWH5YHekU8qD76c1lQhL9JuLYWEhipMdRni2sUUNV1k5fJN7jTr7yYO/tiAebeGJ2stOWrEN
MpfMjJKvEB8MPNoTIkzwNkzK+rWvHhbLeVQOUrLodS3xlpfBGQWetB+0yLyKopf+Wu/ib7VmfdR3
9i6zK2fT1jxQWVWow0bzUYMuyw5KpB/KUlUCCuZ1h1nCyh7HY1pOR2RSN1D0n7sJC3jU9Y/ldB8X
IMlIIh4b07QAElO2ruxN1bfE6Gnkiq2SziHwspl+TuMMg2GA46BsNCPrJwvyD8/gPznh/vh/R+Nf
zYkd2/qFcbXBM/k3R+Oue/8RD90nOOafbY3Vv/zD1tgN/oNdsM+MzcaJ2JXexf/tamz9x2H/hGTp
WTLvUprq/2FrbJv/wQ2cjtr1XVJ+bIs/+sPW2Db+Y1oyfgdKqjQ8xib5f2Fr/LursQ9DRg8gIRoO
rqJ/Mb4NrAWrjlqrD3o7XVc2DuxYy3pxTVicX7HMfGTkv9ykv/Eq/rtPNIlKtaCrWVAffiPV5qVN
1M1MgT5tO/wKVsKvn0wXTQfdwBTGw7/QMn+nwMkvyAeRnUuup2370vn3l+CCCENV0JSsPhj5DotC
iPTe8lyL7N1txPM/f7O/+ShYwiYB4nygzqf9+aOwDDaopER9kNOGLM++JGc1sbZyXvnPn/S7XTFf
ik9yfFvGrwV/eWq9i+w5djj6CPgKtoHPdtHFzOGyOfm3+2ew5utfSdDys1wDQ3YvcPDeVskQv97A
GhuXKuZbWVmLHM/Sn/2GlEvfPSMMgBbZ6KSQ+Eej7RHxLs0OXOTainCKN/8tBPV3gq26EtPEIz6w
DNf2f7u/HuQwrQ+mGo2fttPJ/XMHKZWenw1teYa0f9/Z3meIucg/32z1Df9yByzXZeRswut15HP/
5Q5ohlNZnlGxhLQMbKE/mt4I03m6b/r5HnQaSkR0SUvxTHQS7aaWvLd2C9KADV9it0whffcxdbPH
/8tl2Rau6CpmJPjtRXLbajBzNMWH3u4YCeXOAb9+mUs/AQL5/Qe1HII7fiOlqZIj8L7K75asaLBU
HR98B+No6uTJjd7/+cL+9jFBBWZ7ojZge/nz7RJDincb/PEDbIMWK2sTFeowbpaFsnCyeSMAWT2z
/0bW8L+Fkxu/k5DVEvnls+Wf//KofFI2Rg32/YHK/gYzHuoPZuSraEZJ1M7Ps875rafzYXLd70ny
VLbhvwXD/t0mgOH8/3z7357KlBUxKkCuQMR0DGien905fVcG2ilbwj/falNXIXZ/XpzEwfs+6xLH
INNUFOBfvjFhJY5fIJ4/VHq9g4JxdkFzJl0i3TqzGRsTHaSvYw7KiFfpaonxAs/96d5prUMfkJNO
GuHZ598s+XIOQtaOpQWneQp2dac/11GC2mi8xof83raG+yrFFrp6kWVVkKTvrgGDtxvnZ5HvAvSf
dbQf3KLA4YOfI//+4EoXR0rhqdpXi/WwLGhpKyYInX+B3HRuXBZohq3ZykGxs7KG61K0zYp5KWvF
YQI0wp/jhZrH6d623eNogpQa8QE/hgJ2HoNWPSiv1PRfs8GVmuV96ubbpMFPKLJOYTUfK2zjUcxA
/8zK294j00XHJWldFIMlh37HookOS2jtulQ8941+sLuPbEjfc08/Zxb+0mOwo32HjTiNWzNIv2SL
KLtnuZ7MgCWMkY5F1XhnOd0PX27F8s7oGRrz2Ox29cQMaTZ/aB6edbokV8eJVJleYUcUria+lzG7
Bzgpj3k/wLtEVsb9VJtH785nXHZo89taW89L8W7wmXbLDTLZ8aYAyHdalnsjofbWh/dJ48v5YoCr
1TME7GMwAtbB1AfkvBlAw4XHY6lmXHeLCp4YG5i8/aFDzZ9lW7PSHh3MyOF2F1+4QxLhDKPBi65M
GF1Q5ApsLGP9HI71D9IGVvbMV9Umth58qZ7HZLxOg8/Zr1GC+NMzmSvPvikwGQjYF+vg1MTGDRSA
aRUSHoqFrbibLVRIHMKBP94HCImLAspgNvLvgy7Y3mXS/RSz5/fA4RaUYQMM/tGM89nW83f5EaWg
UoajSps87OTnJUvz1kHjCLT8HUnZ2ZF3iuLnev4v9s6kuW0ka9f/5e7RF0gACWBxNyTBSRQ1WfKw
Qci2jHlGYvr190lWdXRXVUd1fPtvYYYk2yIJIjPPec87NFjw5OYbno47DUvlNf45Wfk+erBD7Pmt
bSGXAY35dfxk1wJn2856znCIhULBPRW7A4NU9ZSXNb/c7uHjYPrDgCEqaREvY4XlGYlgd44sSA+l
vFh5RdsqGfZtkxrbvs200Bhm5NI+yHj88HV4lrD5sDoZLIc2v9YfpRVaj66HNdJQyTPr6nJ79R7M
3M1sjc/63M3aHpXBuxZLYbXwPkEinRbnEgwAsTNjPLya7Q0Syjd9KxMGyVI25RWyKpGFUXnMLD6b
lNP+gPUp1mHjm91lzb7v6v6UZ8urlVbdBaInFg9FonhAfchgOOqafWtGM/eHLeB3ZQ+32xGy0K9M
L9xVNyvoab7YIn7yhor0AU8nEemtRJthThJuZcFaqY9st0wzprdbiBA2hch3IixnDfQWcR2BwQfJ
+zBSRzh5zeIkk3lZXvqVmvC2bY36qE/0NHPmFmpiZzvPhYQ7tbwhwKx3sFfMH0w2RlxQzJVulinv
81blmM7XTQtHma1v6GIsP/JXr8vfjdY5tunwzYW0tLAGRm4XK4bdYkA+NqEAS8WRFUyUwLOPaBA4
3z7c/kGgDtg0s8i88Y3OLofew8vCiIxLTgoyooYYwZIqdp1hX3H4Nrb+gisJgBF0PW/F1N5BuNzN
d2aXGjtk/fcmwjySCQ11mMyjG4zh3Hngv0St7icyRcgviNO9282oL1S9W2bxBhmO1SXrhl/UbuSg
FuBYVvpvrDwLG55msIIQxG1Xt1Gxi+5XN3YvcBaYZ4G9h4Bvfu1MZ2zM4Yok09m225M3sIv2jT4m
awR3BoyuvTSNT6wtFDpSu8HR1Yqhv4dhg3FoUpXbuHFeQAKhvM5NEBZN9ooVFRrLyinDoODCFZYZ
ZgbrqsBEHRH+8nYj3t1uyFvxIlX2Sx8HZln8Ql1yNEwuDVvcMGBeuAzmzzYyX7KkQhpgPU1RcLcw
kgFArzHh98m2uH1Ey4BfSXmYS6zs9M1PwDWOwGdbY2BGyg1VZdW7RYQcVn2APD247UIi1dbltk7m
sQ4xVPlQYD8keErEKcFymuDNWoFd7VMgo02BYTQgSsQ8Je5eW8UVift078OqGAKDGOLW+i5V7+6i
NYf/FOQDGCGTDZmhq4HmSfJLbBywymTqMjO+dIUBswFRadqsOHPMMkHQHp+9iRcPc5wdJhp2IwR+
XNvXetfUzU4sK/IkzBsQWS271vIH2MLBKa0qUrnghDCgT7YsZMGgrL6vGsk0aqRs95eP1h+wRmbf
Wjgzgbg+pAk4V7ZcpDHH9KOwk63y52ZvuzzZyGbeZjbAXTqGKJYYbOvPri5YQ+OKQtR5Q9/5MM/c
LkPZYesWiHc8myHnm6kBAbmF1c/ELSn42D3Peuc/XoXDqL7CfMlxADJvNRH28j+CzKVJClBDLQZO
sznktqaAD1O7ScxYlf4imWxIgNgTKl3LRirJtupjNlGYkKJRI/QhIa9+rgb5Vs0sgSRSL2sFYUPv
5a68rqabbl0MWLfxZH/xKuw0bluQq9DpZ1YZJg2kB08wTGp+NL37Bjr9UcwsW9s3XwkoM3drlRGg
sGIZSZwnGB0RHryYtdjhLHRpaQ+YARBH2fCZ206MvQxg96AUrqrC3Q1xhR1Xk+JgT8ypzFD/OpyL
u3WR9VFP+DxhscIpDBRrGaHV7F5UlSab6kUM/vhStcxiBAC9WP0fSzk9WZ4/fc9if5vk8hwzHPpG
XoTp7fvBmIiPdC7jaDdHmu90l03pF78fzbsyyKaL4RM5mxbRwa6zO9GOhxYbhfu4nTH4x3p1O4jY
2ZHstmy1RB4GATgUkutDRZRbar0FsIUksONWzMVrylGKIwWECOhNS9txCJrFwWzXNuSGTnH91/H0
pV9DuzHMnUzbZbeIJSRa49Ql9j0ywZdqklj/fLv15A63PfS7cFCetryzyLWY8bSwLxV5Y6Ds4hFq
SLWz6vohlwggXMM/NnjeM/El/7hIyjBd/DcrXeoTBnK7Nh/WbVyqR9Ni/uZ65OiIPr4jgvGudVS7
VxJuhhyWMYTFgP1MO/w0JnklzZtsYzHsU9xkDnNT3rnQtlgU+XOA679bvvnQv6E3sD5RilO9mj2O
klA64FHJsIyQtGJ69sv1fgwzx4epJmsPxZVMifqhsy1MrpxqmxodGXvZzvSpt8bZ+eIYzM2WmJ2c
EBUKrZjGpLUHlr5k/S+BcxzLHNZonRw8mycMsENCY+pqnx+OgFEo5GfEA20zj/tyCd2AMLt1CVA5
LGkD/0/t4i43seCqwQwlYhIcvtxjApll8pb2kkDXxP5UcSLNe7X048EPugfm6zmjn2bZVYOzs4bc
C3tvcaljx699ykpb12nEm6yjjPKLXeWnKCAJgPX8xtx5XtIdtYeMnra1/dSQQYQLxqQw7jUwNcIi
FdJeEi072ZgoHphgIR8NQsuIvjOL4XbSPBlHP7schsPg4gXpSpgMHd6twVgcbiddZdc0majGMeVE
QjLHzokEZZKTwAnYzoJDVFXPonXEYUUcn/qxfVQBjGFOhQOEC7wYRXIfQM+BvfBaRG25X8b+e9Ea
0X6JYdESeoJ51hDoCCIsx1Gki3GPDyxF0ZDGBwehrT/IT76Xp3u6N7mP0vFeLv1rgE3adiEbYkNE
N9YIWNqZgtpgVf7Rn2MKxIoy3VI2LmrcBDABKd4tMZL8GWC+idGHH1hvSOmwAVoo0w3KZDfVsQtN
8a4PzN/QJSQQcb3NU+qfDEB4w1qHDeZ8RuwJgxa2kdRFQe6tI7N24642Ws53QZ0lTTozHOtxuGIT
TJMAIRNla57YpEYv2i7zczGgyYjoZrJxaPYdnKI5kAziPOwPrJlXavMBTQbyMTlvb9dktf1PdVU/
sid9rv34eit1h4w2EyujedMToSTwmSZWYXi2cFQSH8PC+4YN+B40B10pIwx6qwpMLwRDcFmZ4yE1
u2qTGl9d9g42wWgz4yoQrjbiYP4QGYLjcsd0qGPoOUJ2xXwpejAKDDyCih81E1yaslV7QWnXVRQa
OjXBYsRwhDXvd90l8UOHxnTfpMTHOAz/R0fx+6kuGIiybZDsEKE8jzykegQEwebgY8x0s6U01qL0
VUh8JiQq9V6jPvuO3xA2G52BdDF/Fw7Xf1p7Ok76NGz0snPLJzboUJGCjoTkQi5uXTx643xFMf5S
+vKKFdevRqeXZkM4+u21jvQSc9c3l3N626QtlMumx5KgfcH3twwnDCzIZm+PRlsUe8vHIo/0iDt7
hLHuOeU+JkIojFL4Cg50fPpLj1AZBGg3NDT2aU1tfWVxbcbs7lZSDdUTJFusvmi+4EDh59iTwLZy
oOq2VA7BNzFgBJ/ymULtud2hserzTResd1lZ7PwmwnkO9vTtZSsf9/TairejRbeAwPMobPMBA5R6
Rz4qBEKttxDSe0mLQGcIQIEtx2e7DKZNmVjH2J6e7Wm5SzuKY+Vx4ansadAw3GQQSXguYq3xOW+p
e8oiPsdlfS9rIhBcrHIR+bzdPgOl57iYUZM6oV+D3lerWvcWuj82k+WzA21FlarGPyyF2hcF1saz
YdDcumS7gPfiGVfTpdSSJmD1yjok04CbS78I0de7QLe2lSzvdTHFdYInrZvVJlvvlPvqZeiPjHo5
V0JcZMua6N3lCf7zxfOWuyIfHgQwxGKtZ0Z2WMNV/Av9qzX+4cYjTl6vDtkFjVqwc+ceqezkMQDS
s4U81sr/1ujQuMaaLxYOUYw703dbt+hTTEkWfb7Bb7cXb+kzp3G4X0UJUJFxSGFr9muQ1W6q+Z9G
XoLzBuoE8qz7XWTDPTd8nsprhJxmY83I7Kyn2UolEMx8j8ZHbQ33wRghHhNFpTcMxRCtIBjRZLfx
Zjjvqd1xk3J5jJZGxy/6C4UGRTC9nvKprNqXG5rcxux0nfvN8CXgmaC9zJ3lTp/LkG8Jc6k+upE1
rZv6saZkVxbTClwTLg5ElAFj3+0Q4YHXxn5IiRGEA50wd7Cmbdgp0+mDZeLtolftqtExBo4/MVdz
t7d73rdb9IK3hbb35zMhCt/ymQZEb7Q4T6Xjz64dMdVRe/2pJqs6ytp9n4vkPbN+IN4g5UHm8MAr
thnjYYE5SkbQsltT3raGIMae1RPP87PrfcpV8gN357UCVemkiDnVT6TNGqjNuCZj9DSv8xf9NqWh
MWU2xWaQV9cHzPTwyr8Bl6oXdJNYcVbZq2B1tBKgYkIeF+LFmexuswF7YPAbDfBjosiGgmOtb62B
OrUpnluSGtaJZLGE5Y/NPs09memIk43tjS5pQSVDLnzOTECvsfqyyGyFEkTfoQEfN4ZV5YBqyIlX
nfTGiVHPwaJI9PStfXvA+wdwapNqSlZrphCxl4R0b3md9Yi6bxkwMbAI5TQ/erJYwhuwkHwqXGwS
iO4j+HvixotTGvAhKEky4wa3oHgKIgZ0JaCUZVGZgbPnoB4lTj43xMMOcEDt1HUsxH4EO5Gu7q25
KwUGb5ApD3CG6NZv8BmxFYGd4/kX3U/QXJaeXT3g4mSCt8lbnLvpO+Bh2HakwKgItoJF4Vda5Zdh
tO5v62EgvaSTHZ09XvshjOkdvu0/3ZVYnrxdeOZ82MczoYr+Z2Ksj/6wcovflh88ADvCruDWakfw
YLDjOltgjGNNz7bMiF8xMIp0e895P7bxLxmzcbvFGqqJtgi21qmb1HMxYXjXCIx8Af83i+XEyElm
All0IwkKe+u0Yg2VFTM7Q9UguhpKf+fr85GBy+aGkZYGp24K6Fa5eMDSrWYJu4GMqd4qVP1jg0Pw
kPCBuAW3ZLsKNlKQu5IpepI2R9pTA6XtVIMMJocWEiL0C/zU2iV96WWLw9BpstG7dHlh4IsLd9Su
nxL8y7CARGod9VeR8btbttcxex1i1FljzxZTuORxdKN1vfWe1SqRlPnJrui5RINXvnbDcpkyGFFL
pIxtMZRkzLneu2eVVAzX2Hauzlz+uqE0hsGb7khKaRvcfyV24nh5mFs34WhDefDbYUepSIphy23r
0hoHLgZhWUZ5iiLNS2AbBBqSKyOHmybzP/yclreD7oUjJRakGhBrGqidnc21ywM4WoR6TeieHuus
9PZ6K7m5pzUBM6TEqj47s/ylZkw4fZKhalAEtJZQlR/LhSMkW0GU1vpLvw4PjUHrHdU5TVThsqFy
vGGzjJcUqv5bz4zZPZCzPttySRk9ePKjxSkYxg7FkYamhMvCJOkGtV39AMqwYVhNEGevdl0c7PEd
y/gnsJYcVb5rtxZ/2eMOru5va7k3BD1qsz7cqrnbG6X0WnaN67A30+SBzJaB/tDtgV/qGIcxFulT
DFO595vvAQPGQ9HeW4v5lVgR8AaGAFGMk0aKasdO7AjIAWchaE5b6VBdT+2prmLMILjr5/y5zTEl
NkgQ2XGHHPpq+YrOjeLOS69r8DR50NybJBru7II+dJCCTI37nrOUrbSDEFaV54y3dnbmk+k3NAXd
8jOyvc8GAWt72vODG2Ny5gSLgkRZfmlaRNMNTHZ8SjV7adGE6LKC2tT+IFxR7okKxaXxhIbm6xr7
Hn6t9LrR0MMmjJtTlXuYzcps3GFghiQ8FfezOaqXxSxfy3yEX+iStqXpk0awX935mRAtI/SA77ap
SUAcQYZwt2qje8Mecp3dcx1h91OvNgpqu8jw03PusJTbqVmovTm21zEvpo1RjM0+F/gpScTNcEiV
jiIu+n1hUTZkan7oMSa6CBihyQgLmMQAQKUoGo9xNn3qlC1PZYq6iHKb9ugdmgv5sf6ri77LLWF5
9Y3xbagDjZHG2XFtSOpszPwzPDtE25CeLhZmKpDGqkcCOmMLm3PzWbZq2N806GUvh3OuH3Cma2Gb
oQsROpRDP0QWD+orVhLWmXtB/v7g1t55yBbKfzMwADrQOuzHpXkqWlJAbg+EhkuCZxAyxXF96uOG
X19UD3iTxeEyGoSVouRMLPzwuwS8WGpTB6uNBxBCdrsIkuFO1oia+6L40ZuGOKvS/Fo1DBSgt1th
iaPJpp6s8nx7SPPoa9AtQSjs1j3PfvLvD7efZUifw6TNv6cklCxFvZy4ms6ZhE3nfPvqT9/aibIP
sUsgcI27juOoOZQBxpZGlZnnfz00U1wAKDZZOLYREE47pz3sIeTsESHKxqiO2G1hyp20U1tuPHYB
O73ksf2Cng/D8kDtZ3ueQzNJLzc3i9uD0pYUXa/XFYB/+K+/yCKeqMhBNCzDts63B+B+8dtXStvp
wE7ib7xJY5OmcFitafsYGCbDvcZ87nPLfK6x7dnnFdBgEslTAl38kov01ZZde3EGnEcnIy2PBqlU
Zz6l53qItyXJgy+m7C789XyVFjELdl5kp6DAYsRPq3RLTixG/1VnP7mWIZ7SxGxCmWEKFARQHwfL
7fcOFYGWRwQo7tFzcUPpbwHaW0SS8fb23Ty5VgjCbxCSQSaAUryceFqa59Uum2f8nj2gcXCK289I
rKX8UPLRMR5mMuqeUCsBikEig/fomHXxkO5mWkPtR5WMoPurkzscRLiG9MqQwN/6S7dKflpzDNNR
m4BU2hPk9tWoP4V/+5kp+/0YO1+QXidIKiO1m4T31TDJwpmDvL3DaSK+K7E9gUR2HvXD7at5TF4A
ztZN33CCe705n2NZ/MoYtIc5Y8Pz7Ue3BzMPfv+26TCcJOi6QDZREvzEnEGASZ7dBDcC6ykfuctF
PSAMKZzr8hQM0ci0iQd/WX5wHDkb6a3RC56b9dS9uFADo65ejuQFhEKvYk+vzmEJzAOqgEtb9jG3
HyIAoxr2IO5ofi1+ImJB/e+a4TBfPdXl2g8SG+gOa4WUrWaXtLo+7cJlsLAR00sc/QNes0NDalxq
YjiVYheYqfOYS8JGCGoYzoXeaOqoPqS5Cg42Zr4WTohRgjUsUh2TnvJQzOKa+FnIKFEco2HfeLm/
h5uNxaSF45EcA/wx+FXSdNFtlP6DyoYE/0Nr3abrTGzqakBXlNWPFqfg83JwlMlLcDp1Jl5Tsa9h
gkNJyJem7xBo48dZCBQxb6soRUi6ms759tXtgUTr379N3Ubsy8Dn5FQnYkfQt1XteE6kw5NMye9f
3X7mxq+kNqwn0GPCQaMZeDxJV3TBSJA3AnFhCNndweu5/4bQ5M5NPY7oZXxskvRLkbQ9ZOBulzTd
crTi4VXkHp/8vEmWxUQ8axcAD1N8iVL/LPA32xJy21yawAWkk/HJoeUhuQPVYGN+j3znkHl3fWYe
k3r+FrTN2+oOn/OZitEi4HyiLqXzFdl5EZTw8WK/uhmSeZV2GTtJ8mBWYBgYF4B7ON9M0YETjP3P
lqJ86Ap1gDjchL9sDIZTC5u0afLdU7IIGVoeNDI0NL70ml2do/ELvP5L5pbfe+l/pzHBlRB5nKvi
72SQvi9OB+2/f65il219dZmHzPvYSE76DZhiOpDi67Mk5gQvYK1zyhaKWzTuFEYCzS1Wk4As22aM
9ykbMq5Y7G143lu2dy0SdrtOfksL+2u38ks6wq79mWNuUlhaJkCNllt+jokxY6bhfxJB/B2tz3cE
AuBeT2kuoX/GVHCuS/u94qSNWvKy2ue1FQzjBPNeWXZ7d9VGE8sgLkTAfWEXus/NBN8ni/EUfNuD
UOpRtA2i/Vktx7UYNmVnOCGBeQjrUw64FXkBs7hx0z3hYDmFVLPdZZUg4IyifqEemH9DeRxDkWGJ
3zFvI9GNQJF9Gr0Ol1Nmys4MTZ55XRQMgmzLYxl1T5Y5IqulfbohelkQ/9JQEKY7NFQmCItfEgUu
IjIdtHWLO711AZmerqnZ5MAQQ0QDaW9dGh1h0Lc4GZ57vdc9oloKbZm/p4H5YlMsgh3SM5M6t02J
ZPVHcAEo+VSNUAkUsFCRFu+i9Y3N0WmD89/zbRxNMfsD2yYw6QqgNQVMBW3L+RO/qF/X2FE98JX2
JqwWepXGMpPQwox9ZkbiNeV3Kj0SUNqC46wEn9BQU8BATcF0D5IM3zGqbgAK/GxL3RncLmUMzOho
xd90inV6KyWPhoX765xJpswuzaWK6LchgU/j8kva3AQqoyY0vWNauzDCQXvqTFr7vv2Ku8D7TL7b
1pg0dFDsMSRfKPmzXamMC9z48O8viqUJXX+5KHBILc9xNf/xz7y8GKsmH0jk2JXWm4JO1OW0rPol
pSSXWt7dOh3jgGTsGVn03z+3+A/PbZlS8KQWBCiCp/5I+Oqd0S2B+otjoyfeZUT/xRNZyZsLzGAI
91qL5VnCFllm6833xCnAlF13YYxFn6OAnJoOKjh1BCPlAY+b4DQ7QD5//yrlX0hheIOanhv4vhnY
NkPDP77KqsPDnmRYbhufV5kMNIh+308btmGaSZQ2EFwsYhAkAjsE7++aMtZO+S9N5khTPsUSN1kY
Gf6+piOGa/Bu617OL2B/enX1jsDxHWOnX9wTe0dQlMVZgiFgSnH7eKMgxqbu2zUcOLTOtf2SLVgG
zzFN4Y2nQZuAKrqWO6/AE3ukkRd50RwyDtx4ne9wyefJ7IQ0lJFR3NwV93Pm4BKF1Lx0x2cCjD5w
sXn4GsjiWTds4Dzvspuei67XSozPQoOMqWxPbkV9i2Xgyuixs5eXYk6Of3+tLfsv5FgutmsJ1A4e
7pB/Iaw2c1obPtAHGv0c4ZPphHBU6X4136TTO5nTa1ZU2ZzAaMYNdmgICtClXq3R2RMDWnMcgCj7
HoFTRtH0eKul07EfjUOhT+5lAs9Zy8JDixiDn3TB+OxEDIAbq76sfVDuR3P9Va7GyOaGg7ZsF9wM
9GeSgFjYcbItk/e4NyDCWeDVKHPe9UCxSgHJsom9n7wQEpRJEbdLqi4BIGpn4th4oG/ADDU6qa3k
CA2z4XFKGEzl5IQh2i6+eCsdMTPt91Jg7YAIatss7Dxd5OF34lEV6r9PCh5u81ZlfBTZ1OzBHAxr
QJBbDT8Q+OgpQ1kKKgUEMNgpJGb1rgTjyNI2D+QrMPLCDLOKR3LdbE+PRlIc7yrzlUIPvArExwGa
y0V3MQC54DDwrt1geL5h7Y1RXx0vPyWN8VEL7V+EgdGujtyv1ki5Fzkrg5GcBsuEV9bH/bZj3Evm
83QwSkF4c9Y2e8YlGbZMzal5F3a2nCdoU9u8cN9c/pIJwTmup+/OlJCBUe0jR92TS3tqNEmAeCRu
gUAe8d38FutgTP1S21NcJx/GND/jfjg+LLLAhEhb2o1qfrMjF7IGmpt8GrozgqDX/3K7/ocTxcIA
yTJRArgBYb9/3BpiBcfEMfr8aOu3rE8Dj59RwwU/jeGu8jKaVtReMHJS/PL08E4PzGrNpHMSQLp2
KP4Lf/evjO/AxmhHuKwjzIyF+NNLIlJtkk1qpceCxKOmzB4pn08a+i4m9Kvdcoo046yexjdNvUJX
/R6Z7Wfbd//LtfkPm7sdwLcWSCQcKJF/pp6rVGGfX9XpcdDRRbNiVaHtzUhMhNkybGGK/+ho1cbV
/SE75i8xlPNe4xtS88fgU2x78kpxsPI/mSr9JJxkCUHCIhzG5//CxA3+QpMPHJM9B4Z8YFm282ce
LgW2wxh8So5znkU7nHjwHk135thnaH+EHmbT1q8FNjwuHxsOhneJiKazZzpdKPiPANSXJU+nUKV+
GcKf8LZCo1Ep1rC+7aQ7cFYbU2OIebUK3hDoQngwp5LmsSKYphmD/jTl82u5ZDWuErBiRYnFX5Q7
u8Bwg7eAXkiYz6J7MfKiC2+YeGyknD7dehS5vQPpC8JxAlgrPjfukB+LtiJGR6XJnmWxHWBWvspS
EFkcXGWyrPfBuG7ShbmFYeM17zTynHUsGxujOVRlFtadgfG5a/oCU54RcDUwvywFZF3DPmrM8UYV
rcDU/MD4lDDAJWh9k4jkcZRsyGtVvWD3za5plwvROcYpMN1HzHB/ubWpDtI+RlnRHckaANCu54xk
5y7ZyrW9tEHTPBcLHooyZ7cql2E+dmn6MUxp/Vv18b/SqE9L8/H//s/7T/IKd2k/dOmP4Q8CJwpf
eO3/95+6o79KoyCcfWC9xc7zb4Kq3/7X77IoP/gHHqNon1znpuZAxvRPXVTg3RROJtonEzjGlTzX
P3VRwT9s4AMMxl1UIILl9i9dlP0PNMU2eZu26bsBv/l/ooviaf5Y1ZoBJCpTeNSEvD5T3KrefyPW
E8kWlIPDOq1Mo04wIGi8kYVLgg7wxtJTyN3JZrA/opkMT/QwHrnqmw5umvepzUQZE3BkT+5P7Lhq
49WJZOu/TQAu/a94QYf0vnr2aPwcM5+mNVv77rzaK6ElM2YBOYb6SHJaqNqeke1qhhX9S+d6C5Mi
t+/fUsFoOGQbTNRxboc2J+6bc3If+MUY/XATNcfaHjIWd00yFg+54dsNcW0GsU5jbYDOO6aak4sK
gra+a6uUVsQk+655wMOdFBzOP1fQSI4Rg9QMgeTOVEX1jb7IMLBRjHOccplA1NuAA42UNJ0EaB7g
91kfYpkRave9scwkHmBivcHed5CkoNA1MeRXvbwsBd5yyYOqoP4Z4TQUQd/zbBluyKcE7z8MaLLC
Ta136EN5fIIuiYrD7AvT21AS50yRknLqDlHiPDuTRFtqry2Tk9oj7MJeRGPsO4wjvpNRAcHfcIIi
uR+go6IXKDyiMY4I64vyUK4JzuDUkEH0tSp7aJxm1CP97127xEI7tZZzMM12tkMK7OoIFo8wUbUm
HpFFk9/aL/zDoPkpkzl5jYOJ7C2yIPpDn7d9vsu6rkn3g0u7hLrcHr6hM1BwD4IpupY6uVcw6f9U
WW4CwuVWcdhmYIn4wpq1D5l1JvTNEc5TRdW4bCxm6C21Ys2AuW8j71V5TTTtq7EZ5qcACZC1TTDU
y3ZCLKZ17rAOLdHf2nlO/GQvnAa/Z8iHj+vcu2mYEmVNuiPGIXLHhJohEoSVmkGPQlK2QLMZsYaC
/eRDYJvsHlYilgqcvUMeVBSZQUnWX9p5FKxjGqe4yMfSZn8WGA1tnaZBzLer5EhBpoJ+4mgWHnOf
zJ9aotuKwnDDyOzL+BrDYhDHLO31gSJkb16bBofCzGlEdpgQYrf3xdDH8b0xx7P3RiQCjqFLS4N1
jthRbGerYqnWPEzNhk8FQkjeY2c/gZ9jCkoYmRjTM1Jz40uDhcnL6Nn2s4U7bWhEqbvtc2d6NL0l
vrACkB/jcPRgoXNLeJ9F+rNgAviJtPPpMFUiObhiSr+3o4zhiwn3rmSAxLnjROjuyuogmnkIPSzG
sQiAjL1BgN7BRhzsO6ez2vs0bk18DCr7wchXYxekxvypYOB/gKxXEwXYEjeZmLDmogn2hAUEF7VO
eeowS3iRbRztusFdtmVmZcdY2eJkRrH7ZuKMj8V7kLrXfrU/nHKCuEKy5dUxRueJ0jB6mkYw1Mqy
qifC+mKuR58QLjb2T2gc1PexsJqTMlP7JYG+mG5yYivv/WLmHxatPIDZWF9K/AKONuTPk1xYKgXj
gr0dpPUx9zPGQSUmN8c+jfOjwUgk7AwZXyDxQ3FqayvjAO79h27Nqm/VTAp8q4L4UcrOO6guw7KX
kn0Pnu+H6zJ3R0a5/dFRTfXELF7uEIh19za34mE0GIDhCeU+jriTv4sUf6xW1Q1yk2Z49FGa7aFa
LPvCy8aHNYuLE3FwBXsD1aFLTMOj6Q4Cy5PEKa85sPMuyTLzV2lm1Uunyv5qMcMJNlKLbJljlOJE
a2h8Npu1vx+QczIMWxY5IhjKm8fELrynYIwgCC4zRql26REBDFO/HGG9E4nqrBtjtPvQNsnKEhnL
XFkIBFdmYHsZ2RZMiQiW07A0yzGKMfwRtO+HnBDL0O9dHQrU2hlzXc/bTsB8P5QlMu4Qk+3WVMkL
nAB57Wa3v5K1WYcRn89RpI17ikoiDkWDSSKxaAZ+j7Z9blNLTxgxGPPBw++NTBScVkt18AccdaMy
8IjohqLaTbgTYVeWXkxaqX2J0Cj0hN0cJh80AAYsynVPdle/G8SOAUkCv61Y7hPlw8UTJmXXOs8Y
X5AmGdTUomjRcCYtWWPSkWJXsJSIp3S8+6KEm+v3KjvMfubeUdC390M+mgcBBeWJXKjuyjUgAssm
KZA08Lo+AMVBX24s1FELboJB5IvD0mGHj36s2ZtllmJM5SR7I7aqUytg2lgyGq7eQoSlWyzqnOQI
5ZPChYnNvhnOsWdDtRgtQkXG6F5Z8bhfbPgzHAhwQVnReydeowMptzU5bmZ+Pyyd+Ako213drGe2
5blM8v26PPhM0rZNTj6vUcLsw+V+xvQeW9UM9SP8W7sNbU/xiS/LeEqMCaywVDrvHv4voxwTA98s
+Oxhpv9KHoJ4MJDM7DgwvcMUZEyah8EBpCLvleXNJjosUVgMnBaNmyz7FrX4r8Qx4zuLYLy9sRrd
s49P9sZ0lRVmUw9TF5odXKzV3uUr/uflIuWmhAB+xiS422UjmRk+0EZoqHK8WuwcRN/heI79QLRd
Z6KGM0xxMGvzEAiYiERdI0FXVaNGOaYxqru0irPz2Df9ve5Ld6Vlq12SkvkyB5G9s+uV20GN0HHW
Ylrv4loW+sDFYsML5l0pIW65llxPKpuiUCJn2HpDke28IOvC2WJllE61MHOBwjwT/0UUWNfthyyr
IIROwGQZHUACVMIBMtV3WDCBrcd4DM6NxV1aZvGumPHfyAlkSjeTO2RhNpqcoZ2JQ8Ki1LNhAI+6
5Yrbn1XL07Ckw95wGepE7Rpt445tprcD4+gFxAe4AeKntJKKmYCeCjlL3r/XXdPusv9P3ZntVoq0
XfpW+gYoMUNIrT7wngfPU9onKO10MgczAVx9P+D6ylnZ9f2D9J+0VNoF7ME7gQ0R77vWs/Te3kkI
t7CZhk55K60qo1uKPeUh8/0IKaXf1M9lV0xbS03llU29JQMUwWR3naDHId8nxQV4OcR2C9SJngJG
NsP1nf1gDGo6++wkrF0Vc9aHgdSGaMv4sm7Xdl2qS27qWbGyjIhBnGvj3rzIK7OD1GkLowL/VPej
E5QkcMI11c+d59tv4dTbJhPiZWj/Pz0L2n0UV9/zj+Z/zx/8F2ni//x9tflcDz+KeU7xt5UNZbZ2
vO0+EI19NF3W/jr7+K8++ed05D+b31D1oE7z7+c3V4R7RP9r/T39fYrz+cY/pzjC/cOBPODQf2PK
4tguTuk/0Q+Gbv+hk5EkdJPmBP9j9vM1xdEpBlGXdHVTd8A8fE1xnD/muYjl8TbfMnXL+O9McWAF
/J3FYPvCsy1YBSbfcIYJWL+ZlQFsl407eObZujAzIsaWh6yNLcpw1oTy2mMiIOLyqJVuQX/VTKBe
/bW+bGz1eSyoSXfd9GFxHGsUtiCrjn1uG4diEkCdshq1f6ooXzgIHCY8k5lPNdLI5bFOMbgNkXbd
NTGSnflBKV/P97HVi0OKDSXz5TGsG3A1sZMWx2WdSO4T2tZo14U5MwREwt0qv5O9CR00yp+ywoeB
aN3pYabvZY/9E01tSnyQOxrcLntmRHIgkZamjVuVj004PeS66s5K5QcNcrBIYxiEYwotNPKNtRdi
qwht/xZM58mGUEEhFVEsULgTtMF2HQDu2AyETreGwRhurAqyM2PUXbJ6t4hJmnXNN6Xlfqv89K6p
wttRb58zp/LWJhVL/oWoOvyJ5KrcaHZaDAfddQJInpS52lj8dLli1hSBaOmgGse/eSHL9lJADvdz
dWmTG7XRJue5ysdrJ5W3yMFeHWaM60zlt7LkPg+obT8hxWEau/W71144ENRsE6RqiJJxSKbd/IFt
1DyTi3K055LQgOyFWAhYNmoYqcPC1cxjZFOeA5SnKnAYKHlXaAWGi8KoaUXRrrPOUStfYRTSCmN+
sKL9jarcmE5RXL9gOHwIxureqOobv/EeRWQ8NT6enFAle5G7l8JgPJ2C6PWqW5OIBq0hARmk3TSU
J6VqkLth9aNqrYG7kPzhA68jPQxtHTdGVx5apd6Vwn5tgfvOkRyFKQENmARI3w0a59jhYhw0rG16
jN41QC/q4UHS4Zw2RoTcVoLJL+zqp2m6Aiv1NO2ibiQW91Z45nXGxNbJOFpZ+ZD3tK1bOQJVjZyf
eYiGK3FPSRtWSNIxOLiqRBvDP1qDrYf3kX3pdZx4dfQaK2BlaJXHbW221tajQl8RBKqUeCudDKuo
qq8lmTw66hokQDUKeDBLk1PcG8+pya4iiIU2v+2i+ArO1iC28/lU6gXO/1ktMKO84BGtzCm7ibOD
VNp1OtlrAkeOBMZem/1Iw39yejSe2k4VCFObdPzBzfcqc5lAh21y3fm6vmvT2Qjo8E4jv62HcZbu
pk+1ETxbUpAg6iIz0McNkz+akTm2I600f9itfqN1R9yjclWlSCRKP9nTQk1Xth8VnBDG1i/LR0e5
P7qiqeHSmwyWAwp+dXbv6/a0dZjZi2m4tnyfJocq8A9aMc1ihYbN9S66xr6RHvezKguuEKDu8zB9
roRU+Hv3tdXYRAZgzjXjy9pvHxRd7VUm8g1AtAiZIyYZJtNPZRtCNlzlrlavsyJR5AQl+/peQT6j
QeJd2KG+oal16UwgEzqYegwewtsWmNqUUa/tVg47VZemvvJT6NdZOUJOky85Ew0twiKZ1vGbnSMx
7PNN0NT3gZu8sYxHQrl7qicC0hbf91DG0MWtIDnHVXgHuLnH9dsXCIjnf0/j0PYg1U3xI02HlYlh
jbmMtc5HaJSpTK4bgyzWsPqZtBpt1Ssp6oe21u9EWKYrJDI42RPrposus9rLLuKsuXWt+Am8DgrP
ADlu2x0UgvoLvVA3phzvPPQV3CU4vZLX3vKTC5R6PylvMXjDRncRarg9Mv1eJJzMpmNVa69VH7pz
RazEnuy86yaLIX1Cyi8zdddaNQH2sn0wCqtjpATLS0wy2kSNC/uTW0rUBfd91L83VnGnl/3rUPIl
CYG+ss2ZNayJHf/yte/ZNxHweHS9IM7paGlD/WhgAu1N+7HIqmNjT/4qrS4qQ6I8zXRaudhMaY0b
pnxQCs5ZnPwcQnlKhmmrMTnawAEZV4yrKUYVlDAErc4ZLYf2m54SvqIrDRof/0Cowp181Pl40wd2
TZAfPnhL32ekwzP6Av64EjBiuVZ00U3iO+/TaA+bIfL5kDi+pAY3bijpYOiayJ5uJ/sq7u1TmMk9
04XnINY/qEIdi5kKG034jJgcnQMsZWJQJ280AjLHp5sYQPag4xIlzIrvVK5mq2tvYjpQW10P7/QA
9Wjeni3rMKT5jU1GB/sMrW9XOpu6E8gJIZy2iJwyeZv12UeYWJeT29Rb0Q/ffQu7pz8QU1DBT51/
XTg4YcQy+zSi6GNyJvoA4GGClioDphUmftna0l7dJkF90Yh9hSS2DVUPK1Z2K8YrVxQD3ns5yVVj
oNCQ0xtG0iciee5CnwiIHiNR21UWHVmU+42nf5NBCwLQAiMBixrPgVWsPK8/mFV9HrT0ZowYTqg5
64CLvNSCdeSqne5Md0bezUXJfl8EZKO7A5+b2pe6JFAwadOdStx9id+ycrznAXvgaj7bhVkisfGZ
mIRMcfH7vZCKGWLWsN5yq77tVYjFINkh+5WRvvfG4UNQ0tFyJq3KeiwN514OJF97Q/eSYODdTT6x
7pMFXJHqY6E1dxVJVfOl4dCKvdH4EVgC2LqFeUcg2skXcDjwwFsmwTCidm8MsyaqjBf58kFUYtuU
6XdbUZRzMceVEyeiniArcfNTo+ndGlUw17sBAkDhVTu8dYjPJwwRBFqfkSDHKxA2BNRPE/iKrPrm
KPg+usP2UufMleRpnhlSkBmgc3fjDLHsehfKbO+WNtI2+9i7fOEynh7FkJ8oByDHES8xltkDuMEf
UWruXK/CcKS0N2GTM1861+RoCnpN1mVLgtNFU2WvrXL0XVESH9ZYuz7FlK3rqb5VYZXtbCHNUwzM
tutog4HzfHBLfuJuXn237ORBjlxy6rr6sDCdbP3q0Up1yimlwv2cZeeyZTwUFBo/B+sRUDSq+9J/
8oq1U/qPsH9RiHrBc5q60dxXezH9jAYuRnnkLnduHnxIWYOgFQyf6J+v6/HZbSkhErGH0hrPqAbE
wcqHN6ss6V2HlCEt3HvGha2yB/S2mG1e8isK/owFDKIp6owrYm43D75tk/iQ688E7nH96jkTAj3c
MiWmR1f4z0MJph3BzAW1IPgvrTra9oCSp8MuW7g5vfT+3vDLd0fcWEIHBO//aCLgZIhCzmlDPIiw
k0tcYGuzwFAlIoDskX7TeCVUSMQLaDHqC7N1sRcrahDpYF4QGnBtRvvOzubCHuOjNHwBb/uWVOH3
Kp1gjCZ3rZlcGYF+6Y2uWMlcP1kNXPKGuL2p4EQ0jRmDPTyNUiAbm6r7ybdepeaeCgezsZFl913m
nosZI9IMQYGJmTwydaOK8NkphnEjidd1KovrLokjXP7WwAofNOjIuB7tTS2INpDx8M1JmGMDXL0h
HQ0Bl9VFaOWZ1aqEm1AUXhcUXC9w6lDxdbL0B0VMkJMTpj5i73V/fE9ccBUhCvvamzHlI77pxjkx
ItfsnKAp8r/m33mlgoe4oRBNpANuoijGjBV2F1NETd7rbwsLOXhCExUiUnYXaA5/uw3nGgo897QP
vod29OD6E8MUSSnBGSW3s6Z4To0iRNLxLhv7LtGYZ2fYvwZfffOi/gcSog9zcteMtN9iIedkAPZV
FCR3nWZHlFAhBAiqmnab7MlAuDNM0iEcdTZqekmmE6wwgL92YUN8ulNv42KXFquySRLqHN43M8lP
QVX9jFpusaNBeoDprx3D37cDA/rJTG+NDgMBPtT3qIVJpkt1aejptTB6D6Kf+9aSgxZID2srnHQT
BCj38aLTfZTPNRG8bn7wXY0Sm15x++/u7cJ/swg5Y9zr77jgDjnJlgYs9pQOCqLGxrsY/eGdC86d
FTn0t29VuXAPVpKCS0A84Qb1K8jVtLpVAEZXFnC8fYTMyQEQYssHEtq4/a8AWGVzbDZxdErQy5iF
+VpCHKXJSLlz0Mo5wyH2J3sF7+yaDsy1CvRrsyybNfzzA9ALJkGNu6Jtvu3N7lwV6t6sVbTS+mLf
TeYaTda7HY53jQUire6qm1EZT3rpvyBzP2ukq/PT5QfmY9x34VYjHebkVeS3aOahj/lNtUTJjA16
aCzj9TBzcab4HEmuUJV4Mo2AIMAGIbEV6zreaBuXf7xKW+Mp9aINxRwYC5ixegWBx8tPQ/BArrAD
434e1drEQrgJN8AYUIUWX3ZNHUEeGLoVaRt7a+QaJQTQ/+AlUEZ76OjsGLj0NtGDhvRpLT1QFg3w
1aObny2VY/XLvUfLjqDSwE9X3lXJfqXZMrPfPjpT3xlVf5bms232H3EU/Agn9U14zlsXuU+08Y6a
8I/Mv2/s0vsJTv+W9IJhjUVnN4DIWM12rEgUzspw3hNTHghfPNfxNcWqdhMitvYLAQ0g2FEO3Fcm
g4Uhz+RFp8aCvhOM/bAoH5qqPAJKJuNgDr0VOhGpk5d9x1WJFJjAE2Z80UtUX9tpQ8hJyW1eaNG5
jdM7c6K4LsboI/HtbRfCqoJe627eASzkx8GOvb0MbExZxGouD+lSZlgWk5Z8Fdc1CA+en85zkhNK
zvVhysd8L0tFQBtkFSIKJWVNihAivI7iSh1a2VcbBAU/lvfRICG4qa7CNbpXShjLxsUZIgOBktxF
cPG1bSjNbodNHJhG35Wf3wmMEH+hB1gIzyvDkWHW34N52/Kg+KV1tWx6emhJQT1PEQwxEasH/8hv
NlrMdw9FTEkh0sPXHgYJdOkoAKljJ/kW0P99j97l6Kb+ter6ATDQUoxRcXpwUPC1c4Em8/D2t1EM
m+avf62c/12O04T0l0Hst/MeWJZKA64B10Q20vnLMQaYwd7ipBUw7o6C1j6G3mVxfig0YotSCDeG
hp4xUykOr/nfljWaPW1+WVze7Y1+jJQeg87xc3HK+o0r3Xi//L2haQYieuZh3fNER3TZc597KcYi
VVDhp5szR6jOeyVtuec3rUHVZd62HJPlHcvSsu3zdFjWlwcrQ67WdNG+ssW6Vd3dcuDpPXFgl13z
dTYsz9SEDPCDz6b1siuWL2n2NfsHr6LJaJtyx+hUb+3Q0M/Jos/9i12jnzaabaHpDxzOOkogsj2E
FqE+UzGtW+SpXGDlkR6EPOaJ6+0mUjTCsOKw6syB9uHUdKSLpBIz4nwMfvnDvy+S3kjOmBmZn6/8
PHpoWxlD90TLDvPJQZ4C7LdaKxDhkHVwl2Vp/LlzB8p9+K2/fjW+6QXjatl5v+9Bq4quCijH2gQM
KZLGtMGT+Uo7Qd987WF+IkcEFpJ73L9OoELvb/Ja9dvlu/RBdZ25k74tdaeHCZjzQ1emtl3+ncvn
LO9clv7tNtEB1Yq43ayXM6Gnf8I/MZgDOvOjScze3gZS/XX6zC9AK84LbIbFZTjulzOY8BS1J3AR
A3a1gVGU7AN//qX927/rFtkBEQJUE2kR3jSfhcufXL7tlFziroMyZRUuaVPLL23e+8uZtKx+bSs8
ezNfkRxz8jaBB9M58qBBhBon4vL65eHr1/rLKfq5uDw/UQbdi7kOMu/sz7e0kbPTnkiYRsE1l1xl
FSK1COvD1y/865Rati2r4XwW6n0PTihlN3lIGeYrAvq2f+2Pr/f/fgou68tRW5Y+37Osfy7+9vyy
+tu2z9O2rFz3z0sPLFFKx5l9CEvkb5m5N1Cnr/Septby7zSF013M8YTmaG6TBieD0zAbmi89yjU9
HFfXcmrBWaSUK/2zmTEMBNkHlOdW+rhTapJ+ers8Umu8lfmJvIAOs53ZUiNK9XpvAS8qK63bo2pp
YTPwUIiiPdZG7erg1VlH+wOAu9RDtfYKDyaXGeB/lD0OLhf7BoUdXv/Pi9IPMLv65j2C6+mQuQ+j
nUQnNT8EseIusKwHplu4JG2wtTPreo/MdaesQYVbcLUhYVo8EYbcKFyfZnPOFZocEW5084OYT82v
1a9teALZxcvTn4vLU/5y2n+9/j94/uuTY9I093ZtJsMZSBMpQH/99V8+7nPRm7/OL1s///QvG76+
4Nen/NO2r7++PDu4zqsMCIPYWTTtfnvy6/2ff86cT47fPn6qZbgt4/bx8+O+ds5vr/vlq359TEsJ
jIQv5lJffyrh5DIy/SWSeFXRWFC3+mUR8kF1NPNR7Dt8d/pf7RdjqMvj8rBsW5aWvsyy2pAN0QW6
tkPQSjSRmPsylTn8+TAuGyHeUnIcwnBD0ZzbSDTfY/kyXPy/1olgckkrDhmELtd9OR+x5UEsJ0A4
Xz4FWXnbwjJul86Mkyvu9+18MUOPxYSbHArIj/OYaUqoabgebtD5SoHcJzkOnz0dGHXzLTLtw72d
+hvmy3SEZBPRDV4aOuF8P9I7ci1ose6xEzJEsdF2YvMxC2xyrOtSlsdldRT1a07vAONXT7dq/tEu
S4wkdiqaaiqVcXgR61MMULJjZl5LyFIJhi2gagRk+3rVHMu/ln7bVte6xyxUEXdZ0cFqDfXngwqL
+vi5LQELCQd0pU/2xfKC3hb2LqoYS87HM6bMc1yWDHbM59KyLSbiCGgFNIxxTOShqRtGv47jl8dh
wnv52X5b1t3afArIj9gs7bWl2xbTGSHSdD7MX923sazTFbNrKsbzuK6aH5al5Uj/ts2ax4/Mfd6T
5Ubw2YH7XF4OdC+pqbW+WC2HcznEXx05d7kVfa4v48uJoRdUlf3SjIv1IuI+Nw9fxpyOCNfktjim
Mck7cUk+znwE0SWlvx7RZWMi6YtrjFU7DAUZg/+6QXtoH4h5qLjZcGyD3pJERMzr4ZggNsmzR6cZ
yU7qwZidyiJpD6P7EuiCcFxN//Xhn7ZRgdlrJLDuIsNqjqPW/fnQSsoAjWelwDv+tW2cTeJJSHVZ
6IENIAHb6RS/WaEoEW+MzkY1/TfHmPgNLscpXA7RsthxCQnMMNoaCCEZS/51dJYD83V0otpgkuqN
42o5BF8P3nxx+lr9/FG2brGBLvGxHIblAP3Toerm46MKs8TTP62Xg1K6YmuXuYvNnF/a5yFafnl+
0jsrklZoiURexW+Yivrojfs0gL+1SswEVzoXjYOjETHMKJRmQlq+B3QSNmreT6HBbs98t8+IEWX9
c1GEXj/TRIHkzrtQnx8+9/dfq4bdM3fEo/r5y0hMf9Ok/vNygVx+O2IcxLRaFj9/S4UbH1zCFbvS
pzXt5v6wsjj6K7T+TKw0w1zpiDuZFZnpfpBqQ/+SQvPy7DRfKQKJ1NSdyqflXKrssjoW88PX6rK0
bHM0jcYDA4jlTIvm3QC7ufx0Ev5PiyYu4/e6aIqf7d9lEov04UtD8f+TtMJw9P9EOo7Ylv+gpPxd
PL6871/icf8PFBQGIQg2rhBP/KKsEMYfLrAnyzARdP8pqbCcP5BUWORAOHyKMAU6iD/TNCz9D8MT
HgF0MMC4Qzn+f0dSYRLa8XfZuC2oheIA8S3XsrCEOL9JKmIvJjmzbNJDRnF+L1T7SrrzFVJyQYzl
EDDVYnam9dMONJpPYU8ewmGkJtbSe6hNE3daid7ZG29SQConuNjXImiLg6uV37OhgDFlQD7NaeQV
4cRlNk/hEofqZ08u07lBw40Ukl5KSNRxA0PiwkooKo670atpNWn9lZV808cCTAjsDxTBOEjpEnLv
JL6vtX7WJiFTlBNPtsqzk3PTheO00cvmFUg6NdmOzO4xISIP32rUvYcRneLWt+9dScLWEnKGvS0F
f5ttlR5A9CZGbOhK1K06NcvCj0mEMgpxnaS4jCdNSgQWOfWdILtKNSe9QdzYreypb3bxALSSput4
NPLwXavJbIT/aj20rYUbqApeKGfHV9QRoiuic+N1a6AV9IZgPKOkVpu670kqi/ODnWOd2SClIO8r
0bRNM9f0hRfq+3SYuTfM8HaiahjLWNHeD/Adx2PWXpppfjkK0u6ctL8c0cfti7Tc5QzIb7Jousdu
Tp5Akqa0rt8gBx/6SPYfNanmOOxeFCSAVU4vG9oWDcMxqYw1yYtVHE9bVVA2xRWbr1MXziG+87Vp
jA9GKUn8bWo+CCdwBWtoRt8H68TpT75Sw820ZFdb0bgrhrQ4TBWw50nLzki9cATywZavWZu4qL/D
baWgxuEf2+jKQYBzoguXB9nJD2wueCUwZJ0PTPLKWVEZJW6VCL31KJhpYLAX+7FOjwFkn52Pue8C
CdKRoNHo5PkhLr82fu8jJ0G+yQMX+T8fmihOf1ldnl1et7zkn1aXJwI70XfkSJ2XNQ1/3CrvEeHV
SQeE77e/sXxeuTyzLE65jQIidO9++xp24rcQ67rnClD78etbfH0VaABzb7NCDDr/C/7t11veuzxr
p5ax8XWAvMs7vp5YVsMkpKW8LP7y/T5fqUFsdKmBhnSfMeX+9cJfFpcXLn8GzB76dLq9g8kIM/IL
HTQlD40xz0UnQNeuQsqnwhQRR5+LdT+m8G6Eg5ggHB5kfnbTPv3lQRvt9OyZGdvAfq4Itquh5bJt
UDbgtGBHseFlec+ytfOnEY6rSfs3tI+Oap4RTBYbQqjCem0lVbMf+3OkIWofCkrQglPJ0HPCtlul
nZclK8qRdAc6qaOgM06ZNxyVUNOhTky1aSvCcdMiv9CNvYs29Yya34JIzINwYvNsr2SI9JgItuyZ
kHtrtzxvtuANvaYHv6mNJ6k57Gq8Ldu+VPY5DF1Yx/NSm2GJbwhDoAItSIUG2seJNZmJQ86E1q8C
nX34tc2LyALuGDEO8yvGOnivRYQBP6VHrZR7KnPpniJ85XTE02Jrz/udwjS4ShLHIIaCjhTJNkgA
y5WNM62mzNfPy6uWB93NjM9Vy4+SXanSb5gcCy6e2XcFY3YH2ZIQBDHK4+R1e9MXzqnBW9DQfNnn
Ed11g+T6wJbvacAEDhV+vpWEml7mXvqEWsvd1ZXKMftjyhiL3NzoHS1hayqGs+d6w3lEuEZDu3jI
5Tici/mBSGlCmY1aUKbmFWZ9g0XAOuVc6XHQRlfRTaxsd60FLW6gvnAO2KiBbMjonMwPRB1bxyaN
SGEEnZNZ2ppWL1Vejw/sY5S+LhziS/KNXQuRLdU1GpMzPpA+liIy9qzB4jrrQT2dmyRPD1MZHCN0
Up/bJxrFF7rtJ9vlZcl80i9Lb5V9tIRfYBpCtOLTGgmRKlkVh0AKhX4jLc1raUOeKNuclG+IoEZM
1aXHinkOwFGfw0lL9j1yWKe9B85C6ya3z+MwGQc42nu7wBmzdsCnbWgCcPJrobMrLedpObFqSxu2
bkQYce0H2WVlF/nl1JBI0thjjQybVZy7zXbE4wzTdMwvW1EXa+Xh5MY+snIJUb2Ik5Dgw/ymRtG6
KTwfGn9KJzkNG+xKSUm3NkWYNWiNwNgZGteek+8Ky8qeY40uPSKha9OFgLrUiJEAMqFYKrhL/XSp
GY8BQqZwrqlOc0MAjRxzsGQe66t5IrYsfW78Wl/emCwTt+X5316+rJocnq2wuuvlT8MR8mjeE1j5
2xt++ejPRdo6j01gRtvi65ssf2/589MyRaxVUK5CN65Wv3yJX15PD8SgHS9RaegGMeUEOTMKnx/8
eZr3tYoi9f/Ztjzb9Xa0s22mAf7OnCcIdaC7W8odVxb1XW3uvZA4wQ/OfcPA9kZ/qFrrefXmTt4r
JZf+skuSdp32cbZLpm8OObYD+/VAkDs/IBuCCQNBKuqJvSPYrd/XQeqtIfjzDrNYQUbKNsMUE66R
ZeMhL41nTDIH14zI7ZvW9mT4F2YEDdfxyju0A/sIHRbVhOEiUD3/Zog4WrkxOry7qQPDvSwM+NRE
KpC5qTZuCOLQ9gsI68aUHPLMOTtx0O4XaQ1CIMM40monnhif2iHTsO/ZPXKalo8vXBqPYGI20Ly+
KYlTGGG/t829DRJTdAEmMJuqbR6gqqYyeI5wwNO7d1tAp7i8lF0RTz/5V4CmtylQiFWUa695mffU
kByxCgd/X6EYWTcOQtiimeK138fducu51XIhJLTARalfkCOZ6Aet9jv6Eo2A89c3KzE74EiZPaQt
5GZd4VULquEQxRZZJXGUrc0KcwKJ5jBPfesQOf2Ij1EfNgaQQ2A+VFf8BgVmJYZqDeDzGVATDSSi
UFep5d1qHIc6bqjqQ+q7yNMQIYUDrljBtllDYf5e9qSgjA6S4gjZq/UDHUG0zfV71xiS2d18OZIP
vTPz5psbNsHaDZgGxyP9kpFs6yDL6wP1GKzOqPzoPENjNj08kBMBK+0Enn/qw1Ok181WcXoyFnNv
Roe8cJnWr/LJQ1exngBuKK1Anqh33xo3QDk3eG/KQwZmDuU6xaVLVjUGGYFN1FckdZtKY1AxwI7V
kcL55FTiyInW4pJ0gJsSl+Am6ER2MEZ4Qird9xj5Vlni2Eginqcp+Ig6sfeKBkUfCgcI8S4CTAvT
/2BdUgodLvSTMfXZZcvpiBBZh7skmDTQBGXuUcDlLI92odePUbONBI3ptvjp2TVKqaCDphLxcvm9
gG61btCo1gjrohHJmkjcs14iT5QYtXCOcXcDHk7ozVyJJqTcqsXJivuDbUIaqQzrlaz3EQkjOcNR
Wl/GiAB13w2wZhDm67ScoLDmr2utv8/Rn/Z4WamIM3yenPrCCcjJdu35miyQHGvdprIHZ5UkEIgD
K9vFEC8tixfqDgDLKMm1teSis07D4ZwqqpmJK3YIRpBE+VvDDB+Nynuyk5qfVBDu+1q39h3wsKhz
46MHNteR3mU4ymot9CMi32xTGIA2R76j0+8biUzDQDi0zcOk23eW2hvpprMCRtkZ8B80hj1poU/E
HT26FpFXroZqKUtDDDOmtcu6q8qygb+0XFacGA6w9KNw7brQVMfR8Ta6Jh6HxnpK0obUkDITG9IE
0h2aUTdh304SBiSIK/DVFpoL5oDYK+1Tkl67RgpZIyKHO9bR7peEYw028PM6TvhZht+CLtMpiAzf
FEbUja/IK449/9wN5YvfymtH90G3ZW20NlRr7t2B3PMBWe9WxvDgpsREucr3BleOjKbKoTALhaEx
0rdOmILpASFiRujVzBKYsCnYP904bkYr0XYiq/Hl6mQ8wO03NzJoLuchDo6slYtkmigR+FYF4o9j
jBCsCJFjD/o4rbtSI+xmHQdc9lOt3xptodHiDe8CV/inous3ZUaVKtJcf4VLhmwKAzm2DP0bNCMX
cvBIB//uhzNIQvPF3uEagoMuZiAl0PLpDOWlWR5BRYuDj6wu8IJ97OU1yemhJLuo4t/eJddG32ZM
wtm1prGTTYZx0CsRRXE0EkdBIozLHwTyJO2bP8dIA4JNZ33UKzNWTLa9kawQVMZE7KBHY2gXgNwU
8coO0F8kVn9ZgwZBE9SsNRtyt9bo1qXR5TSu3B4hInE1iKDvosl7kX1N5DkZchf5fMVb6pFtlXwz
ZN1usiCjKt4fppC4bJzcEb3qluDqnJgVgTPRqX1v22v2j7A7+lMQ3Dfs9IvwJndlcArGkOSx0P4Z
UcJAjxbDoYQFriL3yJUKfYx4ser6UGcR03TIbgj7QcAZGybIEZfm6qWW3JTstv1ZxgQi5Oxo4sEA
IkfzdDQy1WWkRT2XnPihpi+/YfBwY/UKk6SevwcGd0BiPy+MGm1W5eTJXkGTKHx/4yXObSi0gwXW
ws4wi499ty4ExfcOshZhujZKV4nYL/POlp9f67F/h7HsMtTvQtVd6usB9sWFRvpMWMNgQaVf6PZL
aGZPyuEwuOjkxIA3MQufnKl3dxKo1q6XdyUzz8oJyIN0StCqwFRDmIKJYQAq9IJkM0r31caegCJW
EMdFM1NE72ZSQAezFTFGVXyi/4u6jYTgdV+gpLdWqnNvGihKnYYIsU58VOqjUW5vSr/AN1q599LX
b1FcR9zKI7VOZfMjk+FexZm9Qxn27uK7u7O1Dz/v9x1OjruhAsE3MRtyB2dnVca+dPpvdcLAwh9v
lBky8s/D77Lj9NLSqoe/HzJEnlYzB9Is7S27vb8YzRpGRxl/qMp+IXsqJU2Ay3hSBukGGoLDmXKC
fooIPzQ5iJq3F74Gd6hPJQnfXHZLp/gOgnpYFS54vCKJXrzY+W7JGM/IQGHLtOQDOqca6EiZEzQ/
lekGFHxHbIv/bXJLY19E2j4wp+ui4LhG8GZDpg2r2BleW5kjkvXHZN/MUpfhLq7alRHKd1ciAUWk
WpV8qrYfdfnaVlq6dlqNa2JfHImlvur9JD40UT+t8xS4TGWP0xUQYQR1afEqqdFIPb0blXzVHNwD
cVuux36sd3hF8UOE4SPuaJrT85DLTLEy2DU3aCNhdprNc9/JERVgFP/oVeHONvytVM4lLmIAChX+
HOH0kEzcajvHfYk04Pqh1ytRpPGmbqbnQoIo6F2mQIPegBgtxfXoY9DJHOvUexCvrJSkICXAcwPf
2w19INZNHeDoH65H9dOx2no75JpcKWTTW6RFCcqD6Lnr5tSf2r6Xnf40RrUF54kpfNJdkpRlnULr
6Fi6Orym6QTO3K3ZzTW8fds/mYOSp8F0ctrUFUoybqq5431obfERmlw2Axe6OLxJdH1NkWyi3Cy2
GDgKYavrMafUoYlg5RY2s8/Ijw+2f7CxCu39MGUY4Sdkm7iqPde3STPp6zhOjHXmF/+XvfNYbl3J
tu2vvLh93IA3jdchCHp5syV1EDJnw3uPr38DyVNFlWJX3Xj922EAJEVSJJDIXGvOMWdADPp1Ww1A
iSt7ApAxm0ecl087TS7eStML5hQqzRDDPgvgvGbO6GagknKUbtuCUgcWobR0uU76zK/9nWrpwc2g
YZYtUf9ntfkQdfpvNYOwPkYBTNR2GonZinrXieXmxLyuSJSPkElT54+JV1o1gNDKsldEhA8bMl/H
+aoLQDNx9h8ivaHuwL8+xeN26KxfiQ80I1Gzft3NDfNp7aSkyTqzDTDPRMJ5eTZEe1vRrmQpeMoL
8F/GbNdgxpAUWWb2KhnTQ4vugSttJWNOJUidtNw9uSxxiwNc/eyozKwRk0T7VlOfh6mC4Tg5a6XW
bNeQb1IwLehHc6663dGJOy6KUgAioySfoJ9cC8DTSjcKmJFldVLxopK5hT1oJp1rNIMVziHs1UnM
cVjd9mp4Lzt6trZpF7n52D7KwclU8v6Akb5zG8x+mYq9NwNE6lpOJ2NKRuOpI9f3JfLOKZX+avzG
U9ph+SlY4cAGv7YaKoFDGd+YGdCPGRt+Ehi3iM2ORtZeKSEfh0nVFd8T4Q8+qmcdiERr/5ogXKzH
onkuneE+KfXnSuuY8bYOejopuU/Rx6Iep3eXekoEZTF8g9eEmdlKcTLEiOuBgVDa2E7jcB/FPulS
Ungl22Sqzl1sruHpZ/GhsbdTom5krcnBXarDRlNYx5i1sa+UPr7uuvw6bRbWMqNFWU6s5jRf2zVU
+cPN0KsvTlDFLrCH0Cs19XrMZaShCwJYLyBHO5L6VZqSdWQRBDmN4n9ZM0vGBOaCq8OMhUswLI84
w22Ym6W5CiA79dSuf5lhSytZs2e34/JDaf1LQ65dQYvXgsDeImq7j1QSyKbasr2Mi8O6DP7Kym44
VQtuDBtHF5cjPMnM8OzSZvEFJ98blBxN+phnmyKPdmPGRdGMI2ZFSwmr3dnUyT1WPaaL84mANmSt
lengtRmLnd/QFTYZOnziINw+VAEB+jeBpV8lsd1vOJKxYo7Doxr3t7Xd2K4/SUjqYUFZTtCsTRn+
QNLsC9ylzoz2emxxA2Wk6k6k1eIbAQiRcWlVTwtTC7ugTpBLUyusoFWDaT4l0sCerS3Lyr3eBr99
uU/BwFvkm0cRkAEkdTJuxpU+E01K6hqEF8bgnmshznVsV5WDZ6wr2se4IQKjCVn0ZLGqHLO+3tNr
oE0hg+YJgFnhbNlUU/yomFrOJby9H60o8IJ+AOLWmdTiFDA4fNYeJdy68bm8d9ah7xBlWYTebIwc
9CpBFbJCYpulwqQLHGPyrIjwxGkouQSWcQVFBmMQ6TuYTiKXiB8ZeZPxlyWr0RE2+GsUEyuROFzs
9BiUi/HWpgXjR9qzxCAQM7Ks9ynA4WCnHfNgAvi6erp2qDfjgol1d6KVKusp4vHZYmmjmSRDD7t+
NB9rPyesoUNYVLayujEY+uGkvAbByFQlt58Dv+74jnOqNY5UuVrH4hmD3CHpyopwxPAO6+2e+RvN
IxkH/ly9aZSslea5Titod11TXM2RNPETvSQLazeopY+aIgUxLRp17wop3uxaZbCxs8q6l1IDSVxo
HNocHpxGuAZlCP0vZw6ep6ZFehOOCe0kNVqp2vBelE22CeX4GV53gEXzqg5zcJhpUm1m5uZeXj/n
ILu5nlDIsaR005LzZqSEfQRjrqySLLbX1Sz7W6Tbj1rgY/JtmZaqcv6r0agBo0pFSj9/sRScDVXG
/kDwz5Tehfxi1LhjrvO32sAUuiVzJhnHcNU55p1exb+TUb/ps/6xlgbLs0xaHvAX5zVnZcyCq/e0
98bHACFVOBBNWAvrGWq6q0/RY8rKbK/ozj3C9kNujdvIVq9q2Y+39P9KZvKsVaNnikbZhuYkhseM
OA69vW+Xk5R65Bq6oeTmqX6AhR4dB2uVfMx9vRxqRDkpA6bXQvNJPCZ6JO4kmEShDvZm3mFH75D+
WNPGaZdYT1qqW9kiSi7Wn4kQNzhCG1Zl4fx7HpBptxIAiwoad/XpB/1WC4cHGwZcF4wEo3TjNpyk
Q21XL+S1dV5e4FsgrQdrmO/8zoAIb8rKeJu1VNlx2QRoTegMkXj9DYdF62UL2w1hQkmwDDTNZrk6
2pN0K9OYXTnVRwpmvLbLR60nnDDyG7wzJVljTXIny/rjsHipUGZg0EutX5Wa0ISENkGki2fJAWvg
+UPRC8Ubq5rwZYdICoOlYlDri00g91LdjE/T4gFXEOkPQ3FTcohwXjsWoZBBSPU4fak1rSRTUtFc
LrYNilyqttRYJJdQUWeXdbh45Mw/BNa0J8yOqbUMDkL/gn/yWKfdTQpmaFUk43tul+h5J7vyTEwr
MaGrlCfXUtCkOyl7IKYursLhWGnaW9bmXjnSe1Ui7DSgJOW9OX4xx4wfLJNuo9H1x9ku9kA5qAKW
xB5kg0dYmpcYBou2CFZJQBVs1aY9AdSR9dcM3M8ydRDZ6Cq0qmmovOS3qkPjOdQl9D/1wEdjxC7x
TVwTEqXsjJh/P5W1rySAdaLU6VeL6X4XVp2Pi82kyUi46hlaaTF4rkapwy3AgLaWWrzEJuJxfEjZ
BmzTlWxO9R7GBi3Uwd6WiPo4gVZKPHQHgCPRXiJIxo70CMZNxKFRTU9TS4gL/fp0M9X2vo1QoOl9
jBBapwdV2Aj+Oz5xQfgEdm8lOunSVRP3dFXq7EaPm9OUUzxE4FpsLUrHB+BsHI7ar8IfDOQkBv0H
MDgR01cjpT2On2cxj91KkWLtOGOoGrQJNK6Ya+ZQ1143EPTZZNIGmDygTs1pt4Xi3LaoAU1D7l0l
LDZ9T26VZj6lxGziOlmWR7E9rnJMf4xP2wzuKiurq1neq7OEor9yrsep9CkLksNRUgvrqRRsJxte
mZY2V5IZBoQaxZU3GWa/KUJZIYL3us+/ogn0pDHsYUDhFtEc/E8ErPWO/hmZXbYOiwctvR26SaZI
LjGf9YPWKyXL8vBv+W6F98mVqDJI0v2ilhWiPwU1kJFka4pA1M3lW5tqKSGhTs4BNTCpT7WrSDcf
LaveGnbbbesprddlP1sALYEydCG1gfFk+pQ7+84o1lqpoMWdjkYMx6QcsYJG6Xil2viwS53SoxEh
uZNLqtE9U/QxwmyT382J+k5vCmbAHvrPCL1IL1iHRlShBwO1kvxRh05wz9j82wp9iiiYJcjywWyb
slDyagVbEUpr4qkwtamrhByYE4TJQ+NL2V6Zk3qnav0tnX/cUTFcujgmyEz2TQo5KYXqvkJyHuTO
lTz2v0LUTR6Gab7gpLO9vh1NKunhMzMRba1yUKuYg8IqjfYIqQALSW/ECW58+NUvuPG2EoFyt1Gj
k3dpAnKa5AKDSB9Erl/jzy7scD4MEo412gPdlqv4QqYZ3y2OBBoSu1YOe46PBr2DDnfcVE+GNihw
9osnIQi76Pm+STj/vZBs0ZDZPzR/l2dfdIARXWx3XhKUxBvkMNdmN5vR10u2+iDe+fwy53f940va
i2VBnhp1fX6SeHWuhjShL290/ksrzo/I/mJmadBEQ9/f9YkdMOFdPu/l851fJ2+Vkwx3nuiaRbQq
Hq4RerNmirY/X1nsn58o/pPGNnBa+70nXjoUlpDLu1zeSijwxG6Y5aFr4bZ1xa54QLyUbCj5NtIU
ogulJ78nedJwqFVGcfmWqrW0DmVzSZgfaop3JND3qcTKpeeKOaoqK0mCmVtVUdZZz6KYOfPdtamZ
i3lbdfaxFm9x8CrroKUSNs3dU8oIFwPq0pXgkyU/ZqSCSC0usYMXmxPDPDLLwaF9r+K79iGIjBPw
NzPPn5yu2k0aehYDdFv/0ac5sVgzLC+jS65leWmZTMh4J8nCsRmclHw69lX8ubQw6onIprgrr0pt
fk8aBJtdZZwGVd86aEnAwK8sYyPl0jU+W8b7WeH6BPwIXEwbA4Z0gEj4t7LGgBpbKAQ0I+Kox5Nt
z6XlcsLms3NjQiChV9S5c0H4Tewc6mqJ+9V0QgDMbUcvHr9RCEdp7l3ThFtSArAe2uxjJgabqExr
AwPaC+Qxp2LYPLW5Wq+ChHaNxUGLdnXcc2HbSaW9pZAG24MgSI1a3jRIL+h0yPFUxxPSHFejZrvq
bRnsR1RvS5iDXhhqG5SCr8hyWDm0G5BP2MOkeKOPje9FAyZ0WS8JpzO/ChT7676avgYra1kg6gzc
WtGv4oBroNK1mdfPL2GgPhYp09uSkWzd92WyLn51MlXQEYu3qSzYNUzfUmTsCBX2vVyJnZVd00CP
o7lEd2RvKxnyMIEfvh8pWJ6pDOjoaN2uZTQlrzIAVaIoMFN0EoSl7qUaVDKY9eRxABQjmWXs0ux5
nckDpJBm0Y6qP6Z10KUfExc1T0LisWnJwSX+cThZtbqOdOOhosRZjXWwUS268oC1rhnGPGdEvGC0
EnnGGYkbJnkM8uzfkSRq0CObC29szGcyQBcvvOnmUlpt2mnDo7SZHDIPnK64aWeHFKzyYCTtezZG
t/PCN9bD7lUeOxOMWKqj5bGsjdA8mSVpH9/ATrfnGIP/k3fZLfrytvm//6Uugr3v6Qa0i8BaaLqt
g0pCjLKw/b9xYEMftlbUUZyaJpouWS85ByuhsxAp6W0qo+7ATP5olBXpe1mOXZhE440dUBUmSVRx
JQ2tt7qlh6KArAy6o5JJzp0OVWcMrewm4UAorAbDKjnC//mDC0Dtzw8OQkqltWpoJnX/f/3gc5TX
5kSNdk8jONlLprGY8uBiA2MpQPa0lAaxaJZRGi6O/ugwYdD9nz7DH7486h+mpixSSJtZ3r9+hqiK
YnMMs2iPWGO6KVN1nyhxuGfmpxAzYkm7Ih1I3WF1IFVMGTr5YGLxzcvX//xdaD9gvjTjTaSiSPEV
VYaaZv5AmifFNOl1YgX7rvSBndq1vu9I3W1kBsGhiV/6OSi2Be4bwlGrKzuBnhhRbOlLfV/6jXTV
O211YkKPocAergIEM1yvUEmHSjh4esAwjSKUPEiymXzdONjtABpPalSYgfTDa4medJ76BY5o5d20
+343FtU2cQoysZabaLlp0/nlP//bfzh2F3qxrsBOt2Xbspaf59ux28mtHbZ9GOxNRcXQTDaUFzvJ
5CmBtSkN8sL0uT711cDasp93hoq2fczp75N1G1bjKc+CfgcaS98RXdPvfT2MVn0AMbMu/X6bzqG6
69ThofMLbSM++f/Ko/8n8hzQaShx/548d1Xk7Xv+g6st/uZvabQgy4Htt3RZAd8v62id/wGdU8z/
Zr6hoJ2DAagqMu/0L9A5iJoqhnRIdUsMwd8KaV3/b42FHrV7FSOeaZJ58w/y3t/DJ9A+kH4w+/40
nAK54KD7Ni7Jhok1nQGJzrqt2oyr/3pQgjhJVN+fwhtS0u98ytJLZyXfYcYZV2SQ7ue8sDZxijat
w1Wf9tEb5cH2gB9LYVUMaaXCBCfntHXnIF53+e8lnykF4gv9o73XyzpmgaMTjk0E+kZhcmK12GjR
Lj83RnGXDcaNE5KLjkDKlh+Tqf2YZzr14EGoClOCQnf9GibjZ67mWxPR8U2aTPLdUlOH+bBKMKxg
ce9sAmhn3F2wf/pW11ZDqay15Laa52fJyH5pkxRti9/BUACUqre1TWFF6fR8A9N63lbQInGcp0tI
vYLCkIJXHAUvKTF3VKOnr1EPESYYtss4RXGpRw+js+CanOkQ9O/jLCd3WUv4sYPfvJnrGI2ndZT6
UId3gNc17SZKRgOLociJvqrOPuZ9uvSWZEh9a0Vt5K1sM9yNDnmTTucBNKFCmxYjMGM6R0ZiHmQy
arahQzyKruhrw+Y/18euO1H8LQPD3KBNiIiJJ061GxJPZfW3JjH3NqTzTX3lpsohl5SJsW71paSi
OQ9w7WCC1PJt26Nw7kiAc+cEMphZPjQcA56kGOAl9PQFSjOMX1BHSkdKqBYRqxU5Bnrz0sRObtsb
LW5egaRCyYPC59GxwhNVDKeywnBjQ2BVLEq1pIBuIpPaJHb5L5IzmAGPCLvS/t6cURjQN5fdHCgE
1Ae1dSfoOTSOp5uK1JBjZJObl8A6HzPk2fq0J2RFR/rKa7AmfKaHD6LcQn5LZPJ7UBDlqVE1HuOw
36dJmK/RzPqoaMjJDM3xWtIq5E4ztL1oUXLmsrGBVqRsEQxsOFOustn5UBCEbM3EesOmmrsFFPRV
P7XIUq5ZVsbuoJXvoOhj6iS5J8lNfF0pdbI2aXuR63jSVAhvAWsip46HBQIUuan620E2sQ+z7kWO
iAuux2qxxWreWIDN1RCnrFp8o625a4rPBCb8Ic5VRJwwaLawLKeTLFusUkL1jt4j2OSa7nYYPvuh
kx71CnFeGxkDn4euc5yRTNTgfqzGVTxG92PjyiaVpUr/NKptHlIIkesbSxryTbDAoVp6gVTuU0tZ
GxbsnwQ5WFjryX6yi1+OBoS7ZJUEQtgnqiVnia1b71ntf7VYPLDdKeRlY/ONZsoz0xjRDacOnpNC
Li+4rXig81t1HY078FQK7Wa3b2DSleTwbRSDtoFTljvE0OsJyUWQoypSNPxJ8Utl2OPeYg1zW+Pz
H7u8Xdd9FXg6iuY6og7oh0Xtkdfdrbt0x69GJgucwy0Ai2ZF7tNbBFKhYHk02cD9ZPrJlvHFNw6k
kBXcMRluW2wctWLz27YWMLZAdilk7keO2TpA6AmHBP67eiQD5B16P0yRbtwZXQQWw6RaSVQCs7Yo
o6XeF8M+VsMXUmOvgQ2R4WdTokSzWy0OLRnJAxYNm163Q2MVxVdBdGITbGQ9H7elk7lSBz/ekZyG
cLCXAFq3O+SjRmSzf8MCDJi819UNVC4qJqmuuwS7tRtVl95tLbtPwN0YeXSTZxqJ79aywPPRG4HA
uos7wNBPUeSlqTKtlbht3VHG3hG0W1q1xUY2I7SYLK9aCoG7Wp/o8Y1rqdt3RlrfhLGaHEhwd+hF
9TBW8mjCWJbOeDCjAjdm6oQNQuWlHRbIx8td4hkNtVmMl+e/OT+2/OG3fTUM0efMVJBiW+pBwxcD
lli2oMrdzpL5pWF1j0NN2QqvLRJQlhyLPVPsipukNjOEk/rvtp+H2a2sZtxOjXMDPZzCaVLIeG4N
zgVSE2+auUHuSRMKxiGSyhApOgP12gzBTYNVkK5DSnEyGfRuFEGbBu1IyUUwRcSmuGkWg+fM10CN
BUu/uBFeQNxT6Mb/eR+QcUgwiNVdaZytO2SPLLppoYXLSBjP9b0WFYcy8/tNoM6PBcwlLSnsazBv
u7CJ0t2kdzfyEucqbkqkoQc9CPddg2cwr5XkUBlHjqsEdIR5awbBr9bP7rAXt/DqR6SXwZWNc3Sv
WTIF5LoMsl2dqB5yVn45Q6k2dRs8jGZBRUHcJ3y0aT0N+6F9yqhSHOiL2Ukz7YKMpraKCXsc7fcW
Z2ULSPsIxPw303fDk2wzJmayuUFdUhzGZnGZLh5h2brGBkibT5PyYidMf5b66fSLSBCZG2mV85pS
nAHCC8OiuBFmUQDwfGCxqbQMj3VQtF6lTdZOqklEbU1WxaPDBTyBq1PqBSPupSgmijtkLCQH/Y4+
4oMuZ/0hK8jptEZYSiEQekU+kZXR7zk534iHKzZZa+6hgGYbmcYGadKqmw0NtR09wDTrJ1hMxBGg
kc7htjoB3MpiqhXvdLn5cZ8adDWoPJozGfUOPNXLN5I1Mf6qxSApvqUasx093+ov8d1cboQ18rJ7
3oK6vbEM+R6x/N9xpnM7UbuPagoVcwG4RqfUuYpptZbkb4zYokAv9suvIVyl4kYjZcGzFPUlT0Zi
ATkcZonTN9Dpi1Sy+htQQ48vDSN77m8He4rCjzANP2HlgAuslsN7XA5ve0EFXHaJzs6znXhktKAM
eOKhDL0MrEoBp7AmNDbnZ4jHiL7c6H0Txm4z6bvLK/V5n61RVY5QdXkfbTn9xNb5Zc5vsTwitr69
jdjvsu4JizvH6T+fIrbEy5w/zuWtLs8R9xF15umTREMji623Hw/+213xwI/XPH/U89uJx893iO/s
27/xbVM8y7e7mRnImKCjXCgwP17629P/+J/8+fE/PvXHK4tda0FTWDAq9JSJORat8Eg8RHgsJrKR
N5WskMw+1zvxgI/OjSL68pwswF1CZ5JNsW9kT5wknPKh8WA1lI2CGQqHLSgcf95sSqZ4UhUvoRg+
3E8nHdba2NL/tQqigiU1tWRX/KnYFzcKrj6U/Qp5kr1S78rUbtflAgfRqyMR5/wTMNnx/6jyWuYy
6ul9Tzp6Sn/AZFA/TPmIBELnQrQOovLGysA//CucSOyesTuCViL2xc0FJ/PjT4ohbXd9y7RoIS6J
m3oxmIstNSGRVo+ZBwiOi3iRgtCWyRWbvR9SoBZ8mkzcKza/3TvY2ksOKNwzF5M9wnYUhgWBosLm
HgJW6WIp3bd9SRRhbDuSNyYqEEbiDFWTddBy3oobgYeJmQwvCuyYRJb0IycC24lpS5OTc0z0Ul01
TrcTVhZlVA9t79BJLFuaUcGZFKW1X9lAH0a8oCDEiC2IUDhOrb0ZDV/z4NxWhLudE9r9xHzwSQja
5GJAuECDGHutPX93+XzqcsXsJ5IFL99imVnMz5e8+ENmZ8bah3+9qhfkAjOllx4qO6FsC81cPEVf
fuCaVm85KoYn12kzIz9hDJQp9dCTs/aTr92PiA2ZEozrFt8MqUbjTth2SN1B1UC2NSJ6S1XOsCYn
aa9rBKsb8fric/lmNO5bmHcaedmyrt2JX/Xy04qtvOs+Y22KVmNRUKAvYqhb4l26f0KHJMEIE/vJ
PPFfKtmOlPCJTMpmkD0FLS/t+xZeYAe+bpcuoBJ7mfsMC9KCY+F3GZJle/klLiyiyw8DKuCvdPFk
wOhYG4RncZZY2t/+HhvSE6LeAs1T+iJ+GXFYB3KPJpzlhV/o30BL4gkX8tPllzwf0Auo5PIlXB4V
W+Ip4lGxK25+vBRMt5G5x5U45QRRTHwYsUuM5j+4bpcz8nznHKH7hjuZnn+vQOrMnUw3+XK+ntFs
4hOM4lQ7bwq8ivggZ6CW2PxGIxPPCsrcJjJLP0lO9yjsUsJnFUq+NHviNKFsUswu4WFvkM/LrRP2
CTFEC0dFPP28SThSdqB/gseV6dMyMIgjVWxdbi73TdjhNpOieqUSuZf/WPxP4qYVrDqx+Y15d/70
5TxSOb4aC3TuPdtNMc0EqMJyRKLU4FnXP2zxQfT6oNqqvBdftoC/ia3Ld3+5D+8cK/PAkFaXJ4t3
v+xe/lZsXX7GywOX1/vxt1H+1CUS1MjlqxEDZ2eFdb4T++LM4xtP2qPYP3/4meitVSQN8jfc3OXY
cub3YAFGiGOMgEVr4lTiNwi7jqmMOBD/vCle4jxUjcXU7OwSZP8yeYuXGzGWiF2xJe677Ir7zGUW
/P/1PPHkwf8cUMzvxfuLz9eLA/Ryzvhn/o/gDIp7HTXv5jPX7eezLl/E+a9+vurPe8Xj3+78tikp
NUBeKvCzjBpt+Q4vlDHxtn+67/IU8agqZoFi83Ijfo/LrtgSf/dvX/VMILv8iXjij7f6030/XvXH
OwXLgD/KYHjCjjX6MrWnkqD11by9eCrF1kxg30y5/h/2zcvDl/vORkqxf/Zdnp8kPJ3ixS9P/faI
2PT1oId8rjIkL/MRc87pkF9OlG/7501xXn27V+yL54vz7O+/RAA1RnQZk1mhpMfkuPqUG89UZf02
JTiHxVOL2JEQibai+OYMT8lIyLncdPITw8mIHqS07qgLI+4FwfdEc3WvV9g7ZsWcXnM935mVJj2B
W3WQHS/xAH7/gAw52hT16HhynIR7OsejbBr3+YhLUNF8inpNWp7miZhLi4CDfaZnp5n8Ok+iToIf
rQlcuwe9N1hU69A7biSxAvv5D5+HkxmVWLcsquZsXLI3+NIEblNcWC83ZyLnZf98yRX7f3r6j/vO
XEShwDgLF/55Fb+84vkdhsQ5mc0We9Q31pstzt0LsOwnvE3sD8vJdeag/fHxH39uGu2E8twq6W0u
g5r488y2iCIQz+zJPNyoI5Tf5XUncQr+eZOAIzyvafGpRLXpYiQhf2Ma0M21GKbR6rvxEH5a+amT
Sn7o4hlxIfn2+UuSpfomauodBTvrMMga6cO+cejtVn9uyugWEN/JHp1rLe/fIxtpxQLDgMVmvBqd
ce+P8mep0nJehmcvYuq/GxS7QDhoIbKO8gFt/9ysOyWU0fNIzbpqCKvEUJSus3hxlFJn3LZSd6zf
zCA0NmrAzJCExJa3uCViJtj52Cm8dCpqQrdbQNYhYCuCF3aOT2qYYiRHhevsjkv8oiZA51lYxlqS
/Gez616DEOZtkGYIYBZEJ3U2qnykTOUUwleVvVTg/amGWYLrwxpHjUrBdE1LjyqFCQ09l7Ni4yeB
ixst9aaSLYPcSz0YZvS3DcEsjU+Sl158SYpzo+MVY6ncbs1S+p1JMLsz1LJeidsjIkA7JUcKJQBL
8LKwbpEHvocT3DbibhbSktcU/q/OrO7sjOyZGPN2avKt9inevQ/NydvrbmpJR6gQNcfGxqp900uz
/GuySVqXepitRG4il886b0ry26qQnRvWfZ8WzsyDjDUeMyrsEpX6tTLAAUv7sHStxdWcl5tKp7w2
m/FG9fMMq0/aULlJPZZtVM6BNVUF9Li01kE69eYmG2W4A9ByYpkmApkM2UYpsREiRsl7W9omAWUL
BRqGtkAppFx7IHDEPhpTpSMJQYdYNU/OTGKAZQWOp9vOQzy2k7tkJd7FRvcS0vZPslF6LBxkzLOt
PEoFhGuasfqKASo+dop/lQMUhFNsUtDWBgi+EVGyNdkKea8YbjfoW9up3jHB4BRDyYZ7XMdMh3jl
ZCnNsDWl/LWzr/MJ6atKFuaKlgSFcsUi4Vl5Z/XJqlJPlQ204N3o1z7/7kjROafM1EnYBZT+wxxS
4kR1gptSyTxVGl4Fi4yQZfQPtWXUo95EwJqb4p9riWY+1V0AFVXp0IZg9tL2dBcJFyqjV50Uzk1C
gbXq6h16ScIfWOfSq3CU+hUs81fmGI2XKuaj7tPmafIvq1TCj0mTP3AV5A91n8SH3CgwnRXKmkNO
uW4nauX0W1y9Ho7OHNkPA8wMa2B54uvlphiC0wgGYDcYXFcKOmykBwTbqfsrsKL8NhmSL1sZdlFD
7kZcY+/MW/N6QmyjmuC/O/ljNnP1ipEioYLQDai29ddkCbPBBFF7dVW9LE5oL3JqUtswL5DTvTcm
DrakC9+JVisRCqUHpyCcqfb1l2KjFgM+FLN5MwdaCfH0EgzWRESKejIH9U2EZxdLnDaBkHJzP5Wf
eWWEd7Gc1auyzMdNQKAR+UqSi8O5PlkEKrqKObyqFiH1HTXiKYJc6EjWp+KHJo7LDGPuImI0tdqz
YO67mmyBTMdrQ6grQgJ/TGGPqq7TMGKgScfYhuCzX3qJaUlkTEmAfEapLRuHLZqH+ZSG+Z1VJUfK
saNnWfvEZK2ppL+ciKthv7LzmsNPqqUHO+A9HJBHKnXP3DC2upbcEaxgruromsufaSRLcJa1D/gd
PUKdMIGrn0FOBnnxa8jJs9Ft3L1DCjA85YuUlPQ4xBCfat5uHUzPqtH/cgbEsSlGX7Ro/Ch5d5sZ
2XEYGUg1aUa0XmbhztZbc6VUnLWdrml8aAOzSyEfKh//Ou2j1PK0rHlG9AhPwbEG7Mbq0a5x9Omx
f6f6kVfUfkzoVdusyd87ErNOkRwA5bEulCu7i0CWluO1PpIwgk+LK8TEdSkLyHihATCdmM+sqr7+
rRe6uauQ58HNdmcfmRhBFBkreETA+kz8VI09MBs6Yih1VoSEy6GTUjjLA0S/mDumYdvyo07VMFz5
ZYtXnybzhjxp2q8lMFfSmFfxwnZn5OcM7HC4phR2CTJGvjdbOk3ZUW/XtvNatvRM1ZpWUCAHv6Wg
/YQssIS1EWOiWXvUZJApanUz6knihsSj5EYYXGmz+mTIJfqfKUmOOEkP2vReNaV0naozh0uYXg2S
hKcli/s9TTlk0r3pLnALTIlbCgX5ysp6HChLllFbN0c7sIwVyJn0F+Pj0cT9D6iDAzWfdJKHGaxU
BYCFZiX3VObXmBCircw3tk40J95qSfgWK8V1bGNsRkIHHbQm/Iha/pUq9bdzGx+dmuGt880PVszb
pqJY60RXNMXVJW5rWtHWoxHqB1eqqZZuV9nXvoxXQatRyKEsoltljndGZKDGT/EF6cW80/LcOR6U
kl7wyOl4lKWnFIvGKqBMT3aBqbta9EtuBttL332frr40d+lmJFJ2hTUZMdBzL5ul20t31QLMVg3z
biRwisZcEoLqoXikrWx1OjkDp3hlO16D+BGWffdGd5sT1OeFCj3DsooQzMiUJ+wu7R32GXI8ChW/
5bDvUr6hnMGldsb4SOyzg0jTq8vTMDbOfRAFw77WwaRms6eaKDIt5JRDhnmY7KNdDCotoaOcIkGL
cctNJgyFdtCgSFQLZtZp3YF4MA8FqperqKmxhoweAkGGvjl66EhNXk2ZyWy6kuhh5ugtFYm8ZFUC
OdFU1ZOv3FoznLahR17xpjlz4k5aT2lLJesUL4wnm+NS+DEMelG4A42IhLFqlJamZXc0ekKzyuSo
Sy/TkFjbQBs461OpdvuoeZ0HGcOqNj+O2DiipuJryJNhxUGiIliUtrjtodzZxuuEUmPMSISTUiBE
QHNWGhEDu6gfnu0m3ClWXu3buB5dEwIaF7k9dmqJzn5ICpA5Ib2Ffw3Gi8Aj6Tbs8lXLvKl0grWm
lPN9DHGJ+IdQ0lczSTCW5I/X/oAVFyyIp6KbWtXIQiccyr0RfpX5fBrJnvHo1/JNRMom3BdWQIhX
RBRxBjJae0AlAVwzMqT12HJBTc1FdUqoaVXOB65KdIK7ilMwglYFV6RHfbEODKgKRr930GiuZPh8
jhP+zqbkFaUJrhHqEqc6b+9VxHobGCjGjgiujzBLHo1ssV4HIP9ay24Bz4xMkxTjIbR+Zax/aEfb
IB1S3LFKGZ0y48qS3qwgrLZRBx16ko7SMA+nYelVTZK5aQrmLUHLVIzRlOjx8D7qm6NVzNYe4B5d
+7AFf8KgXMG1XU+KRdd3wNfQrZI0u1U1jZz2oXu2p//H3nlsO65cSfSLoAVvpiToyetN3Zpg3XLw
3uPre2fySSyV1EbznmAB9AYm85yIHe6vpra1dZVjYfFIsxqi+TIgA0iR8EKr7uYddALYvcgXMI0d
YuUBTCOGN5EU5erNAUEprk28SJBObCwMHtpiy2LOAHXGCqDnwvLDE2xulS/FqDNQh7V90gkNKnL3
wNXQfI45OzjugTP6a76Q8UGZ6qQ2D+mEOjzLx+8LZt+gwJoSIwHCAZ4QPyuijRJ/qYZ9ogweLo7S
t3scIaXlzYcxCO7UFqhUWB+wy2abWDS44n7cFUndQJVTMGYSL7TJDXEG4uRntONDP01Hj3EQo6ps
t7QER/JDst97I4PwVN0pE3YYo1P3U5Kbj/niI3qhERrtyb/4KGaRjxw2d2QPIiWJGuU+C7VtUxUA
qqrqrmMCjQSwuBN5mgAVmJqMwJVm92ue6zQIcd2tKxsXDKiD18iu/ZkRwBRUT4kDUlCDYjR0md8b
gGYiAuH9DG1vViykeqSan4AqnGvth7OEmV9ZCZMFJ8gQEBo5GUjJjmnDl7rsUNmgOcA/1wIOIAzX
hUGw0pZ67xUNGEiUBB4hzHz+o770ryOihWORPPQqQXGeiybeLfJPBMdnJ6YAhE0eK9+MyqLXrAGf
OXlKQ3jIevbCkTy/Oy/Ln6fe/W651vildL33uska3C3ZjzhRbD/oiatjuLufDPavzLxrUkt/IxLv
vUXZQ4NU2xD3kx2XAtpEgXNT6Vqy1SZ0SUEd7rUiwTxn5s9gkyw/z3JQPoidklh5LZI5RjgK26Sc
842KgYG52vJuR029UacMcSn/pW0R2gPMxw8bCJrB1Edbm/FAMxNT4SJMW5fU7rTIHxTjbjSwitYG
+J9qHgbwI3iwgT+MeqbtQoeUPXtJVn2Gdr2xAXzEJgMdfZrGdQh6xXfgWsLre9S53mwVZ6QPk3HJ
TdF8aWDFKW8iVsHFtsDMK62g53LWBaupJmQoBAVCrpSTbgBcQ93G3dyMM7LyisClDs/Q3FF8ztxz
qtaQq/rOes+ZLkFFVuHrDLjJmwZMCBK2ZagRwahdjsfAUlcNbbGpGbEWJGSZ5CHqMcbB910CcyJj
8sGZLEvbo+XM1hbSCKbrfCbpfhkFBXqxiTNhljy47Y7Q0VWW5/N+bpPH3HZKqIPTgYMaHStRepgd
QPsHOYLrCXedDY7fqZrhMcH1aAm2ZuSYdE4a1GmqZyU+s3MOOPZAKHGc/cPC0o6RRxRHMGdvpK5x
mueiBb4E9IwD448st+DYlE/T2L658VNkdm/EumPgDQlmguwBNds+8G80YWuvAngZXsifZ7oLzuUJ
gVVfc0CDETJKHAMkzb9FFYYG+t6PwITsHYqyYueYNVhwcpJ6ssw5XDTtHq0ucrqAwYwGEdYfw83s
RL8yfss1aFBvV8Xpz3i0v9G/J9cuCg6J3X+1qHKtAjt7baaRatjc7a0uhAFI9J4bFGT49V/0oMWF
7KE23oYWid1p3VmnXzUEjGMQkH3FJeJJZwoC7RlslYnzOgzAGGCZU9Fk4ZriKhxi6r3rS2dZWRP2
OgrDaPBgyxI9/bro/ZdcC3XwDg7IqKW5U3Fk0BEoHaogRbuB8FyQgWc8J67owdoONLBO1CDm+76G
KdZqBpSHGvNDYWjhxukTsKWkf/2/tlhmY/9v2mLdFZzk/15bfPfzW/PZpv8sLr4+6S9xsWf9zdBM
8MpCUK/+a6K1hcLfcFzNgRKKgvjv4mLjb6pKYqlKGLYtfBS/iYvV/0RMrOkOX+CfxMSuaSFpxkDp
qAbHvfmHmDgzgMfPQUSo1WB2EzmMddBcpEoqEOIRuXZb/Oe3SQz7NRHhf34Zjl5lCxeNw9jXjBw4
qHj/Uvai5TMHk3zNAV//XOWHJsgeg4zw+gy4AXWjcQfTEgfi2LxE41vplvqhWEZnMxhoW1xN+6BO
d+C1KtBRWX8k1fA9P5rYXpKq7lbmZ4+idsMkarJicgftftiJSLPFgDM9etVL4KIW7AFPNbBpgN28
dn0EBqnuHyyI6qumdMP12JQzoPThkiXDG9WAQ5Y19sUTQp/OS6xjNWKzNBplGwXkL1UljWPsonj3
QkH1eAPS/UnwKqXHYAp8ojHX1Ww7R0sd1XWqKx+5zQAaCrZ2gHy2mnvjh8bkPh+54PE+zBr1dMtE
XET7lRfQspxgS5OLrOugTgOGvO3ihVRuVBwmlvA19CTLb7dO4vbrJOUc2lXFm56Ee9gh/YG8gV+j
GZl+OBbPqZoAKOy93ic1lSlSRyAGF1Na0W8hf9TGcY8pEUF+aYwu9PgBEzUxAZzxFKS6Y3GHeBpf
OUgP4Fwwx+YfQTR628HFLWMmZrZdrPAMV/zNg20Czgi39tC8FLb9ows9FU6E2l3mGATAWGYPTSRS
y7vtkkOpbwzvfUi058UuLbQk1a518seFYDok0ni2FDr5RQiIqukH2iMN1WoFSOGUKhc3oThX02M3
POP7ENfzZpzYDyhIfGWeAoEbegrV2TcVcxXoDtUGldiAz3e4JkdOiV0PMbFDyabQ7oIGwnAmAlTN
JV+lFeT9uV6nSSgmyqi1vM8BBuKmqCKd62SJwg9sjqZ+L4eh8BPrU3EAAGZqDqRNhGc3aX12hyz3
TQ5I3LgEuDKx5d8rq/sq92y/cBOFXTqqyYQz75epsI+51Z8cg6o6iO9DH6O/HUa33IR2+YYXoMJk
UtXbfhjGbZUpBzs3NswRN2YNSUVfrKdphqcZYs/Ts8hENz9zCEzNsaobZLMOlKAZsuq6F5Gxua2S
6atHd3kI61jLlL1mQyzjo4Kvq51vWZN/w7DuEwaOdtN0npIu+6mqqN4i69AXzJ5sa66OivlZMBte
OUzuNoOc9luHdl5+UOYKNkb3aJK3BTOu9Kc0cx81JrN6mH1NyURUtekbSWcfEYCBvYUOdVV1xadb
zWjUOnOlGMarW1FW70f+K0WvrU3SnRTv26RVz+L8CurA9PjTTEwOxcWrx2lPJvfaDTAyKqOp7oDM
V6cuiH/ZKcmMvbJZvBA8RB8SwkedUeA8mW8RxYpxqTde9KJ6aYB97hWVTD4hf7kuHAxpufke53PP
sFd/SBr7Me0Uj4FJRCB1u2D/Jy/8aOu7JFDiBycddjgK6bvZ6mnBVrBugEhPJceEk0ypj3HKQtp7
SYz0pcvRrHB0mQpEdCY9lvakwMw1eoJRdc081crGWOJ3a6H7sXTgLpN6JAOvzU4Zyn4/PoYMNbZ4
nBngJiPM92Xc8V1+LOFgXox8ukNrz66h1/u+NtdhNz3UWUjBJGydvZOTzuikr7NSEW7tVIaPveAS
Ou433KfjuWFG7abJXg0AtSe2+1RiB9iGmU4BonY2Vr9gpTcgxk3uik4DM6TUnTeKFXCIMal7pBRR
3Ae1tVbRiqnAXmw9+TA9tKEVs6VQmdGQ4E9NutnCfYVoP3eBfLlirLf8rHJrbzMq3LWTA5/JNL9W
wbRu+0szb5hZGn5lppVfzUGGhN56gNjRa9SvY8LZ1zqJf3jPrfzOaOInze7XNUr0NX0Ci5G18q03
XbBvFSRc3cT0mwVx7OsDxtPK9R6KwA8GJTxmEKhWndDgOyYTSmW2NxQRFzz6Tka6xlZfos43KMau
5yTYikNrWkAIZZY9b9LkB8isQ2CZx2Yh31izofH1pfKzHocvnJC4Fd6C12vnMip/VOV4z8Xg3NDK
WWGdSH0iCB4hNpMkWQIJnSlWjL9infCsIm9+RnZE1HMwcqnsfs3B3AsW9UvStdWeGopfamTmIR7/
RZsGVqPrIhJzzHNsVejZtE3q0JgmE7UHl8ksjDAd6nuB+2vpciZvKINH4okObcdsP7fwINWgUECS
c+Ky7lVHse8MOpvreYrKC+2Rb+OkPzXzfKYL0h+iYS7OQ7DtGBmvPBCBWmdqxyI1hl1XeJxq4/mB
AfhrreKZDRKPY4eyo7Wg8J8DIlVtBtXzGFw6wNY0MziQESamFnjibiIOLv/pxUXLUF1h7KBrInfo
5KUcy4U7fZBgpiKYND6DOlibPa8dOv0vJP4OVhpwlZ29oDuPH+f8zdVD7cgFyDGXeu2oWUiYjP3L
yiZni3GR0r0++AHUznVnOU+8JG4A8tKjUQWiphbsnXoIErVWzkMfndQK7nidRx6RTrjMqV/yYGZ7
dQ2cqXsaK0YZZdtAIUUUkIucRZXjaVX3mIDjcqBP6LV+pWk/68HbeCY13NGuvpBIEK+HpPjlYQ5F
mFbvOoZ0iN+ZfJLNux/adoapMYwneiVrcisACDVDw+iicSlTUV1u6S+4NdMkmxMbavJTHJbKNk4b
YBXxhlkVIbTp8MA4smX6EsW+V2D4MkTwZBuP5B9Nn2SeQ5QtW6CXxvgzPCpa6YBuTT2/XJQPPUni
3dQ6/Ymxgg0txay42HseX8bABDGZ5Rq80DeNmdKhcbt9oNjpWVFFppx7P3f6uF4gv/t9qIL9UTS/
J8TANyH1zWHe7all7uZO7dYtfxZFbjpGrln56kw5NTMwDPD7JQgv6599zwkD7zjT/5heMucyADbU
E+5qy2BHqbHioIZPdp2Tl5cuqlaaVtBEsVV2IIxKq8HIfzr4/elw9JyL9uoY/yAEdFUvOvruOR8P
zhz3tHAIgnZFqsbo0LBwrZC6rqJzGCk6jR9oyePClbUKHbAaKcYz3hfcPyD/ua23YANAQY9F5lNI
oXI2qY9Ka1ToAqNu29hasxuS6KnA5XC2lEoYXhgwmHZ/YR9gDJIdaoxum5oK/aoqhh9Om/5YEvVb
2zjPQUT3qzInhsx9/7WOFncz9651bBICfGeu7xvLml/pXCZ7u8inSxMYLx54dL+k4bymYGEFww8T
2QgOJgHHWVrICyyaGWi4R1aBHZenwui/612IXdChlOcZsmv+kudu9WjhkQ+sg1sT7G4WtHlDz73U
ZUw8gMaFfAmrwTdcyiSLEfbnFqCRnYC/qlun8fFnKadsXtYRNcx7q1Bh8jp2wkmALJRmYUwPs354
UbDRlU1zh+GGcpRhlnsowcgCuK6pQbmlA035OuhiYNw0L5ZSB7CnRNrRVnLylyqNg7ese7oTjGwM
O0KJifaGk3JcnVVQSltUGz+J/6hPrTBZyDW8vPeGpWoHXZkYNjqj8IqPCD5AINPKGt+VOVd2Yzqf
TXQVd5HDgW3F3X5O5v4wctnEW5MVu0QdFDTuyd2Up8bBccWw3fEgWYlynA6XZq2EwWXW+slPhsra
jlaySsw5gNoynBsiu09ZMMf7Nlge52QI9lMaOKtRdY6T0xmrdKoX5MIOmApguh6IjEOQ1Opb7hoP
CQ25SZu7TUr8FiV7ZzNrVJxn1Tj11ZRc6sC95JxIeq08t+WiPkzUoA1tjs69YX9gaQtXqglXJJ3K
lxqu1Cmv6mfLq/xFLZy9nj+1qrs8LMTLbeolr7dULANQWHjmYt2GjK8GDlGOS3LsbeVZhU+4DphZ
bIsBIFmmau+dvoEkaq6aIR/vRr0o74vxHAY0lheXwWlZ1IwTxGKBS3hd/HGbm2bf45ARByXt4Vi5
A5dFbBSUapQmHY/yVrVyfDpu4170nY/2FIxHNQNOJvvQ1236eARqgeY0PB3z0pDPgNaK8Fei0opZ
A4Voj3JR5uEs4u31U1gbn3Fn9Gu7MHFnSca+58HRXCkife263dWfIQ66q3xcSxWY7KZQPdOJ8xuR
MSZ15XIRG7WvALPZ9+YUDSdO5BYAqXTtTDneKil1zGUMoFwdcuCIvda+SyWslLfdFqPQycnNWaE9
ZxI50beBSpWO/ACpkpSvIRcqJ3YmIM7udtP1DZoaJPAQ0akR2iv5aoHoFK/k6u1GD+ZUqavz7qaG
ZqyFrF6K/RovXA6hdv5NRvybalbKympRoZ8j5V5KTJl4UGLt2sneTdQP0hYvgtcHOT+XsjBFRXe+
1kRwWlGozDdqEUOH9AkPhRARRsLQJBeKEI3a5xTNgQ6inxEjAXhAh0hHIN6oOcq1KTcWbRMr+L9w
XUltu+HFDMyEyr1SRQSvOTlfes7gG0PkUdpCBF5W1Pj2M2TJkESNPdcFfAwi5jCVsZZyG3wFAXKO
Tp8Vku4k4hI7EaEo1wAv9HvLwTcpLGGtWMi1rOnMDTkxH4N4aKD6XZdHx1gjm0/ufHItdoXTc6Bt
sNZwFNC9Fx4uxjraRn5x/iS+olfRQHdgOsXiG3diV+s9a6r2xFgRBKwRfpeKEEGxsESyYCXS38Y2
QEwWFjt507I4JCwzDSX64BW9EoGFNI1h6gmdLRzM6ig3Cwzmm8nof1jUu7fe3D3+i/zyqreUaXsR
btvUEw5ZoePzpH9MqufltlzIzUUhQsRqCg/xW840HDU9IZtLT5gP1W254yhMGTZRkCM+Inp41Yhv
IL+Q/C7TE7QRrHpGAuMHKBbdM12k1nGaqI5kteNl7+1jLaIvHcVpj1haSbVyzYRTif5kmaMGt2eG
zZiUXcc8gEXKgeIjQdBWhXB2yAXH9F9rM8RVzBD/2JZ3q/JGulwjQe3Mkf/xPFtNVZRPYrvr9bz5
8serLa2RH1r151RNfLfaZL+7rpokbnMW7xmbiBuTIQpWeRNznr89csABhB+QhVyTDxwmrsNUbwhX
VNkl9KTfVJaNCE9sAYZiJxJrntF8qftOsIHYalJKbRs1JDAbuYjlV0oB5buk02cwnL0+wxJrf2xC
vN15NmcVrGz49G8vbxit4uN2AUAlflv5s3ouP7/clItR3HHb/OMhKAmt/VBwRpdmVMpM7IalFqgb
JWzIRaLgyTTbzO/LiJPnhFaG+lmI7UhS3h2pvper9axfYiext970UM40mF3hHwpultOr95Aybu0v
tTC0lo+K/Dcl0Oq3VWk8dRtm0nE07LBPcpLkEs6y9Apzn8KwlEmOhj24YOTUdy59f3lp5ceXm7Hw
mMg1uYiqGhFAj2hTnI9kiubAKYt9+B/bARFMO7dXdtevI/T7co1woc006DGp8Vrj65baX7+7vNNq
wR2CyitooszM8GZqf+L8wgEUNXu5Oinwh6hpd+tMnHxzcquOiViTm1PYMAPNcY8fuwwmmDYcbsZI
g6s+5yZhlBw15Y50lz93QrFP2mFfH+U+aVF/22qj+fDb/i1Xu5hSaDqSRiA3KyNKd5mmnX57nNyz
1U670yzF2P6288vH3N6j1hA2F3lFb128L/gEjicSDeINCQB/fUD5lNYWQIVJyHpddVz8RJqEEnH1
i8VBHYm1PzblHZiHnfX/d2T+Tx0ZQxWkov+pIzN8/vjnfsz1KX+HvWjm31QD2IutQTeyQW3fYC+6
emvA6DRgIFcRnsFVCbGD9g+6i4zGtGxudU0dmrdm/0cNGUvgZf6pIWMDG3JsHewQxUj9X4hPUWdO
Q9FUxiVCZpoMjbVh6pgANQZ0FkZ9tsZKQ/k+p6UY0bZYknWXRtaZPDNQ33rzGpRUvAcLvamtBODY
9GZDWkOlAPToMCKuuwardqkjjla06VOLBvoRY7vpQVCsR3NZLSrOowFibdZrxbacnNcmD+aNlzAi
9LTiIWhLa6e5nOvD9jJQKtZLy/GXppqJ24gTOtXLsTUid98k3bPRTzUlQfPFNUJNABI6uKZquFbH
gSmvPhzUTlFRlVnllulM+9aFzQudVejGavluAIM3iunOc4MWPQ82UGMYpzXoU8gzZn0PCyBYzRAN
gAqggqZ5vAnQoazj0dFOgW4eMxVsmeLmsGZJdvB0QC7Ir8nPS7JHxRSh2mSOFLr63otGkLacPCvb
l0FYfZRlS9lmvixVRA7PUGsoLMejG+lEZ9Cs3kzq8piOH0RVwHLX7JbpDLW8cdGewA+PK/kM/Bog
Q2zaAbrLZZBriQe/ACWE09JIgm+ZEdQIjTNIHyyirhDe5O3G4PwW77QcoHVZm/zY1a++1+ihq/06
olqHLqbY4mcMwBP/sJmgr1s3WGeRYZ/wMwR3CNNs7bTMrXU/IieAqXxv1ghEadrjbPXGX047fkxW
Xu+R/23CJHao4Yw+CkrHpzbDNCPJqDEVWXtYAnNroVwAgkrmhyMEYVaJgnrUTfQgPa0atSNMo0NB
DcGmcweg3IhZYicUXXuVDvxCj3xQtIeqGdOLMTfJxm28i53NSMYdIuMySN1oIo/BQ5go8SVLB5Q2
/DblkigvNEmqDGAYRNtqizSK48Cd4dGgpap8R8+yh6pWT6DuurPzDEg93IdtSb+i/2U1Q3CptfJb
weR21wrSEeoze5UhEjwGlfoemoTFhe5o8vMEp0X1ygPhdZhZQ3M1DINxZ7TteszD5mQwyyoBMr+n
lUt2HmaKBjcCw4RV5njGCYJkvi4Cc/E1gUA24/DVs1FxebXBbtuplR/kKte1qd1FrZ5jzJ3IneFf
xBhKMFKsI99T0snHmZPt0Vof7BGpQNA27gOfeu/a9CTCMbM2uAhSJB/Fe0mm0Nkt0VC0xouRgfGr
++I5C4tXmiyDXw6ZtffiqYV2eJqGMTw1CEkPRFIwsY4Ddz1r4/JmxzGD5bBRPhUjvmgjWWeZ6rV4
GDmHuAHQc0U5pKah3jVClBUsCkXOOH/XRTUs19HBVTSvVo6TWLssiIw7N3fPkanne3G6KugSIWUN
qcJ8AGq4dKrb/6wx/pwdNTgvjJu2FJDxfSLUPrUqv8FMfpGvknlxiRXEP7hZP3SrCpgzxxONOUxG
5O7Ux8ClfGHPtukvypTdB17a7m0nDg5xZWYXlOojAipUNWGDaAZq4rCxYM/70VAir7AjHXR9AZN3
QPapapa2awbSrZKcJCEnCN46AEEvPbmhGBnsNQMic53mtnssVYZMYbs88D272eCX0OlBxAPC3zLJ
zxG1++siS5JLYQWH1jE53PjLFVuDXT123b1nTD8ZulvPaRibwhQD+mkeTn0xMSwld6BW7a/UIHE0
hPmJcz9VbyIRYTcDzdKKvGX6xMIQCwDxqHxu23KtYKyY0eql7HC9f8ZEzO/Ftrz/tnl9pLzRaTxe
Sd7126q8a6IfsW0n7UG+hHyIvP2PV+wZyhwNLOzup+4y7uw14fZeRKZ7VNl/X1VKVuW2XJMPkovb
c1KHPQIvOQ9025in3+66Ped2m3y2vAN3C/jKHtTR7GT9spY3/vtPoMjPJR9wfTv5Kr+tXp8m3+W6
itb6xOHOBFh8mT9fWm7L1/i33/X6En98T/mcqQkAdjpNs7697u1xbTM8z1aIzOf2O8qnXb+gfODt
rW+/yZ8Plw/87dvJ5/z2SW/veH3mby8vX5ReH16k2yes6HD4VpvRv9YVfmn5fLkw7bplOiX+vN8+
hLzr9kErDxBkZjVQXaaPEDXz9QnXR00mo3f0o3SvYcSkXbHwJoF1SUpyEUglI3AvopqOrukxp59w
dGYqCkR/wgyAtsjuIm+93dUx59jZgXL843a5aYkny1e43Xt9lTZseK3fXpFGLbFrTHemmjovTv9E
THLjAavxSq4qNZiH6/Yco26Nitj1f7uxCNLhkJbv14fIO+TzgmjWtpM63gdp7HEeUGxKEbkHAqOY
F079cOgz1zvVKRM/JsRMf8RaIybwRm8gbeiyxNfzI4b2u9gLwCiJ410eopU8FVT6nd7pOkdkeSLI
iMtVyn/GGLg4uK23Jg/rp9P+5Exuropi/pop5E6tUCWJOF0Ws5jbyoVN2/vfbt4eJ5/Gv0FQ3oBo
xSGPd5qq09S2DmFEBRjx6VsRec22aVpqK95CLd00xo8gt59L2kXIHmjUVKKGJrEfsq4nN+upW5u4
pPb4PwyGOABKqMGonmIfPSdp18hCiV0Jw/EoF+TxMUYrU4q5eY7tjkQYfph+4MHZcFTFmtysukXb
DcD8lYlgbrnA6kb85szVvMSvTyOxcYsT5psSWw9/qaxhygVWvpU+Bs5e2k5lWVMu+lj5VWnWuKnK
CiyGFxjxzp7sh2Zs49OMf2Q9A7ag6IJ+OguUfTalK8XC+mKaJKyA7rUwaNkgkoaFwWZnJI1f65px
dJzWAE6nNCh9Ehz0om6YNLBIVUzoK3uoP2C8XBpGJFzO+KuS6QlfHsg9PCn6xkhJlLHrLqAFYQcH
EBzWvJBuKvocyAQcE6UI5FOGfqLYJk3ycm206XnTHrvyRSYd504GgGlTMG855mGvc8VS/lqDxs0g
q7QQpRvDUf4H7Nl1t2f6TN8SlBmyZX5/RyzGztUOdfYka4KytIZUl0JhkBl7tW7H3c28nzoWZRhZ
m5a++2wpGBowzJNFP13Yvy36EfmeGi4wEBFzerOPS3O5XISzQCIZuXk3KoUGmclERiXpINZMaXSt
6jNdaxqbkulw2wHl2h+3zV2f+STZEB8qzoaeUyaMGbcto0BR5KcsKkuGv23bThRvmJ/F4NjEyeUP
5oAsncuv7FV4lvKFFCe5O8mvJ3e4XAJHZNle3uMGQHsc9XDzxsu120L+CF1Kg1HQaP6wml/t2TdO
BZQ2ZDodEabyqJO7kFy7LW6sC64mDFcTc2+JopKsfIc1Z325uG3OZDSQ45bRxIRWGY9E30kYynXV
oGu4GlxCVG+F70Tu1WIh6+C3TTqa29wIAyzvVLhl0fu2mAURS26G5Bzs2C2O7mhMOBBH/Wenzrip
jIDCv1hEUVttpoD/CytOsDfNYhe2dPrj1NzI+rH8/W4tiT8ALYSjH1udvAPEGeDS4XfioGI3WnAc
z7R2T9SGdeReSeUnI34OYqW0djdzzZNfyOSQtkoND506tBSDRSI2Ml8ieTEgcmQ101EHtJXgpx1U
/d4NHBNpiUMq50xqyjLTME4jNTtNRnIO4+RlHDvgoW1FDFdjotkX5aZeovwFB6ZwCXyX3+d6FCiq
PxQDHfAFziDUrfDUg1hrwhkvleB2IVdJt5CWXqRuSf7xcu22MzhUxY/mczERZtXgufAnMTcys89J
K42j1xTWyRELki+3St2lxBBT4+3kVc0b42NWocMj5ddmaL2P1Wg7RP1bX3nKNmyy0K8zA6fTEDU5
tjfrTGlz2i3RmJw6s+h3Tls91ilGJxPcNcd5pqwA8MKfrPveb1SE4QpNPcQdJQbrRU/3kRrvtao9
GAlQt75AsoWEjK9pcooz8blRdBfbGjmgWGa41Hr0n0R/iIAtza3XnsuwWRVj7UlcVR28OJusV94M
WhHQ7u+ynORip/Ue3AR6o9s0L6O9M5j2ks8lG14lN2dp4PryfejwG+taPedkZ4VOU6/yCW1PB4HK
Bq2ftyrgPHF1b0eIiZEm9BZEL1Saqi6IOLhN3rskEf7PtnuJes41yxK+BkEWbEllKk+t+W0hUuao
tyH5WskK/wfVfwxgx7ge6MS0GG1y8hMJUCdXKV3QkYsfgO5Ei+5EP2P4uW+oC2zUBZWS8gtQVXmK
6uGL1oazyKvdBOGoI9jE0TQB6ALGxUEvFoWihJTK1Z9my7HoNpAWW/WZVmy8b35rhMiWiCzRB57W
HW2zR/U/3DvulGySKOrXBScUVPCE0V4fwNGLvfbTGZp+2yWo1AYigoaOYBJkMOP1u0XV4CDGGN1V
bdOiacViyOkyDRRZ/KznNDMT+Dg3b6HSLUy2F229OCSPOnb6hpuUrkgaFFSu4/mSdAX5wcQluB1X
B/nr5LMAPZmxjplNKT1Ig1CTmGzi9RJrv3Ei5I2SA6G08wkAc7STD9HFwSXXbgv5MPvGmJDb8gXS
uMDrRM1aPvi3x8lVVbfTDWzpX9fnytvyZDzEZGmuC+t7qgIFKLOs9seyC2Humgoh4skzQZ7LxVu0
9GlugmWfjE9JA3bM0HE5ov+hhKbMW/L1WuywhCzP3rdwzN+WasaPBVieeJrBXlXLoLDL1Tha7eqd
bKJd7mqAHjPAqxHJpWRd6/hvBsx3zXSiY9h8DyZEh2PlfS0lXmymphQMtbM2235Ek0NNUlFTcoWG
RXlC6/Zdg/PlGubX1nDx34VjcO9EYXMJNEVbF2k8fzpNfF7wML2SawqWMqyh0Q7W8DVVTvL+0cgQ
nYA9OCIQCIhT6F/taZk+zagFw5sHzh2t3/auaHuAtpRcPhFwPhV6AGIyK0MYdLF16BaiiuSdLaG4
U59+tl6abXvSUg9J6BSvTbTcyVflV2NXjy3z4sXo8Czqwit5R+cqH1GC7WmsGv1omVgK87nqsREx
ri/VdBVP3vJRa6jGioLgqLr1lrexig7yS8zdiNmyjY1z1dbaA7Mfod8WZxobm2s741kN1CZ4JOld
O+F5nqmu8VUWagqLZ6dfcqVZds7UaTst66MvsOPwC/Ej9HM0gaqxifRwUNNaKUrG668TIoqKu9h4
GMJZOxcG3Gv5kjMYs2GysK0VqJvKuaQXjpPrI0cKJZ8ZlaDFu9Ywjq3lpM8IrL/K29UsRgAYBtO9
PufGZbE72PjiMxDYdOdmav1KZbA8tFMDUUKxw0/SjuR3N2t2p7hp7cMwqv1LnC5P8gXHCuXgYLmE
Zs+VfVfiRb3+gZZbvOoq0ukaifCm7fv0qFkJ7i3xk6jtySP++OuCQZIuvhHsddIKMdhkZ/mqS+Ro
JEGyi2GSDu7lbiefaNawTqxSfzLVOT5FLro1+fELjeGl7pRvcQl4JVeRINSVeUAL7j0mIQVWbzaK
70VvHqEx6u8T0bBbJsrhMcRN+xhOCsIu8Qg0FQfLVpIv4FqIOJmb+lhxQnpsFYu8IVgk3+PJ3AWY
f7/0ceFtIgO1TiSqo1pp7z2SKq6vg6oYj3oWfTDa0jdJaLhHDVrKwwxJ9vo6JD5tklEZPjJ68RvF
gQ4wGUX00DSkIsl3CvPShyAXfLSeU23SKh9PTAy0e8rEUIfFp21gUeP27L6Gs87fHehc6N28vldR
Ol5fw8bIlHeW+3WpHc+fKi05FyV16CwiSUa+S49HbliW9tNtLYPIZ7M746dV7yzBdpHvMnEO8BL3
MyvdyS/oJ55bO6pIMcV4KF/CG/Y2xsSzfIBa9a3vdE186TrHu3CJCK6PwkdWJbPzbeht7O62015S
t1vYBTUiKmj/fc/++kAlvsHJHI2LYY7lJeO9/LQZtW/UNa+fp1bdda8o0V2gNMEZLnXvEx2ffcuV
k/w82lIZZACW3V1Fhv25DwDfBOS9fA7mu3wAwJt53ag1IbvaXJ3N9r/YO6/l1rUsy/5KRb0jG950
VOUDQNAbUV56QUjnSPDe4+t7ALp5de7p7Kyq945QIAg6kSC5sfdac46Z6qvGb8Rz3vLxQAFwKN1X
P2npUIrsG/EWI3HBuW2q8Rpm3e1kCiBhJb38WWOdSPRWfSuVVHCSkOco+X4eMl6j22GnfBQa//br
2azgrjBz7dETEsGlmxUfDElQz3yZkJAHpvdm8mEtd42VBr1jG5a35NR22zwmuEbJc+0212loLHfJ
8sHJKM6+4ZaMVkVcVmeU5f0h1mq6zF1RPolJebPclV/PfYs94pHSCkYFfhL7cjKDS09KMTOfrH5X
wPGr8ztWWNTaeqMLV2kc5S2TJ2Ez6Qohez4laYgf1U/ImpgNO+E1EtRs5a8SXPRI5Qb10Pjm4IYp
Py+V+OLl8OiyCVegCh/VuinXQFakvUxsy2WoBRGddjHPjJ6We06tB1qhk6Tr4HXWth8BZTRddRja
sr0DX5V/He/RJ8pAtcZXISogXmLZPKFwCY5Di/e/9YzgeWrj0/JerMJ6FrtWeTACoVtPGRELMYj1
iwSqHRAGXzipOy0HqGQlRwDwVF07aA072v7jpiGS9y7s0OYsd/F0f23Srnr18B2tTNnqT4Ys5EdP
JWhYC+vmWUqlw3JXKnVvYZBxnkzxP2EkTjcSesOdnlnmVZ/SkeKrov5o0wo1QCW8xK3irfomr49I
uYMzIrEQ3WzSvKfmdWxT7ccgJJwULUO4KABPsH2oGDrzrn3CzHpanitoxE8h8qN7+gvwJIZ2ICiB
U7fhtznnNp6jCy3YnJ70bBHo7k56MByiKfMvaU2m+NdzzC9q2W2Jlj+bIl8mevGA/+eHzY9f7qb4
+//fG/9v9sYtesv/qjfe/9v2LcUxG1Yf//5vH8uT7n6S4KSI8yP/aJEb4t90STIlXRXJcfqzPW7I
f0Mxg2FGk3X659IcePIPuyImRxJKSAs1ZrMj6dl/dstV+W+6BQCF5rYhkV4iKv+Tbrmm/LVXrpLI
wzPppjq337FH8hp+jedRYWv4JaPaduZSxKGOdyVwyV4WHspjsjV0Z5LXpbH3ZBfeXXvfvKk//Pvm
kWAPGFUYgYkyGojHFZ6a4tB6G9IJESKh8tXmtPqtFa1SuEig/R7ihpYOSUa3xLOv5HX2RkeeZSGr
idRbBQ/Sz/JgrYydtUKK+8tn8k/yXiRUB7/qAb7eI/59S9NQ0ejWbxFElSeDF03NCVaq8dhK0m3Q
EoBiKjdRz4+8aj8FgZNFEYcvWijd/ut/rlrzEfwla2b57yqfFHUx0RA15bf/zvR9KJldkF/7YPUH
8TO/rS5kIoivzTr9REo2Lys/jTv1NodadKCMFt8Ja/Nk3ZmGM13KwlWvEtF8R0o7b+l52sXXmFzP
M4N9f20Lp3bD8/hmqtjebO3OiDZTtMq3w4/8MTgqNyLBpR8+yx5XYJocf6CK02/UF+ooRMvlpKHY
2qlJ7cmwKcPZ6Ngf0ocOeIKy0ygBGy4zEmWyQT9RKsW1AXWjPqZHKAU/yQxXtnSvTWKlCIRlGb+q
7sqzFDvSod6Ye2WVvuYPEmEOP6J73s56eMo+pw0TFRJxT94WKFos292bb277Y3vBEmeuo49xS6Dn
ahpdECdxYX/KB2yIjUWIgLBjmV+/A+loydpepe+YowZ1Jeyq185cpbJbPSBToJcly8TK2/79XEN+
8OpNEl3HG1I//ZOvO5V5n1/jD7rUA3rlU36vbaZb4giyp7S/F3v6kSsOh38cn0k+Xfex4+G1+iT9
2jjpzKslcP8u+ncfBbe57uEfEGDoA3mwY5W+6jPp8QpTdoSMwGEy8aqKa3hfxrV67Q/6e37jXZr8
LN+hasfy2uXb0EeS4Fi34UY4p/v+7O/JwPJv9APwhZEyNy1qp3hL9qUJJMEOrqSUfkYuEXctSaO4
uOz+vSFAFwEKwnd9pTnes0wTmojp+yY4mQcVaiKrA3ThLmHTh2mjrgOXXCKI2GThaC/ST+8EB1s/
Tc+gta1VekEJ8Rqc5JPic2jrYoUbFnQDliQyvKONcRyQYkYbPDZPc+ChSobJKvmorrA/hjOh1+pF
fJHpGt/6O6PC50l6jpPLTk/U2n3HkYDa0iCEOOIUlbfRW7urnPQi30oowB78d/3c1odGsMMn78G8
YnPjqw3wqFnBqVF2+jm99Mhd3FQ5GtdadYHvFdvsvV9nhRNty23ybK0YTzgNYsg9WTcWsdt2Tv2r
cAa3cVJ+HXby0Z2B3LUHObqPcqe8cNa/1LODlrMwKjvbiPf9M2Uv46oCZOxsmXSRVeI2b/o2xDhh
S64VOBMlTydfW1dt77d2cCLFXE/nfFsI7CwMf9CQn9+gvs5cY9chPZo4kDSyN9Fp3HrFVjXsyqnO
aerg3iKNnr4SYyD+HQJwuw5lvdPqqw51Cavon8lD4DK5fAF5lmxke9wON1Tr9A3CS20XPTSv42o7
boMHFVcD2AI4WBeDYIzG1u69t/pToMQL4enUdbvxiaqWi4XDurYAOIiy3ZBxLMKj2gw+lh/bvCjt
g3XtTs1LsI9023gZb8UncUVCL6qkW+lS9f/F4Px7Kp5pSrIGvZC4R4nTnPZbOp+cTMBTdGySNWEe
GTYkiG9PZliv/vUw/H8NwvO/0SzM+3j0qd7Op4hfUuiYJI+t6EnlVpP6+/lfWOOwG/3hA28a5jdS
RsWp5BT/51zgn5x3ZDIafx/7TUmVRUrxumqYhARzGv/13yp+qeqDVdfIQeZArtBztSGLtgWaTjvT
FeFV0mobc9raKx4j38K2b77hAc9WHgSbDtsf7b/xPvcQlEymzE8Nd+S61bDdhIp4jNvhMtDYAvZV
1WtJwc8J8kd1iWY1WTpLxXoiY8aOy/rcDAwZyQQ4PFcPyGSiSzYp5VHtR6p2kbGP9bVX1vWjXLQa
huUQy4qIPinJckpd5nTbpGjA+ZZjyR3nSGIihvIHfHrtna/V8slKMjJRcRylsSGgC/eLndXURyyk
pEP7nMg8sXixunyHlSnxU2OdaKzje8LIIZxVukBCLPhVgrfzstmLaSxtFHHaGcB81jqA3dnghBbE
I+2cnj9V75DY84TfRtbdhBlvgY+9YTgw7cyimoFgB80JAEJ4J09yQcQtDdxiBdz5s62a+Cz3SPfC
XLyLdU89hV1JxX/SOwYqGUKoJmA/HrdaWV31JIwdcUzXQ4gBUNUyhRdpfsr3CG8YUzPWGXzlPNtP
mnyFgo7GpjABMirJJx3EbC3I5A8okWicmto4YW6HASz2nPgM9TJWyrjRBfW9twYVpRMIdQy+Xmsk
266TgRo0Wr3DTugOfXSj5MIPS+aVZdp0rxH5xeu1czP9WeWqt9UKnfPZJF+irjkFZL85Ta4DiQ31
xzaE9qlia+9Ju2MZzCShAxRD0wOZoq7faZN/JxYV/ALpLAJ6EkbtRhp+loN2OxWCsiGf7ImS5WMx
ID2+tCKRt/VQ3w5Bdhd5/r0c1j8jc4AQyBd4Ulv6FvXTfFntXVR4JkgqYmi1VFn5w0xLFAXeYkxh
jFNCRuybxsqVRSZxwTLV1zSKFAR9rFUL7SGUp5MgoNlTLT5pU97nUS5shEQVthUpWFGHZUmJRQxz
bf+YFbRzzR5RSOGba2H4gNKGHCq5Hwr5p2eM+37MEHFaOJDEeCPE7UjWOxzRoNVv0Kr69siZoTl3
fAKj5zOLAEk4nSg8rIrCX7f9HQYHp8HhgUpuVdDCVHHpzSnp82cmesJ6SD6sxF8boP6UQFv1qKSq
CSerWW7VG50WfqpRtZjb1DlczLgE3tw6mgTpZ8DjXe1awOOLWUt61TrBMSrRjpl4ZdpHBAt0uJs6
jayQ7sGs+yO0IAJ9xLWKdHGWFNbTaNdM0boh1A+pUekHBcHHJkzTyxhoEZxGz5Bd05hPGlWrHD2h
NVt85+eJYlJOCJLWqF4CbKJbjZlU7iD7jbiQ220dg0FFnDm0FEuqWyGnjYgiwIcoEFVOrtECR9Ul
4WSxkNIqZr0yO9knpo5Iq7YmqBAMB3C7zDUlkWzXPFwbNT3vZaOP9MGTsGLOJltNsCkb88ZrUD/Q
x6+xMKJnUEeievpARC2o9vHe0N+ieKY/LFeF5hMBOtkeFiFoz/lOWmDFX5c6+Qe/iOgwaRmORB//
UlrScPIJy7CDJmH4HKzEg48vf5S+LKxlUsPdGyLrMMZfptsai6zhMAUotuaqPuVkXtjhhlYJU0bv
RX6YtvJLVLj1qjolp+EkvSWxXR/IL9StlUWQl83YHb+Md/z2yyOdquGz2kgujuD0iM7vxc6vAWmK
L9Qz1UvwVh/V9UDqhe2d8/f0wJRdtIGuys98Rvqzeajvgq0KGhStIOP8xSho5yHZha5LahMHysHl
36urqnaMs3hD74UsNR/WASoPCmDkb8OwM3bSFVXNbC20qxeJXErjiG2UhxlMEB2cn9q7eWP+NHfl
R9i9BMCjohXB1mrLA7tPcoW1x/4o02UabcGi2sysx4mbVXK2NsZjfs9E3r8x7eHR2Bgb8RJujIok
8hUcXuuqfCavU7TJHPN9eo0m29iUtZvLzLSxmzJtXkkU9g7NFvkFAtEZs7bPoQB0DKCWY0ZnHFGV
tkGRS8ijj2G93w4EMDK76l2lPkjqDiPsyK+tOVieI56qDqO2q4k2bdy6tAsQH9gvYP3BtXB7/UaT
wKit4mvJ2HRI3d4NzXUg2FQ+dZ/ziYNOl6DcmmNYuP5T0myKlcbk9GzyyqFo7cj5rJ7lYqOAPe6d
fHRwICVESZMzc5FJi9qxOdEayhGHe7Zmrs3S1lf9M8c45vdF1Qo2mbKVOR46JbE1fmzM0GnnjoLd
0Elww2vO0WJ2+YEkT6kO1TthlXw8JdFuBHaT2WwnF0vfx3QRfazFt323G6wX4cwQZp01ba+/wD3t
tnwtUmHHIZ6zKP0746z+7Mh7i12WZOglqxklSzuPOaN5T3oZzZHobIYH/afmCtfp0buwfqpfaCiX
2W1zD1eT/+2/MvV9zo7FrvvJmixDRvWhrMOzfkrf2twRFbt56h/CgUR0xzrzs6FAmG/NHsemkz8U
6+ouYKmFn/uFX4DynrJYi1Y47YGUWUR28wV/mOMOV9o5ftCYqk4rYgv1yLUKFzbbU2cg5d0WvP49
r1dsT2jJ+U0yhSIGqLEN0QYj4pSlbZSb8oGQd/w2vE2euutucukZtDcBjaZ59LVVGLu4lTiIBgvJ
c1w52lEqXePg7U1WoCbrGj6pNc9Rxis+ICI1vcc2fvSnTao7Ot6Y9iC8q5kb3voSlTxggZuSidjZ
usxEPir6w2nYdceYgEN/zTcXjaVgozA6tCgF9tQ5T5G/mk31P0fLiZ5F65gcPSJiDVv3iAW1ReIx
3ml1e6zm7IC5iW8bz3yvMG2TOElIa4XYegvn7L19j1x1S4xkfQy22WAbdM2fk02jO0wGWIARO/oI
wy6+NBuP4MUeAi72JFuAU01UuOnQ/qXx7utufyxZkGcr2p18a1iiUhdwk9eKnPXeGWCFXFmRw2aJ
77sNszzr3rSc9ilnhjNsTIeQcUd6ltbyRn9INhRzXvBXTJw+dskpXCsPGXUF1zgeUOhNd33qAkQB
hHeTXFnPvDTraE5OUE8xw5i/Klao2o2faH78bXom/vG5e0bZ+8p7uLLSNbNtsO823WT7Be8a0M/k
WjsotMPFl5yxckR6g4Q9nr1bQMeN07Kqg++wYlne3NYX4aU8aHfYhptnk2xR+zXY1QdA0S7ThKs3
uBaaB0bt7i4a1+YGJ6S3s9bWu+ymj5xCm5sZRXEc1vnZP1c/ELONoC5OcehYF4ynKtOth+K9XWmn
2Zh/r5zDh/iAkk7e+8pexeo42vIIIGCbxMei2RXijX5VT8Zd/giThQkmORGZDyYKQdmW/gYwRwoq
1U56xrI3XVjSnTnDUAphjRi+N5bdyDauDZDMtbEyWmwFTpquCm/PcQeA9ExMGBwp2szPkuIqeNcv
5llrnAodl7DB2R4I20Fa8zl5AaYIwo2v4nDMUd1EDotUKJFeu85OlFV6wAL5kVWl9LMu35lVWOj6
m6N6De5x85q2tDav8sa6ozOEegdUpk/7YG7/OyFxI3a1Qz0OZnM4hsQpuKZ1Ls9VwAnpTFMcdpL5
iXMBq75i+0/Tj/S8DHOq6+/TV6orKLukV2zzTIssd7xJN+QuXv2Q1Lx3WMeRefX7U/gKJrNPDtPs
voUocTDpGif6icG/HbGpHrz+vqUH6Quf4Ck2puHm0Q3jj4UWPbHu4z2qYZc++hOAIVYE/Sl5oQKh
PEsXCiCdYkuXZDetyysdZbgH6dV/5bzEYKAob1a3BhlxyW9DoB4/mrVfO+mTKDom3WM6dBwASMKc
yhgfASlwHtZBBz8MxYNvMgt3Ym1jzYRGggnWEqPdS/TaGE58ISF6vA7Pnkd0MdUwp9kpfGMjRMSQ
qd2ptb1XnxBpEhgkt3gvH/LX3Duqj0V4G92YBVacrbaNXuaJJ4qYtwFWGCKfcAVNLd5HRHptJ04U
T9IW0OKmdcbUhl9VbsVNs2N52p5CgDjVppTX7YeprRpgldoKY4oICfTFvBOns3eXbeHDvLQfkIUL
ZgH3XU7usa1U6HZs/yy66YMhOt5NfgWBdFscwfjEb9Dkyk9l3b4W1Dc+x336JivXFBcOizoUD6fu
0APiZRJ+xzkvvIKlv+nEjRbumn3ojq8qncQHRnVQRhnPSm3sDEv9DukKZxFlaz5C7kW+al0oKL0p
a/GDHQlKiA9rFrAsveiNB+yhJCrA8e6xmmYH7bagWBKsg+SafigTs1g3/dAAz8fXyTrE0ppeYLZW
jDMqh+6m03cep8VRfKWHxVLhvZtEFicigRfPE31TxEY2rvK8hnpGBYuFba8y0vUynlTQG0yByrBi
oe4aoJfqyKOsJsm2eqIdnTwjD/NOlfJZVz8qnEQ3vCeo2FDavZ3/wRwmu8BQC69E+nq+kzBL2BuN
W1WuFTvFCwZjPjj1A3E8cjYtZvlhQ7klmRLk2n13BGDyo38FE0VCx/RefrBqBIKTV473WRPjzIkG
YK+JMczWnvzB5pwlZo60MfbTaVylx3STMrtc9brdn2OmGRWCI3WD2krqVuC+Ors8hy6kDYTZ6k9x
xxQx3IA/8w/qqdxS8GN4KV3/nLxku2iDFqt+bwsXolxwXwKnAadsc6a4mJvybJoHcTN8dB/mmW+l
4Dvp/XQKTtkP696/NCcEWuq7tQsfqyN9YOrn5eMwrsfsU5puRghficPSa4x2GaFZ1Xr4YZibgjaF
xVIGzxJfdAJWhjBVnM70ZbQVI7QwWeU4D6Xm7+lOOoFmiIfeT6TDsNwgic2pSxthI9aIItEy1jbp
ZihI5s1yv+XS8jCjh8KUxXHNoNxKB2sI8TotN4MsLfbeeJP4DVSAKLjWogRte1AAtYh2GDDONGWt
rkyxkl1IBgqLKn/YpIUOABnBINBAx9Ciix8M/LBTIEMpmWkr1CPX0AoOoBJ4bWCKyKtOxTU6U207
GaJle1mpguPFAi53ANpbDWkSSuk1pAJmVILRANUT3ZpACJDYIsUoS6PO6QW+20TNixTrgVu2dX8n
AeUK0yxZlzIVdtFiwt3Q2FqVHpmPiVzd1fSxV7mHlyUAShgIBVELBJgklY+uKZFXBCRUbp9UFM1l
L10r4RA8huFaKwEzC5Eh4Q9r8HMpXrUGxIQJHyDIKofrfFsyOzKVABR5ZNrVgP4iGQiKgZZ/UFvO
60U8UUgx+0MwGxM90hM6kfyToFZedHUC4cb4ELXkM2UjlUxViG6hf+3NwkB2yTgalIcO7qs0JQ3z
R2bIfe5dk9B7JXei3jcydtAcWaweMf7Vk7aGJgivGE+/ke9i/8D6+qYpRNSotNVXo5zG7himrERG
JhXEpu/83noIUuLMI0wYQWfua8M/esXwrMeZjFxHoE/W6Dde9Ja0FbYjS/pQi4RlWUe/vhujaCN6
MwZA2EStmryoJosVjBEW0JZCQPTcoAbzhtvJv6aIop6JXK8FusaD2LyAx6W8jD8x8u5L7RMvWwVc
N3nsgoTzahkDhayszzIzDhKSIptMIConGa8hHVGoDarby6bA0nd6EjAobptBCe1SDD4nT6OMxGrI
hMgd9F2w9ajlle30UBqquSWmkwAjgXB1X+/pMPj90zj/M1lmdYqgXba8lAo0JrZqslwdHJOKVcsJ
I5mQnUDeigXl6VCxNlMM0Somwx1Dy6GdngCAPXVZcAaj5naWQrWxy58akiO/HptG2qdo7mKpYLBG
fldTTwsNWJtDYl4SHS9mNYr3jag+Z0O8bUsXSt2skhAJxmBybT0yKgd2a/q8gjkIpX7KtX4P3R4F
R8YUVcmbh6wkODZTFebavfVeDSsp9N5Vnalx2LUA6pkwFykdBJISLPXFSqRnsiRqlqA0sJBwOzG8
QMQBax88pCMHtFCiMiQWKkk2UpX6u9tAm5FmIys6aCGbXApZzCCok0vjao3GoxChJ+mMivm0+BIX
/Xs0cKYxyTEeLepBabMDiQRSBaGeFXUaAJwHROYYbhSGlERktRzgQlqh53Shz40uYIZma4albltZ
qO87iROA4d+3gxpsDGXTsS6Nmg4KjCCSONGu65ooByG890hn0lBXUH0C4G02zU5OlBjSPFjDRLYg
nXXULQRfyXZ1SUUvpIPIEOkqI7kSldeuRIV+m98WF9PKrmFfPUjlOJfJRmJgagl7Y3Nr9TXUNrF/
SFWkt9AOWMkYs2W6pm3hNcR15bSTRcPfFoQr+LqwJivxqnBo+XbKGRnvTGm1CtpaF7dPUZ4wH0no
xTCGp0erfFSI/WbdH70YjUX7KiLZSiXdKfLN+66PjpNer/BBx3CWxE1OuII9dOBtNEEYV1E8ypeC
PqAgYsjUrRB/LHGjsTX5NlC6OyhplBQS661MWLnmQfowoPUIOz4rmKmVPQ7Yw9S4PBeUGZrGgzCo
4s9unwh4W9KiI1vHEekiJaWXrg7AJvD2ya/BwES2aF5E/eBLxZm+xrYw4AWaTf1hDTTu03olAj8z
hOyUj8osXfZPzm1uaru0LO9EyzwPBeSzXqfT1oj9Lq2qnwVJQ6P45vspp9OsBY8agnwXakKuUMu8
xMK6jun+VlpwSmYaCb0EJjwsccaXN30k3ldDsRzWQekglGd2JsjHpqUqUgnzWtXsb0MzY+IRhVex
mgPYNDjtJW3fIW8hh1l3fhWl66QdObHGxbaup12jY2uOKvGQV4RJRWJyO3TNC8G/Jdw/AuZ92Wex
zJyIGPNrLghvQ0eqV6Bc/C5DtoV7e7B8Po22tpF+g1MEDy+AQUvqQHdU3AW2Ti7B1ovxxGClpnGG
Kx21qrHKrfQhH3quKiirVX13AID2IBrDqsa9HdcYX4GBJrRWe6q/nbypGc1s3YxnPZRyliYo/9j6
N3inW3tK9pqWTW+TFh5ARAo7MpKuEDfngnPx0A8Ji2i9uRvI/3C83ri2fE+dUWWAl62NotbxymwT
1k30Wn2VZVVnaJvaK4jCUlZeWGwVRdiEBYU+JbEkJ5SyHRj/Q2eGdwLv/zGkeB7n8TPOk4AzMZEZ
FScyKcMmmFm9uFM7EfIafi1ZSSkhR+iY40oN10HBwh79IAtMD9F6KLT5LsJSBXx05iNH4RpOc3cB
U7bvIuxPeg9rwZetFTEaEswBKAtzcgLqb5aG+vimxlbk9CSlOHkR7yaR9Pnc3KlR07qmIAk2Kmhk
2DkZjdOw6lFsEGFH2tkkI58U+fx1b1orAesyIiZ0x4uEm1Ft0p1WqACCTNLD8B2vy9yA/dbLn33Z
UcZNsKDfd0BlXRM0WjlGLB3q9lTLYBfbLnAnEh1Hs7mrU5O6ZlPtvNbcJkZIDaLSrn3KKbeY2h2C
43PMIYK3ZxwLTJGrwudkQ9MqScK7cqz5xdTakzwUIFfj9CX2xIe+CsaNpms06qwnQyRISe6Gtab0
sBWsmkhpX39WsXA5dSSsNAlslIq7wcZeSFRU0q9zSX7GR4ImWqcmYM41a01ObidBOATFdFcRL8VM
F0g6USr8jFO1vzezHLGnKf0kG746qTgTqOOTWwKkad15za1f7/LEeNflUFzVEI/9dPyMcj9Ym3pn
gu3XnVxV3XagviYJzNhCNZAdQGlOOfCrNsofRgkBVNL5SgQ1eLBmqPVVvJbSuHTkDptpJksPntj6
8DlZKKioI3Kv7ZwkCu/ilEwhGjSIfE1UQSWt7LhDAjFnFCKxHuhojD11Db8xTkiNUWBIxckQB9Iu
LQI569xpxmnahFl36ZS1YGLql4NW2UxVpu7rtFf3y6Xfdockx8aXs3At4/eQzpArKaW2783g181y
nVmNlhuK/usCW182ZccvgAFLctOCWZsnyS9ii1mn1rMfJIDVhPJYZAOJApk4JXg0Leio8AVYbX0I
AXAIlWw1gCFEVEVNM2HlNpPTOt/PdypVJ202YsZl8semHYurkOKNJ+Bb39fRCLRa1nJjL8+uzWWT
Eaexb14spO8wQf+xCZEXkPhV7qI/iUELQEiDKYVXT7xNe5OqmKJlN6LXyyQ+aPExKWN1s3S7/9eP
4X/7H/kf7e767//B/o+8GKsQYftvu3+/z1P+/mN+zJ/3+esj/n4Kf1R5nX82//Jem4/8/JZ+1L/f
6S/PzH//49Wt3pq3v+y4ixLv2n5U4+1HjStneRW8j/me/90b/9Dz/VeRBoo0S7r+FAbM/+GPR85v
4T///fzR/9vpYwh/5H9VCC4P+wdER5zzCVRd48Qv6rNO8E+VoCRaf0M1ZtBDM1XVAOL4p0pQMeYH
iarBowzLXPIO6rxtgv/8d0X6myJbkm4qkmWIyIrN/4lK0LR+zziwLHHWsGmqBovFQsn2VyFDCWR+
6v0sOtZEY+JW9HJbAcq3iZPhGDGAYEqeKXiBTPQmfbBaQfsjOYLAbCII69ItA+2HmgaICbRj3uPW
4yTcf20UNRzQF5roedLxNZXwMCoFTkQrKwGZLRczEx6vu1xsCRL5un3ZjQ2glQLYFkraeHfzBSOo
lDdl2vbr+Se4XzZSXaNQWy7CA852YfpzgY9Zs8Fo2Rh/Xlp2WzyTMN+YwCwZCgtwbIlQyPH6UnDr
MTA1E91R0oLGVbPYB2da1UIq+95dLlmUzwPiD2FQ4p/z540yu8e+N1rLTLtVtQMBdDkYOWCSyyac
d3tBE9ZTiJpivh4u++AgqQidspuzIlkKsdUXC3CX57cJndO11ykZ07MOO+3XRQOu6i4ebrWiwniv
1Hjuyxnet2yW3SiMMlfCgl0JZtsfYORQsKkNWlaaEA14FhCfBJ4JtdabM6l+Nul4I7RKz/k6YwFg
pTB+20sVif56rLuNCazQNoR4Tg4Im00ydPNqYSNB+t9KZnrfBrRWiqA69xLVz9Egt6iI/BuQYWVT
HaYsxhw5XyKRMN8gOX/zmFwZijCXUtVurcSxYBNOkBIJPiUhc9xoTntfxu3ls4n08iGZmtKbaMap
j8vnh3w8xIOjknt5o+a9Tudx5gf2LTU4D7+Xk4v6B9k6JEYDJdrzfW73yyVQfX9c+r5OKXqqqd/7
y32+d78ft1wn4mannAHkuRrbAs79P57wv3ia329entaXAxrEy8Wv26l/TlH1y2vVlhf322tYdv/n
11UFvZg4m5jgzkdl2aSV+Mel367rKG9uBM2C3Lv+7V99HYLfDtNvu2ijevp6mGyXBwe9VGwqCJnJ
/HMJFy7cvMn+3I0XYtz3/nKfKouIrVges9zydaflpmVfDScY1xRjApn20D972t+u+/73xWJp/O3m
Zff7Pt+vJmuoegrQ/FbLXZYb/tn9vp9P8FtrXZGq/X3V90O/r/t+b9/XxbV8qXSgM19vV9aNhxxb
IRP5f5BXijqvRBC2TNnxVf0DQPLLxYVaIoz+JUIkTYDlDCURJSYPuuD7X2CY72f7pqF8I0q+YCnL
/i8ck9HD8N4QGPCFKvknLJvlEV8PXu6zvJCvZ/je/370b9fl6SDvKFzmxP3BLC6o2rn9bGNlBVns
gYwSeL/shwnONahU3PTLxYVmkiTzMPr7TUW7Japhs/AAQmMeLMbZDB2GNGi//e3Vckr45U7+ctf/
pxW+1VVpPcbaOZoJlMm8Wdz9y6aWQkZoJuDtGgTZdbluud9ySatnNun3/vLg793vp4GO9cezBiIN
ICuDzb0QnX9jO2u5RaKXOWXOLzc05NqEMUobAuyaPSP0r5t/dl0TY+qt0I/P58EvmMd8aUEwLNd9
BdAvt/jSsC3UTtqQs2vN4cJqux9N01xLWXj+/c6/BNcLy0+9mVCJk7FC+Zv5w7JpOzzIaeF3ThP8
le8sz4PifK5bbviCQRf5k1gNUPNm9MGykZHkwaeMZNPVLP95mA+VUhPyU9SKAHC1pIEOUslWEVhS
8GNw0lqGv35hbv65Wa4Lcu1dzIZZBCxPsMK9ad/Nm0zj/WZdvavnJcBCWF4uRcTgdWoOXWwmx/fz
RhqIo5w5uQHwbmpVnVytfXW6hXiExJ8KsLN85svnu+AfEm/iC7Nc2S7fHS3iw6ANStwIj1eAg8UZ
sbEewU50r+dDRN2f+i5FWmp3BmwyUQX4bKn75VJAsezr0qi3OXlpObnCKVAdZ+FTyJM69/ZmaIUI
+oKVSU61XBWJYx/LeisP9Uob1Km/40Dle6IAKPACtHE0jXBV10Ldh/+M+hs0hsYdqCpQTw+tfUJi
OFIcbF+DibZAhl9kDgL5RPOsTl1mb78RFb6uXG7/SouZJ3sZq6cYEE4iU6gd8FYs+9+3L5e+rvym
NCREk6MBa05fTznj1VaWF1E2EpQ7U+qRf2J/h3NiMJwsAOZlgyb0/7B3Hl1uI2u2/S89Ry0EEHCD
ntCb9E5STrAyJSUC3ttf3xvIukWVXt23bs97ICyABJkkBRPxfefsQ/Bgbx5EerBFYBETyvPL4h9B
JsuLLvtAbaRV+tvul30qm1qHMen+esGoLIupncFeyypHGcKu4i/iz+/PjzbScZy+VK3/vs+y43/w
2LLL519ZXuKH/Y/ACypiCaAWXBaXr9oNUAYIbvDWy5dafq3L1/1tc/misba3pvtmviFdFmLGoF02
g/n25c/3DNH4O7OCUu4vWC8mmdzNLjsua8OCMLu85vL059uGiZkdfnuQACV+1d/+7LLPv33MZgy/
NhNzZ5MURhY2R/qygL3JW/2+umxnM3XrH/esrZnS8++f/+VNf9/1l+3P1V/+9GAMnHVaa3++9f/z
/LLrFOY4yQUxYf/0wX959J//0uVDx6N4Gr0i2v3yCZbVyy6/vMXyzO/by4O/vPzz+V8+g5nsZc28
C86z8csi+WszzVFCEU9J7Cl7XB6/vMCROoKqKcEZ+6/38GVjkKWd0A5eVpdn2sQVn3+CgFUQFKjY
GaqelsWCNJlmrkkczTkEy+ry4PI0VV1mw5c9lzWVKLEhwxwY2uVpm7QcnSopb/zL2xkzNsXoCxjK
y+ry/OdfWrajanqaCnRB+PUh0F9evqz98p6Xj7S8+/I0/90PmshAyKYDka2V8bKcK5czYtmUATTx
w+d5YXdRocNa5ARc9iJkzaHuzChk4a73XcV0WC0joJ6EotNl4WaNWntZSyDqUOJNWbgkC8dkWWgd
KIHVsppOsaWvl1XvZ9Va4WmA385NbT5nSOVgNjyP2S6b6bCLopPlutl+nIMiale9MvahgjCaaDXq
9ufYyh947ddJXu6HOA+osT5i1q9Oedt9RXOQnsManUJDWp0izGy7zK1j3ib3zh44ny1pAgBv/r6A
QAHdLaywUAXcZrQ2i856a6D4CBjgqtg82SY3c3sW75REFKNeJ48MORzfxbKGcz0nweoMUTl2aPQl
lKVpfmjWBgrO7WXuupQilllsOoBDK236hl5P7e//Cnb/katXAob+/xXsbmO8DHn6d+b154v+lUEq
/5CmEI5lUF4zTetX5vVSybNtx3KMpe4GDvtPU+9SrsPn69guXl/pzJW8f5XrTBzC1uwGxuwwv/Z/
Va4zqBH+3XjEA1QEabEKPoYwF2vxr8ajqovdbLBFedJC50wZHBfbWACQA8YBbvalh/dWDJOGFWEw
Nq32SOqAuUauAuQEj0SWNiRceTRaMk0m62HOByjxReqRlEfP17STLjntpESHi6p+2xpH1WfhmYo8
GR4xfV9fIito3ocSpeJUY0JKAcVhJKJtIQ4eSv2dtD33NEdRcfYGHRrbgQZ3TlxnYVsvEEtiWE2o
2SudcnhXU+1e1i4LjfwFg8rhqM8KGA9XyLynEYiamtO8WvZUz2OSn3e5Fr94yYgvfwz+XAR1YZzA
3JDYZc2aw3kzTulOgfgy1pedlyeWRTjvsqwt77KsjRnNac+icDZgBE0ruE8kx4DLRl+lJylcZBa6
aCHSTr5NuIyxXXwP3myD+FzDOIRnSq3HKYb2IZyGJtS0jqaJ2OHU05FZetp9izxgN2v7XEw0+HdI
YDSD7HxZRKILyZ6OETfFfoRiNcQv0nmIJgzLKM6hHV6Vfodr8Sa1wcWUtYHGPGZkH1XpndG73+2C
a1RXTtiD9eRrMqVoOsLi1XXpLiA5uPd7en+6st2cKipcx5xmbhU4GxdaT+sqGr5dsuuIcV4Lb5gO
+ex1cImv66vWQXJXGtdBY4jroR9R7cQNSWxeYOs7ku4Puhrjo0YzyIG+hVa/FepKGz/MTGTXnZfA
8ZzS676etdHyXEVme0X2HomUBqAlCCnhgLQ+03XjutTYFBU4TNPKzeuisibSSpE3hwnSTlLPh9gb
gde03rayappNGs1so6s4OpspmZPG6kMvzUNdZIiOwW2uVFp1e5POJm3HGPW8Bc4Bd5e2HySte1dX
NGnT/ipzfHll2s0qh7R8dofcugLiY+/JnXpZngNNyK+noYf06VwtO9iR7c5oO8ATrnk9uqN5LeZP
3dTqpdOMcVeFarc8N8072CFmHgNKvNKnZxsizhxMR2uewtxV1fO1ejvk97CSvWdo352pCSgflILJ
O94La2yvbXRF0NBmghsuK2dX2/XfHuurb5WKb8ImoHQWq/SsGXPSjlbtjIzmVuXlDeX6OQBoWV0e
vCwyBRU6pSqpE7+CFp4hvJD85agZz8uWMc8VYx3/yDAhULeNgI4rdkhMdmTXPg8hmgmODeOMLWRJ
7LEGTpbStBHLiY0J/OlEXYR0oqC7MWNvOLUWmmWvIenYKEMGEmRCiaOLM5ai3qmIXGKu3PRVzXPh
fuZT5h6WhCVqJJ9r95+rBZTASsTkmvlFMq2/Jy6ATdkO/cmYF33yJi3+52AxNKuMOt4pnXtsFYbk
msbHYXnIq0rEyQJ/UWWKasslgbRZDZEkTXnA98wMV3oeMKAo44YuSQnWL57n34kdfY8HzL6fQNIZ
3bjM5xd04/LY4Hb7KE5o9+MeXdU+ItxJ2AeEYuGh6DyE5jCuVo7vvZnVPB6cawvLR5rS4E2QyLn9
/CXbHiESs+k1c+nqlMlkE5pDfxg9pySsBNEh7SMUpBkAl4EDe10mNH71Jk/WZoB3+xMvepn8Nnpp
H21/t9Q4QMPrpyYyUXOEUAGsAHF3iTnCU7tUoxjZRc2zOY1cjV132Bl59mTPaEY8l/g9NCx8mHL7
tTbqkAdzBtN2Y3qbPrQxLI8mzJ2aunOQXdVdqXZWqP3IzA7hp7UWbWYdaIzgZiTPx057bhXL6lJB
+sQ5zoO3Hue86YboG/KZKrfgHJcDYJwHq8tazZi40dviM+JoST2yLbRKa9hCxNO0880r8QEbzSWB
1GlGpHRNf1rCziRJZAgvkIAFjQk+EOeZ4Tg6Ga2Q/82pvofY6nMnqs1D26Jp+mbVP7GJ1qdySTWb
5sErVjOLMzXzYIMOArKvcu2PEDLidtkzyaUJFYqO8bJ3DPt/4/vYi3zkvk4aYVLriZ6xTAINxyMh
BS7dLSBlKy6HW3cctQ2WVAJwHvqSstdv333Z7EKdMXw8BddjrdzPn6GOujnkb/rkW36GP80/hzXY
V4kxvveZYOga2Vga6DVtrQIrTj55+slIQwyNZNolc4hFPB+gsZVDdAAxURlYPtFmRitwP95puhkc
ALmEUO7qJmtPBH5f9VaOt8ag79baQ7JtvUhsQNhRpp/rhJQYnZACVjTzPnV9V5A1fhqB9Z/0Tj3q
DReIlkogSRs9OOQBjLKOqXFJnFoW04Apc0UYNW46K1FbD+ubVxyBCa2WclCKOBu2j39IaGEe6JX9
++pJPbX3elA1u+XydsG5XjaX8liKcAafllNtVB5wb6X5s5z9gS64Giyry8L1LACJvmOtLOhecILc
VaGjrFui85ZFg6Vyb9AMWa5BKflqiCYxJgF+XNVGd6uRpbNtpP76WZabr7fLZ/ltcwKwuc/sdLcE
qznEMfqNe/TjAll+V46gGt3kS21JFK9Nr5+WRY3rdlOn/CK5HsgrgRBkbzTWR8r4azsoTZ0NYIlT
Vgz42p40347n/B+OTCUDrH4d59JybnpLCVfaiMJd8oY+8+p6v9SOhUVOi6Ln0Aff0CZsI14YumW/
q4mpmNalGZ/bvI73F7LvJ9T3Avldnrk8TU2O+bF5XADAl4eXtQhXK/DM1yVfDjSXdehpTixbl3L7
ZfNzDRbYEWP+qi3tgFb0nCcFJptp8PI7Fpadd+eozPcyQ59l8o0zg+RDogf1qwjf7xXRJceu0Nx9
4KTQTarsJwJhENKaKU5lgatfeN79ONdMF6LxsrZgjT+pxxeo82Wff3rMqQdkN1oQE1XNe10WqIsq
PJb0c/96/LfXL09c6MrEzmg08E35eeoVRRr2t8tZWFY2ah8gA/OAPY3WAxf0lrTO0teTw2Ciq77c
Qi+by1o3SYUobL65LtvLbfaymZIVknbTeGoG8EGZ0IftLxXRpd+9bIM3LA5QJTZdOkc5LCl8y8LV
B5B4boOOqyOHrEejcLUsBgcf6cgdeZ3YwCUKUQwr33Bc7shcoj+h5v6U+/Uh7GJ0tEgBW6zbc+3B
LvCuk0g7lyF+K0v88tQvq2EbAbpfShbLq7Jtq1MWmByuPttlXl8voXTzOGTZbFO9/vOZIran6rw8
yqylTA/L6tK+FmTupYdldTQHTtfLuxi1RbvCGbrkHOTgePOSuQBZknNt5vPNf33k8pa/aRuG2nCP
LbCGmdH6215qgYAvz3yuLn/984Msuy7bYUnCDJl3fLPPv3h5Kz0i1cTwYNGfHQfMyW/vf1FYfH7s
y9OXd/8PHsvTc+SUetXRYPPJ3xmJ8YnXIaIsw96U25poUJKGxyfklMQ6h72xGUR5IyN92jQ9QoZu
yl6i0CUGxiteYnDsDGbR+2eVLhEvOHd1PBRfmQp/MER/o4dcbicSjTblpBH0ZLC7yCV2FQMGA2LY
54Fs3U2Lbf1EiNFKKrgDqQ/Dsa5JK09Cr9k1efNk5iF3GspWq4k7Ckj67mnq3X7TlvoXO4dF0AhQ
m51zRoADXzKsVqQpwomav6YcmAX0bb0jgIAbjLNrSPPbloxP10ODSx9VNnb6OgP5ifRjX2TNT/Sc
IacvUkSld9+MZgi3Nk7zCJiTU0RYF7AbyarajYN4NTWQNyT15kPLQBvVyWTDhnLoT6WcLoe4jk9K
43dLannO86bl0hdi7m2yG6V+9ON74vn7CN7sqosg/AWZ+tJ0RBs6CP5kyYQURiK+SHNvNsUtkv2G
/ypEhnXQ/rDxIRS6Z+0Nn4pEZBNwXDFza6vmi+bgUgbqYc8FjHTk3jqr/cn/fogHegTxzqpoXtYF
uEeZEB+fmO/gGUl2t+KXLn3X227bMuS6HdvkLa0Y65boKc1QvytHZ1zls5yEtQpHUsaMQwLZCuzX
CeXiRsIXOeZxAnMykcExMqF7MsveD1XJ/6xNAHjgkElFSvLec5s3farhZFbBSz0QhBIjh1lTOGk2
BdPHbSa6PRFaNhZmaztUGGbCQuG3Mt23iCP9RFoYn192005X4dM0IK4krYsRibYwYU805Wgs2nMj
1T/1eoY9qBjMQx+IR7ev5N5M8qMCfPBA6t6jWyQ3vSeYvQf4BRsR3LZ1tG/Kod9MhrYF/kbQEj/5
PrS9vdZDHQvS9irDNPJD6+or/pXrKo7Tmaedr1XIBa6WgAQmxWUyJNJzVc7+UNQflkTwPOm3Xljp
eGOa6qQ70ZXejeOtN2rxMdWSG/iIq6HmeBUgxNeysPfkhW9EntRb2Y8cnO1EwKDhYN31ejyaci0D
WZ7qpnlf0hhdtNjHvviiSZfLKqysxCyqTSTdtZXiWsuyxrp2yaNeJZ0q0VHH0VkaHYHyZDbDq45G
faclgmg3K/5amta7VVsPEkDeVyQSXwouUeuxw8XnlhSv+2Gq9sbUd9e6fh3WcqScjRBAGvjmxo4W
XmKufL8abvJsQ3J4s+5jcW/nLSDZ7IOY5sd8rO0zV9aVDjXl7DwBv9K9+KEq8mMZDJIClvZjEuIl
C/1dotQBKKbCaeTiIQ3sBoVdEzLPxx1JA/mHrxJr40vv0XLotpbnNqrhzUi8+iVyjRUhZMiYNKx0
NqHPQWadJqpaJ8SD214DXZB2/lWdGBj9/PYng1ykowMaLp+LU57izyYUZR+2eDbT2julrsLlbEU3
pS+arR3Er3msj9Tx0cGrpKLDypXPKRmENtR9jCKrdrHyv6R+F60rG3c9UXCq1x8LR0PC08Q75Vje
tinlOdad8l4bpLmKRB/vnLj+0Tdevfe5Rq3h7bRbiMqoBAZm0Q3I6ai/CzrT3rX2vs/dp76NqUrZ
WbNxDf1HaBtnazSNtdGHb1OfrAmZpNtA/Da+FEH0tddd+0b1YlYWDh99zHZjxw9tvHRdQnwBnX3X
I0qUbMDMoiEpizfKFHynDqOrFPE3wmEOk50/CeUgdMvjHy02kHU+qWQfSbADSprpIzFXO8/zNq4Q
7V3iXNVmahPpkTx0owDBCh9q2wcNGLEiBBuGKY6gg2arwODCp3gDhfQ6uHDzp/65wdJK/YoUnTp5
9MLuWRu5i6dGTI9CnYlAuc0M+73Ldk3CpSZ0opPX2ea2BLJIXLq7GfSPXhX6hpzQD5c2Tqxm547n
dLts4vALC2dFKXO6EfMPlLkq3gFkWqkBSoJLUvhWE3Rw8WBkm8LMSOhgfLQZ2vC96Lcu3ZRt1Hbk
r7cNI2E8TQFTT5dbVbJPvPY6MUHqml6A4zyU5VrPxI8xw6MfhV+lLLMNqFwNMkb3jsQLcIlXcF5A
SQkVwQ7oNzfGa+eUBl312DlQhyIibV1D7r0J6hAmWgBhYpytQRBLGkwkXmrHtE/UN2ldT6mPqQX4
serzcC/99hvOvVPObHhX9da5tW37RmTqGpUQcnAPCSGI+hvqzchJ0gYzSeBlm5byMHowwhISceAu
XG69Ru4iJwTXGwHCV1GxKqPG3na2kW0USTirvsuLVdjH93ZIFkJNjd1UINMNqW8i/kfqOnkBeT7Q
yjJ+GvldYFGGkjB3oCePXApf7Ng412+Fip7lpL1hQSJF2G+rtZg6XBJDdTP6QB+mQN2Sw30tFXBN
q7hNM3HnTtUMTIsQ92vDdvKafE1aojiOkoux8std25nPTQkYoFXclykgPEgN0q7PBTIOC/2+CIiG
QCtnUubRHmQupm3a4r7qcDe0DYZsBdh4NUQDUntP309NfRdXbDjhfEBMV6Ge3g05EQsR/2Wp44BT
G7k6SCDkwnHOWhYomAyFdZAVltJo7flJfMvIr1kHjvNMIi7hbeoO1Fh9zjsJSwOsQkGDTuKyCxvw
+QMemUFFLhY9/AS+0LND2PjfhRqeWmDtOEbLcp34gDC4j+E0wlex8UpGsB1AQcs8WUF0M8FrNjSz
2erKIX65BrohIrWRXfae5H2O9bRCnBt1EABgYpiW++ZHXUgRlSGg6dW3ZKBgU4RV3ZnOPsIYHlh5
8JM5h2GcJGK9L5WWPXiIj7BuhMBg9OIO1FGf5XsQUMnJiBaSmu5tIajvirZ/YJbLjZqzrhIaVzjL
pexJ+3+QAf1eMT7Rh3/MjTq+6jEe9AnaGw2mhy09wkyZhkzpg8WscxPr3Ua4JBPASLoXoS7OGgbs
ItPOdQQUQlRFi14F/gKhA8W911XUmkkcmAITuFFQEIRR5mdK4qqEN51VDjNF7avmUIGrmXutYzmS
4he7O6pN2V0Qes7tGO6GJvdeuRzhs2cwvysa4W1JiRA3XYUEVddPnscdPBR4lssuG7ZtEtKB6bfO
aJnH3BgfCjkOd46pQ0jRSEqmBh4C5yiwoVOZPEg7isgwPRioTIIszc9jHX84BHuuWu5JG73NvueR
/EECMMAGpyX6hKHVCg7cgNWr38b9U8aQcG/khb21k5ZASl2tSQAgEX4OjeqFp9/3zXCl4tK4BTt4
tEmLcZMeRHzKXNfqoMAwh12nVn0TS8KZM952RZpVT/wS5nhNr8FANfhwQ1kde8yve9OugHwlBcSj
YWMnplw3Rmjvcjo33DvewajD4JtTIEKjdsl+868iTCUMtNRHWF9HpCml3F8ZRgJxS4sH0350PCGe
/AqbfdBjMXGdAsrZxirLb3VH4bxtjBdpMLgHHHyfBtaXwoSxHer3wgU9QG4toioxQeiqCWbU8+kh
N7QO9y4+WZ1ffFRaQ8UHbVCEtjEZzl2LRc1yCEaXxLfbKM60vE83znByWgUCJMXYTKNz3ejDdytz
iUtwe7zXLQ9pPoAjvZpeXGeeF0AI7k2sjdLHa9dr9Wsb0JkTxdRsnAKv5khfLDRApkPEykbuNn2T
PI1pNawd1Phm5sCzSh2b+RgcMYToyJdKQrLKn4ZKG+zg/oCFvUUF7B3yyrY2lTPnjKi8OAiflKzI
KYptAteUWY5EIRlBM0kh0/OXk9wq1l4dcW8wb3XsgIy64m2Bv3ETh8jQ8WS/tlz712aLMljFkA2a
qOWC524R3WHKqto3e2ieYrxIsqSqXkJNckWl1v60rRBsrsxxeBuzlG9neF+6NMKuCYxoKnDUthN+
60jBEBRtD6KQyDDXRPqepZT0KQClrod2VZu/JUZNK7r1AXzBu+jrtDvl5y4M363QwfZXgUEhTaKP
+o9q4q5kDdbODrqfcpxu0jnZXpKxwf8Z0zaZrZO0Gne9lz+75QwNSr0v8ST2hdP9bNPh2VDBMQcR
x7AeYb0aj0QjG7AT7Qe9ziAIDk8xmng70ZpTY7V7jGXjBhSjRUYKSCtOyHyQ4aYzh+ucvDjwlMSy
OW/GhHGr6ANvOxWgS8KARnOQQrWhTiauWt0AkmqXw7mRN7SGApwD2APUlD7rMQjkCagK/2UmMpnx
lrkLlSBLOzeMSbkKe5Rr9KZ9mTIzv2GWYsxZh/XET1aMfr/KKrkbVfOdvu2HarH71xOFx8Dg0Lbl
M1eJH1icrV2RmnvRBSUnhjJWUIW7lW+5OBYHPGtg1CcvcDcRnXV8aLQWPKvbelr5gpSu220iLXAf
OHt6q8Cs1/v4d10aekn4Q58UcLDU+gYNrB4nCR8NFo8XvuMipOjHMVk7wN4G2tW4f50l5HmjCYqJ
dZV/qKmEN6EAuIbjO9IcA2NHdPT9+QPoXXYQqoKek6Eo0b62ATQRbq43jBG+mI35WBndnZlp964I
b72I/6U0wjMYpf13E5Rq2XB/YiJftiZIrlA9B44vVgVJJGYQu8Sr46i2NcUMWQV3npGLvUoV4z4F
QxbP6eyvTwkfbEDa1lzVgGjPYZFUSr1xJQxG7+2Q8YPMNBQ5U+hywEJDQO9GjZCk9DFvV6ErxVVM
hSG0UMwkTv9mlvU3t9XW6WRj8Aetvkr66GUUxMmIbwEIyBXyY3w1I3fnRq7DTtQ38IGcRKNRMtjY
Ax3rXITclSUMW+QUJF3qZ6pPiLNLLzkktV7edMkAvK59DkcLnEp/SlybMoZhvOctaV9xi/leYxrP
Wv8wFs5ONLq+7eL4w6voT2ulfvIdtPOEcINWchLGmmYPbWLEVZM2gkri6JCqkOewNB6GXHtu+w9P
UfW2xXOP8W6duO6rZj2TUs5dzgRSInPnQMwAytmGRnfLFcAJ+PsV5sg1za+jKpwbq9BLvNABKTIj
0cAtI1V8V4wcYEsNObBHQcCURmL0OnXrO4W5CjiZ5PIQ3XkEcASt/i4Cv9qPfIQ16VdchgkyMN0c
eseVLxiOVp5+Pc9RgTn7AD5EyQnJVxr04UvbwvmydbGLtBnREBA5V9glBBL3Do84PPg+2bQeUDwx
ec9xXX00af4xa0qsNLztshxE0jN3BIa8ZfiiQHFsjNBdxyGwCkv7aobKW7W1NV474XeZpHdWOlnH
cqpwbzPu7Cak1UZpXuu19owuiy6xDV6+87GivqRgX2HTQEXO4aeKRn3XuiDclfEBK365btLiiZvm
tVlM907A4ZnCF+BLiTjy1n1n8h0TfsCuNCCYBxwtupqzs0NjS2AIlFvvwezFtzxKYHwhfzHtYxHZ
0VqZzqOiAE3U0nVsITFIfCwogbqjHtevrD6+cyzap8gsyFx8ssfoiSSKh2EIwVKNx7Apbpo6Ja/z
xoqNb/hgUXITklx+LxSTjV67q62Jw0u7GsICvc3k7OaJ6YQcmhOXAW0gbs04eDN8k8SdVqzMqd23
UfkRKQfCD7MEaDTuztKeXW88FJZ+3SEGXFUhaSg5iai48e1XuCf3Bv9bpi+3A8NBJR/daXoq5RAd
xDeEqmbCAJFZ6dqJunTXpBwxlcxysgarTQOVI9Sr18lxXu20pIQgrnWRfrS192q27XuWvfe1DyOJ
Bkeq+8+0ke5LjdxqO/sw+LDJVHwEKn5MrPwp60wS3DPs4OjN3z2O530dt98yBtigibgkReUYr8wm
f0ui6lhVzmMW0iKSCYWC4SjHDLhM8WhZZAnX+hdH1KSNpDs10CrOXf/eHeBKoOP4iN34Hst7L9tb
o9auVBMdWz35Xuh0lSpHOydau0MyQuZZoOSu6soUXK1XbAxRftHCu2IKv8UwFNKA9PIKKVNRwAtq
3GtchWDE1a0vECxo5rXTWR+WSOt1IOdilWHeQOwFUlLYVJEYaati2zjhyW++4N8/qOArwBrtmDYj
ZBqmgo6OAi2Eg/9/Dtyf/4mgzzT1OVXj3ztwn35m2c+6/gm/+/MN54iOP1/1p6LPFX/YFp151HLS
JPzQRlDX/6yb//4vzdP/gEtuOgThkMOLyRaI978UffYfaPkIzQDyLQWJ578o+uQfHgFBlEc8moam
58r/jQEX6eBvij7pouazhSd1YdqgleawkF8VfQ68aE31FrcK0nHWlAaQ2MwLFEvNsdFfWpJ/Trlp
oBuecNqvtRIBB9gVQj//WmCwRZvciP7PB4cl//Ovp5cnlseytkOM0Cb+ynGQPc2Sf+ozWD6CgMnq
sv256poc74nX0FJG4JZILBdz88eZ3bTL2rJoF4VB2wJU1Erz9ndLbu/nqFmWR8v5r8QyghQnTJIJ
oHFXO7vEeKh67QhNPWAQEDAAc+MXa9ZTlylDQwtCRTOdezAKQ4q1Uug09WBSg/QZDOB4jp2dCS8k
OLIukW94yLClZ1CtRCczALYbQfFVwkQHFjvfyfCR+rd0tNXNaKAyVsPcBJhmVCIQ6LSV9a4okttG
7+56qeJtwkhlPQoffYdWbUJY+0kboOLoAsx2zBF1I0CeIUm9DobwTOLWzutbJmeZ+lpU5nlEOriT
rilWMp+unSAJz5rZ3g9JDT+ksdZyz3xjojP+TCUPVQ1jo7YfQLP1xc5I5RfdTp7qnn6C7XsrnAzU
YjKU/yJNaSeDL68dW60h1Vk713uEBNDtIu4ohDq4X7OJ8XNRDVvLjxh3wyAdO+jDInW1A6M3MiJq
kO85d5ZdD5eIcVG0bZp9RNHnWVMPfRN9S4Zsm4UTvS1AMUyeBXTRTuy8qe2BskvYtkQw9BA+SO2A
IExgU+oIedDpYWHyu439Vu4cQSBpEIITFkm9MWABMWFyceOgJ5BSfGiZZm+y0CATKynuzLgq7434
ZNHd3I5MUdYjTKBAd+TOTZF9kLMmNxll2HWhTQ+Ohx1a1RnKcBdOSuKdQUwQfVAxgGRU/M0AC7FG
CEmWuHBhAfr2ez+/iz2SyjB8zXxSmIv5rop29TX0jXAn3Gm9nCjTIxClFNrXcKdnc0i3FRDiEPYw
QBUhOY09Qo10kC86HDZ+VByzMDP2zHj3dYveoDFsNHIxhDwIMJreP+ADYJJQ+vUO0dKc4zBu05o2
iGqgSHJrO1AC37qNTUOlg5lW9cfJ7tdFZYPURHK68e+5sx4tCleZ20GbrqxHI+zeyV2NNuOU3zfN
TPOjFqm1BuePQD5TGfAxAB6KWN8KvyjXYHtgiof1Q1b17WYcCO8YYHVoFhp1reZEbA6ZDfwOyyHz
YHgjcVFSegrip0pHBhRq4qxPB3BuP0KjZTAQp9bBzvUr0QTMdqSuVkOI2MY183eODiqxbR9u9dAG
okrjepPBaAEwDYsGDBRH8SYMq6+d1QYk5e4RuGACSiGVxpk8C+jWbTP2DN0ZHuU5AzVrAlBtSMWR
FW9rLdiHk3dIwJVpZOnu0bV6Ow6g+7wamTWOX+ueAUklTWM7zh+szHK5bk1SKCYV1MdUPqXCfoUv
UOzg0lkU1Mv01a5h7GRCAaj0gaaYu/6amKafreU0B9u1GTNXPm0gg3DdKq6/JBxmB8ckUAepKlco
ymtapp99T/XbmqyRwrsWs3VuhFfZUYVGSryP0ArslQeYEedwtPcqio1OTzwSs/S0+hoHLeq3wkQ3
S9opNHx7o5BUlCq7hbFGG6dM91PXazCN7Gbj6wzatHRtDpV11+ryR2JxTYVG04bD3dCFzc2Y0NHq
SDQ81t6jPxODasfy+YFCuh7AhCqOMdSXNmWsGSZjIMUaw2Dcd6ADwa2sLCgoZAPq342YrVQP3gJt
XYU0wQdC0nwmrm6adBtfPYyBr+0NxZWzQ1heWE64oSEy66i3UjH+L30QutJ+MZmOcJjgERzmCOzB
pQsBPXDlBi344syBsp85+Xbqy6ONoHM9+lRJw7L3z0zqu6ynTNKP1Oh796ccuLx09pggduQ8pz5C
X+81sTNyqLhTuVX61ZIfWlpSFNMsDKRJePRzQnny4sPNMyThBG9oFTXJoCdLIJ0L0lpVIZ3uEnIY
FThxBSsso3sRa8gNKOnq7Y+iDNDNTeYLwukO0TF0o7gm0yPPPGPLUd1hkoJcLMU2SMaj4zxEBHJW
GnMEukcgiyzKIjD3eliFDTxVkXZXU/ROYCLvYzbWmVp6atMq6cpXEz00hUbiHJnjj9CHQJl7UfY+
eP0bSEw0OyTM0DJKu6JFReudIkW53fRudYde8JjFyZGe8rcqhwLmqplGrkjoTtXesgyark3m0Fqd
koOWjP6+wnbbgwZZe8GU3mmImVa6BddaN/xt6uT1UeEY3Sg6vh5eF8EpiUwFbrcigGlAT1i/VGkX
7Ah+pbM/Ua7uScAYvAH6h1VSDbO8AzHwKDVLuE9mdZvRPARIDB50NnZNRu/vE51Rd5xx0ejjDwvQ
1zYlthatEz2hSMeGUH/pZHHwuvG6aAsuNADX7Sn54urSWhcleQ0SZaQVZh8Uu7S1Z4FOzVTpbjJu
KkE93o7x9FTZNYmndjRSFPJXDBtKsFqmfAhEuI20CUqHms5cp29CRD8wncqXyqOFPer2DWEXxGQO
e62Ggh9RIWzQ1G/NnHOizqge29J+0DTrAGATiEhOtBrDl1M++hs7QLki9Bsnsx45c77qbjIiDCuG
fRWr0yJSWhYxA4m4piniGA8Fxav/Ye+8lhtXsm37K/cDLjrgzStJ0Eolb18QKu0SvEm4BPD1dySq
btfufXZ0n/N+XhgSJZEUmUiz1pxjoiAQOwdSArgPZ2IeqJF7UH0psT+cSqXIXGWZVmK+lyzpO0Lg
rqeBeAonZ1Jf8uIuaegVkJTyPiZlGTaooafYsQ4UiSfmOhsBbVo6j5SiKNZF85vuj1ko7WCngVHC
gqoTvRX71UeTZsOZ6spwHnMN2EVflvd6niHEUTD9zI1PKb0g4YMV8WoBY/SPaAYMQwYGbevAoMQh
fX/DfuIoNe07cz7Vb03cxP3o7Fe7MVkp1taVpC/lID13BsW+TSt89ANzxjCdt4OZzofM6e4qyMUR
OoMTzEgEoDh31fwNKbBBgorZ1KxGsUeIfb86miUCTMo6I/r+KPWsnbTYVefWvZs5kFRd3CGtQqXo
SRSfKp5zlTyXPWXyjaY0mRgqblK923kWXcPVYKxX1aOVGe6W+f9aKnmqZ5njYeqyc+wmzl5Oyc0q
f0PwTqtv7sEiZoV5rAWMZ2XQxlYo9mgb76uuX05W+jBTSW0JT0e6Um/Xl+OCYGScJCcvKNM9KmN4
h4L25xTBdkbTUrl0qOhjEyuiUbcrA7PYa33zmCGGwJ7ITno/TChJghwqoKLDKH/5KgeOG+wcNOFJ
CsiMH8LR+jAv3eQkgPgLT2Q7V5BbArZLwc1Giqkp1c4kGhoWBqADq3S9hMHQRU/Zwma5s8t4x0Wi
W/592VvtkbSOZ8t0u30fb4Ap1mfZFRHN14G8AM/uj5kB3Hrsk33fIkuKO/3cVZ7cJXRtKZjFC9k+
uht6yPtL0o4PS4EpbxVSs4/qS4ZUXL2L8aHM/B8yZb5I9BoJgaEdahPIobCeJlrSucgfU6GZ2xGR
F9geiwJE5n4EqUYwjpNEZ1ovFm9DJHapJICIZuHJAJu6BAO2QQX5KoNX9oHJPjCzK+wwoGVqfV+Y
4w8EhFqIUzCKc0lxL/nqp+JiDKDDGv2xoVxwWsXitjpE2OCTE7fDqOg37XaoCcXmYTzi3El9YBg5
9kDgnM4eTG8wXsIsvdOEIw4OiRGOrwtQMpgJowJ+Mpu+ZttUHX3l4L6dlZNK3cj4s0CUhxZuKfem
qJ4ty7Cwci1GQK8Dvb5m1VstJo3YF053sDi42TKx9l7RvLGjAJpcMtkg8ex7SqeiIdugLRefQJ/q
STDZ7l1rlzTzeElT8TBKVBH14I0XzQdTtPj0o4ejtxTauUv7D3YPz4WoUy6rDl/ItA2GzN6X+V4H
9nc2XbpmedCQM5k49nmYnUMqsFl0zjCFlTdkm6YszLOW197Jq19SoivDgrn850Vty/LOFORqBIS7
bFYXBfYacXYBgB6mAmFXRBtij+7XywTDnWbAttQJz4oHYpEVdSFzIb8b1MEBZk5c3X5WkcnBWxT1
Jhu+OfWPbRDvygE7MCer6zSSqM9vsb2QSwVIdetZpA7OsbsHm5yALlpcAtHVli+jnuzCtwwS7zkm
8XObkD+OrY5B4oiLWy3ZWZB8U6Q890A7tB+gV5Pag6SjC55FarBfUK6BdZjPCQI6Jp48DNw36pjv
Sd7U25GQ5EylZVjWEFrtciloBDjSMaixL2ijlsXBQceW2nOg/DbySqBiOyX2e4mkTel40cn7X+Uw
aOf1Bp8qOzC0inAQF8aoOrvacf3rpmiG57Hupj1wql93CZfmkJWMTbjeRC6FyqqIhyusWesmPVws
446FtDsbCpdn5TQYtF58ONYCoCRN3S0R3wjrFofkkkqM51VsXCwJIt3crY+SkoQLBRZMu5hgn4tx
37+kTEY/aRWpKJ2fX+XShTEsmK1ZhyBNOJ3qJ1PcrBRuwkKwvutjSbyRsEOgGBwrbXEbIFc46K7w
jotwUTUFwXlUP/t9s95XZGBiYm1qwkD9iiDd80zb+r4ykF5Oc52frfTOtJF4x1U0f9rUXrYr3COr
cxbQ2iX3AJjOIXF1VubAi3a9MCkAt31/tlvfDzFova7EFVzJGRjqBEddqv9ojk1kvTUDtYISmzKC
yxa5vOf7d3+hv0RqlTQSdruZ6JfzeqNnpEpWGJWtzi2ZNpTHSmFJ1httuRMWQXPrsvb7brNni648
SaWjk8jGzTI0j1WPVzr3B7GbU/sjAgm7NyJTXpS2eZMtTL4LY/SI0/q0LLm8VO4IlhOfdBWSICY4
qhf7oBpPsaah0Ar2zAE6q0viMnJK+3a9KTUdiWb94PSeiv40nkRgDSycEar5ACVclkKEdUraOb2i
Q5lnuBP2ocuKg6cJMPGMvK1txNXOyg37Ss+ISyqy53y24reputcwCw496ugKUziMuvTDHgeQ04VD
BsgS3SWIIR4aWvEBCeZNQme/qyLnNgqo6pdJ8UePZS8KRh872jBthb3UO3fK5tDNQUL07CJAm1kX
8Mnkl9ocDCazji+t+b7o5ckHRvtWYa1BVLCpm8x66ZoM9L9Jn2Oy0ppyN7KdCvG+zAihGlCznyDy
/eiH4hEcTHAEMgPHHiVKIjmeRUkN8jtNTxDYPqKyND6xcJ0pCrxAILfu28LF9p7BjTUhhkG9RODm
xdO3JhV/wABediliuU3d2x61wozUhTogCcz0rke9R6NWztOm9CUoqua7IQvr0txMRWnfcwLB8V6X
EodisMMmCaF9XppTZnLyjRujRF+CwBbMJbwatzLRX3kDsolp14pKHPOoxeVDMNhVbGf3jvyYpyR/
N+1p0+soq7LJenQD98N/wfcXfGNVjHdt7xiPCf3Qsg/M0wSGG3JcNV/1eHX3i4ZE2Ju74CqpYQFn
SljW0kUOSBk8jMl0bhoHz2yTz6Csv9qkWk6uk8nDwnaEA4ivhUUXPdYLeqNYZ4ORefZ0LbpuDq3e
HXeJL78XWtrdOFX3ktS+vV19BhEEtzPtMG9H1ZJ9oFqENWXtm9O8PMbAQSNrIF9Cof8CNf3no7uc
/RYkZ61lj+td7IXm861AN0ddixvkZOM5kxZYWbgvu0FVaUdVm+3VDbmDu6BzuPhIOLRwC29rgwFY
GHq9xy3zlKuZux0DeYythOYmXq3Vvzab7S2nevnzLnMl6TSm+9RPghjZfxJrdPUVTdJ93SOmSNWK
I5LbLgWguv7SinnpOJ5BKknYK5T6RDff7Nhcr5aR1bSy3pgQgOaI4avrIzBnN6E77FBBOK+bnqjj
n16/Koys2OeV8byedGqONV6ZIGae0CxODBTXMP4whJ8c6PWeytENjprbBBeTbJW6hrQaB5RVgLJS
bplVpGbMhzdOhcsuNxjA1HOiFPTMaKsBrkuYP7TbycgRckW9sVuoFyB9dX+MiNwvs+1ffB+nWbWy
lOQQFvV9EmfnxJB4Q6ps2GRR/uguRFYvHtXj1CSCwooMsgBrcYMMjdlI2LRAhXMbm3EUjpHbbZ1Z
kq5boe0v5popsjZ3SajlIAz9Jbnx+7CR1XioLXGJUVZufYrslI/kLmjUVBPfDpZ3m41IVYY8JnnW
NE9e5t1D4f6iqJUf+Lzzado3id6GxZJiIW/GpzzDMmITojX7Aw4Q+Eublo9gQ/5pHqZzRQ5gZ2Au
zp6gJv4Y5gpFepqjB46TD87xNygMDnlAzhOIXwyFMJtNiotMj+SxCZZo/EV0jkFqGNYR4idRMFo2
AvWMCLNTrp7AMJnLfVp2Tcqb7S0CMVGXQ5G2YOhaAIKkf5XbugtI2vte5cGpD4qrUszI0rhWyel8
caR3xoUgzCm/oaFPjQ50wg6hgMBIi02i5B2C6bxxcpe/HtQctiyXYTbygzcsD5MR5agFmizM0Llu
O4skGWE1V2aOpNHTMuOmnpEamRoD1E+vLN4c18AMIlxT7mlnbOI8ENcutdJCy35MOjVdGZDjRz9g
a7XleyrJ1TFLYpx0EOBLj5K20y6zhYFd9NoDhf6HUET0XxpSqzrKvmobW8kPojOxMZh6d18u6WvM
rui+a/i3O4HpEJQ1BWe2g2kRP3AQyDCCz6WkKp48dEuDDyBixcMjsyXp8hH39LXHnnjsCHme1AeN
cU9ceVix6tjd2K4Jq9lf9l7/XAUFVPrSe6L18+yAzwmTwbYPXl9cS49SSOCSNEW5+ZuIfUQ4EgeD
kxlIpSLv1CWGeawi47rIWM0qLY+2g773W8QCWeqdNNSKvl/soXsHu4Y5i1WtvRJ0xMkIkMfcgntI
M63ZY+jfJlqGq9Jx702ThkA6BlGoxzLEz3ztUorrOp22Sdm0uBuR8+C3vcuj6wG4y2YxMTIjethD
L8a95pLVMNNndqUkqM7Jxy1OSuwBtHrKgIawaf3Qgv4Py0y+mVWNc0OrCzbGb3TukyGOEKmOG6qG
mLLZHhD6IylgEfXjO+6M6F0Si4iSXAktPOI4STJaBG8WdgE8Fr7WvgNH+5o+K7qEmyKurjEuO1dl
nLxU2Scn1YTiXQ8EPmd098RouCZHtuZ2Ti1Q1wFVK5uk0LJrHjubAeItD8LRfc5L1g5/Q3UZ0nfo
vlxpkgy4xX1FHC8pD1j7vpuRyucx+HV40XjEdnpTY66WlASUJpily8InS5mFxDjfKUGim6+ECIDV
yK0nAEffU6tqQiF1zHJL/VxhH8VCjWQG/duFcAqkNhMZGTnVxAqS00I5HP0YAi4SFAf7MUqD9hh5
41VZ548YYmxyJdBiuCObnzIgQDEji9pMqw/gfpuxcUgiT6ANWHROtoa49yiMSHY9XW/JPYITQhBY
sGzaQ/DrlwrcGsy3e12P+ofENl/qOXircjSqvLjg0DOlAwv+ZkbpV5zZhD3KGCI6AjoOaBk9o4rV
KGEHlcXggjuf2BUPzzRa7OTcFfQUQjPXToOkbhzMmRGC6EkROTrtRhqkTLGwoe1Ite+d1h0U3LYx
unifpagJvcmwQx8Y/sYbD+w/PrnYScRCDGPDVqGsYHK4Jn7MM2+s8jIaXGmCpA3OZxsXd8eBCGLi
6WLj2cPCceDMfCKt5QpTxgnisSrg5fXOrturPFj6gyQvp5pv8ImEbdG6W91KCChorxdOd7wR+YNo
rC+zXY501nj9nnyTHoatKAkGUh2K6+RR+XoGYuadig6QcHkbAh5iTBpxHWkkTWnFu46DB+xC/0IT
wcFVa95kVAhPUAUvwsFmgmIEeZetwPb9zZSoULlxKbd5Cc51CRsnrTeNbWqIZlG2JAQMepUVTgDq
NSHq/VgEn31U884sjXsdZ8tpVBdUR40o0lpoDS3BjI3STKGPyFknOpdSb8V6ibAxNsi35Aw6Dx1n
IN0LfRfJbhVB+lDx0E2FIs17p7r5KWqMJnbabCZ58tD0PqY12TU6aTaW2iTG1mc69xfwlfqJuWa3
TOUJ37WB0TMO/T+8g1GVOsHWnrchcoiSkcosI18u0fWbwsw+6LCJfdr3ZPSh89gRFfTQ1ri0SFnC
zMEQ01VkQ8UljUZmrsKiQViVV/mwc7vp0fZqjFlttvfFNO2mhA5kghmj7HpkZ4h3TqQsoTqfUdX5
24W+0TluScP2kBPaM4Ucne26mMoju99XUTgMTRPtkUD7n9LglEX1YX9mTmF9M5vxTSM1eNNiqjg5
GO4X6bkhkgR3k1RdHTqTj/rU776YYwjW1D1/W03jpY/pLkzKR2CMVF6ThfyFMvhOutHFW2gF45yn
2uPj+dFd+COUDhHn14V/6EcY1WSE8yL/eeOpbXCmaBZ/ue/3t9qijO4cx2IyyToCKhT+uupJIKJh
ypcpWkxKJA4wRVo4DeFcJT9iZfsFyf7T77eRSf+7LJ6a9c/X3/nTlz8fTj1mrYoJrsnlYShSsG8N
N8ZikDWwPqG6Wf/297c/X4S1YoX/+eOfD73+0u9f/3nnLBUTDY/GHo+CRBDJs0hVzVnh3tLJ0MGt
T224CUEXiz4QwWo+6QswWS8mGNyO+0+KYvNx6Jv8IGq/PlbsrkOkZ5/unB/H8SUVwDqgz26x29bf
PA9iiKjeskXO7wmWM4gr3pVvDlAwTARjHJZou8iA3dBfv6zIgwG/wQGnH4b3SB1V2D/9uvkTux3V
ATy59UfJinFfv+xw751Lh3rvaJ9w1/715+vjeWAwfhHgC/Vsvx/fNTMYd7+/D2ywLRiZ2TmzBv++
//fL+vlYv7//u9/5u/ts4qlOXncQqoDuKOqrpNRICBNmq/VbfLotCJv//9P1q/W+9afrt+vN+gC/
v/27v/27hyoBhbBv47NoVXOERht1JfoGMf8tA1x9/7d3WmAm/vzzWv1R+vuP1u/Xv3QFp5/BP0ll
sW8HhjT9ar6Mam/+9eX6o/XGSRGoQlb4/ee/X8Lv+yxdWpv/xcr9t1Rojm7+2xyI5x9tWVf9v2jQ
fv7NLw2aZ/zD9iwrcC2dU1LgWAjNfmnQPAvgnI08zbUNRLiOyzP90qDZzj90g7t9G5uGZSglHKQc
lQFhm//wyIBAeuY4yDkc2/ufSNCQsjV1geyiUmo5xwxIfkDNxgu0CaMgdeJf9We+MRL9U/vOMXaD
T39gtU3vFkNO7LuQCf9JnvcrSuT/VEN5WxMj0KHFUw/2pycjv46GKv8VEjooc7gG//XJogG5Ll3T
6DiDZ9qb/mCyB5sobAorDQn3a/U/ODKcBo6J+nwdVP6r0CYCb9nfpiN9IQ/+ALaPTSs7uZM9mcfT
HO/sPA6ISUufUp9GTEFL2HWtS1o4nF9Mgd9epT3ZQNSmyfM3mZNe1bF/lJ1uhto41+Gotbf//h/1
vL/5Rx1X93VgfQj33b+8q4lbFJNFTec4g5Ccer/bWJnP8SF1OnZj29woiq2Tmp+2XnxxYj82U4vB
jICyPmJDnzZkzUblkeLgV2mXV0Uxyp2P112pf0KiBUsqrqkITWYgs+Zk1ZbGSz4ktEAP+VCQ8utb
p9G18XHHthnWPdrWOOe819D6ssK1Z6WZVJgCL3v+Uzk+qUqUR4ml469PdkVrAFrzAl6pzcvuR7/Y
Sg8hWZDTQvDi/nUWLluNWBwT33iq0lmH6YRwwg+yIz5n1gEYi/xJ+mVk87Fq5O3o8gEQ3pjvzI0x
Lz9EIW5zPf7CLolkOE8fmmHemXICUlRjrJrt/I2YSDIRg/GDIowSSBRy9x8+KzXo/jooPTiQhgMp
gCv0L4NSp+9qleiij0lCScQQ0WNm5e8YL1GdTDqRn2AO2moYkAVn0PeIt87rFn+96xw7zas30dAf
DDQUcW6R4wkA+9iyYyOTh2DMVJ6pabqhI/xXcpWKrWmzQcY1jxQuK7eRGx9alHr0PyG7+fOd8TLq
OMGRFn45WdBt8dvGGwFWAaIq416QO9RKnG2LHXwvEns6W614LZLqCqu4zxHAgdedDpvEyS+l2TwP
sroljyvH+MVmdh6vOHG8d0QGRd3c7Z1zPcrTDEHDNIpvWaTdDGZ/5dB0n8qzpZND2o9kvvELEzK/
9MuuKM8kfnCnGyg4opmotSTLboJg3nk2OhpsfX5L3rJw7suAEfMfPqe/+Zh8zw0MoPFANs2/RNV0
NvL0mWDGY0o6xq5VyDo/dua9YaOrNx96O3/9909o/N1F7Pu65dhIfZ3/Is11sKgQxMozWhNlcte9
XXx0N7a6GNyKOL+0+mZpyufsD69kBqJ3qPmEqQdS2qv8E1FLXxRmYhEfx+Ht37+2vxuzAXt7RguK
1kAlFf1ZNWxCw6xQQgRHz7wKupo8x4SXxkoGyszxHDrO7rityDj/Hz8tQmWU1JjZaGjbf/kMgtY0
MVZq/pHm6Nfk+I96w3xA4+mrE0MUxlN+yDv/8d8/qaGrh/3LFeoAQ2WZVMvUf1mjstgwA8mFe9R7
AzJkfBNL+lKJJDy20cet15AUa4859aKnqPMwuRHhIiZz3Nae/mUYwQX40IgILWD2T8prN6svImOS
iXTaBykPU9A0nzlIEhcwK9ghDvymcNF4uuWt3WFcLub0pWq1u8p2z9XIWz2j6N3RvgwFzxsWE62u
Au1F1siesXlLNQKhrNsN27woT4HLAhBbl0on6K9+R8qK9q+K0e8lExFsmHZEjbTG9dvPXn8i0Bd0
wyBvgkhwhI4mWNTCe+85zOYOr0ySqLHLRZcxLeYBWARKV4NzoWFHuHzaj7BTptDPCRdEUuziBwFU
AQB1Wq7smMWAbggtaj428uM0l906pE2SEYr50Rrrp8FQv8vSSmN8vvdUvIfQRh2rbvBox1x4UcCb
6wjr1Z0X1BZqdZhpxUkBB4DOn+4n+RHtK8YK2m/Yn2tamuX2P4wI02bP9K9DAmyHYTAQgTmhxnfU
tfv5cZ9WMfsO4/9GZlQMCQfbYxyA3pTWPiNDDpAzMTUqVm4M7uiyYZMymmtLBc8lvXe9qCi6ggYy
VspgN4bFSHGXrnu7iXwVX0SMXaEC7TB6PjTsVbYOdTqpTOoQn+Or2jSe4HIYW3KAMaijsyEorx8y
kAH2iK5VDGQXOZ+ppxqiCN3nrjS3ji+RFhQ9ijfPCSPDo3K9+KwgMbnkJPX1JPZ5KrrPdjit66c2
kfdBLSlVjEazqbseT6TdXteL/UeuoSeJIiBHTaRtmLPCmuFEkCRKgAdLT65IE7z3ha/oci0Orzp3
Ng15g4EKHjRJIHRUFCEMRyqZKp1QxRQuA1us2CgRNBiUgWkhQP1RUcbai+s66KmJO/RL66lb6reo
RqLakojYqmhEHJIPmQpLFFQAVHhiRoqiX1DVcjvtmyBfEV0lZtLeu+N5ael4wTEe2lOvQhlFIh8s
QHIw5EJfL1OE0PK6VUGOeDW2XsFbZT/3KuhxIvGxIt94Fml9KNtmT3YnXskmQK+EG+EUEbedsLHe
ek5vExtq7PMga8D9EjA5kTQ5RUROemRP8l6pfk2+1TWqSWQFgSy0ghMptseG5MpJRVg6/C1AqfmD
rZlPZZfCfj8XandK9LkR0f+i2rkYib/zOfYNsTveoKRP96MKz8wh6YrMqk8TBTpGA0MCf0XC8Cd2
U6oATktFceZ5hqwdPERbOfqpUYuzhWjdVxGevt0ku9woX2eHuuckkuclLh4ytCQpDYfMhd8p8jnG
2ZwcSwA9NEB2PUJmCZsusRkMM2Um3cOfiY04Z9gdQdKwe/IJYzXnABMVgSGlNj7EnQi2jdE+wYKB
D2hYd4n0NOp6+cXozOUDaqOb8zAsJe6hiexnRzjfXB2CX2cgRc3REVY6q4uYBLMgfeiDnkj8ZUT1
1ulTlU9oHmnjyVq3NnXRPE2m8HaLoggEU21hFid9XoW02og4NgkyNEoJRLiiv0ZzDrilIi8WfgJw
q8W7gaJ1Wch/ncmBbciDLevpjk0rdu8c5omFiaudSmRy0fg2mtV9rPP5k2SlXxxokp1HuXBkh6qC
YTGMl3tCcB+siJl5qZhi7bg6djTZMGzeQUDmeiLTtlPhtjRek41N3u3SYmZ1Da7q3siOcw4EkEj5
N4vLZjNReG0iMNyazHAW4HLNywNF07fWAuXZkciyccsZOErU4E4orI+gP0fJ8Idgtjm1kus4mLpD
50TfCiJ8K+AFd9i7k+tmBlblE/QL5nHvZqClvOQ5L8cfKPVS3I24VogI7iYIKOKtF8NjQIBwbhM8
uZzxRCOcDtDW5rOH7RYWyHbx5EuBMHQgjlgQS+wQT7yonOIFfiCMRnrvMyKahjDjVqUa4/35yFXO
sUPgcaGSj0sikF2rdDdePcLZYaqvyOu86dti2c3I/cI4j+JNPhkHTeUq6wQse0VxNVbRI90ncEv1
8m3siBpuzOItq3h3EvsZC195VbbUn2kC61u2ti+ByWqiZXp+12gBaQU1qNHAEHeEF2j7mtMB5daj
NvUlysJtxLmR1j650YlKkC5snM885pOv0qUDa7wXaMczm4u5qc1gI+z+ySOSWoNKhuQ6U44K9KPQ
UXokOqLDVNot3pPH+QbxRWnDGk2ZI5euISonyg+dP5z8PilC/FzVJiAmO0ofwZljliY+O0msu4oG
oBJKbFzr0KucbSPJHj3BTJq1JIIGveIHR3hP6mCmWE7QyQhgy/FsLxwHukmpjyJeyqcmIAa2W5O+
F+S3ximVNcvtjNdFZYIDvP6upe9c5V1IpTLbOUHwjIXzbjJYq+Mgf+pIgrYng49fB9V+p6v8cbcr
D7lKJLdUNjkNhHbb4JjWS/1Kp/26ZR+50eyh2ziL9doQce4TVaMSz/2adVNloDtudW6s+NMiILWI
P0ubrHQYG2AapvGpb+jEAs0gm4ZodZOIdV0LPqMyPboqe32OtGcoiHKDRB2w3hYMDyaUI+6F17Gd
H0uml81MmHumUt17r0DtHexyyTEyL9BkeF8ZXVYwBYBdOqLhZUAP3CMsXhIaX1vJaxS/dualUIny
usqWz6zgAA4SAUpiHte/BUFG/C3LW4cJdp7IqLdUWr00nHmbOFsM+0ArYvmSqGR78hIzRbejdKBy
79sBb9QAy02OyZHuK6wcfl7pzLk9kvXRpZtU5PJozMYLDKl4J4gnNhEPhLqNwI85jloEzdDU9y9T
G3xN6smIJOJSQ32aNPQRBLC7WcRPiclxzcq2Ribfeq2GeeW90kdxXrX2Lkv1+1Iubah5PXFK2oIX
2maKr9qSgOIa7Dhrrpyz7OCOPgawplDGG+NHklEZHuaPqndvpcQ55FFFOGnN9Np78VWPLnasRiRc
GmQV3MfzbNiniSQnKuKwgtjwhHC/bXglDnZxz77Nm4vZVydbKTE1Tq6dvY9cRz+syVscAH9JXBxE
f2hsESH2rnPHdnXZ1xbQAj+fMTAsGnWdCckFrklx4t8d0HwRo7F+9fsmdkEElxmdGGTSOP+UxG30
4wNucB+Vtg+bSWFbXaV97pf62zzlyzlZVXJlCp+ooKC6PpqPCuowIOMX8KxtH8+YX9LvLfpvq/gn
R0Tb+qiuV9UepjBWDmkmJJ7SLs0z4zBY5rXyZOuVtaukScG7N68zoBtM+k8McZZdm8DxHjH4ZojZ
jThoz4VW5jvd7C+LPyJON3Bma/kPOjy3cinp/vrVD8corr3krkk5eyxzfBtF0zXbJGS0XnIr6+6p
6ugT5umFWvSPVk6XFCuc4Zsf/oAb/Oyr4+cIeYWo7B9mEd+aPWQwU5Ycf2iEZYBM2GXgJHdZ1wfC
6osf7KEuo1DbFDvZAclk6aMYBuVo086YVhCVMJn2PMuCRyBsgvKdc998XvU+0hqqcPTgq9UubsQN
Keicvyv7NGoQV5vmJ8x35XW75hSFzlA/r7lSP5O5+KBJWr/EJZeolqIZ7mY/Oq83lURPjGzlG/vu
aL9qsZaBaayQzmEVx7c6PdVtWrZ0ZNv6Mcv7z5UwvX6661frWEkXpGHpHLHPtuKB7pZyra7I+PUr
3x4syjxIJpMk2HZtgPCiheJTLt/RyxrYEJITkMO3OKP6I8fqOfJBCqqChp7lX9kYPXJgOto0o9GA
OVdmHz+hZCRKyIV9PejOMZ1Y3Sq97JHzxmd/pr4T95KD69jDCwjyU1ayiUvrBCY7W7etbfU4BSsn
dMzlD3uWp7WG2Wf4JrAFwHDUtn5tcGBLnf3SDq+c2tge6eQOuAsyC+CP/MBi3gyly/Ek4u2BdPM1
2hTkHEf7MY1ZsGlb/oHe1DZOM2F/X0o2N2wxzx7Hy9aLuBBnWknC/crVsq5Kf+shMWoygBFQkuyy
P/o1Yqj1yL2MPLaR4oUsx/7UmCWAOvV0KWADw5jDwE8ZH5Tw1jKXVgaPQi/eMbyyr81pn+tF9tlF
+Zc9LSGilZM78f9l7bdE16ytjAt4ZCiVwQXq95lJOEUk+SVvvtFG2rpBzepKB47eMfNhCC5Ea1Jj
20zxgsyStPvewEfiBsnONW+jnggNObOFo/lPFzh6cNrqmM3II1srP3rF8FGCeaC+bJ4KSuRXZnpF
6p6/I9NhM2JS2yYoiI4e9dT+g3wMb6NGzLQk7g589c50FzMsk/1oUD1ogVaEjjPt7BaAQKz7mJNU
OdpH4oKdTC9Ok8M1PqiyIhLggH9ruuu99o/IpSJQyfnSGDH79ZFChZt1L5EPNGimwuHo9bMxLN3W
FmT1ZihwW9Slu6Jn1ZatHdYWmyZq7hVhJZ65zTVelKv1WAFPdXcZDC7u9eNJmGnSBES3G2XvPR8E
iI7q2dRZyjIqg1DabzJ8Zhu4Q3KnRfJ+sUFloZ7j8sitb5rl3+kOhZNUsJv2A8A5CrQ04WDa9rwr
XkYVAxDzWzqkMBGo9a6jLp+SsDR0qDwTuxM5geIy9K9lYf+QIGdQhZC8ZfAshJ8wvBKOWNQXSSV+
LDIbU6r6Gac2wYA6+Rgd1QdgJepIrSoxXuncta39WTTUhoKo2VBI+pFq+rfKfkhGNNFzEpCczFua
YhAI6byqQiUNEvY5VYo8gUer8w/2toS3L2Ny5ZWqjqst+cbt0L4zwEPZ5w/lNH3LaqrzY81ZroS+
uoFCYRJjsvQ4C5BTNfmxotiwcVgowoUBv5l6Pte1uF1RjKOyLU89Mg/0Gry9blmFdT6YNJJx0giZ
heZEYbhu7PRIc72n6JRTNiqd09BLgZsse49tqjCGdjUaFCXaDKg4yt3IFzA4/YLlOPEuQhpJWGlQ
TLMRdmUJFbuzq/4YRA8JNJ1DEi1ctCnFGkBoA0ZnBwn7vpCcFJZgOhnooVvNQchWfnEqQFxURWfE
Bd9lnI+nfCAUo/CXr1J/6tUAdhIKa1qQI59DOddCb1qUHy6nbma0YNka71BaVOf0jLLSAtKGuhAl
CwYe9QtUb/ll7ckgyfuivMLHLP1HvO7fisW563AghmyguqLsQ68Z2O4giVvH2GJXcjdlFip1oHEp
gWehPoi7rrM5CdQ5fFZm2qG9RgCPmTEtzV00O1TDDPNimjDtKdjrJbB7Mw220LV3gLqpq2mI+vIx
VyQZut5IUqIIyhBV3Ci/6sV8j/X/RS+5qCcXsUwRQB8bO1VHYxccjz7hGU6yI4G45T/sfghQiNs5
TS6OgYu8ocd3zGwKpIQYHIEzMa8ki0H9gVZbGSOpxWwYhTK9z93po8UmwRILEXY+ceC/CiTQIFDA
+Hs8dokQoHFdY900e+0mDo5lnZ5qcWx1U+wAtue2PMQNHFo6BS+p3d/pnTzWCr1gZsQ2+WlP1+3/
UXZmza0rWXb+L35HGWMCcLTrgQRnUiQ1H70gpDNgnhJITL++P+hWd7naYYcdcYNxdDVRJJC5c++1
vgXTHnAm78erwNK3VlGEFRpEmoHrBf/qi5hdEjDdz97TfhKEmKwBG0LbpoJrrIMwKAuTNKEV5Vhr
yfmGoIi3OsfVkEzjh+sMwJ4hXfZWfs4Kg3MNVOSVD7Z31Yv2IfTNPZL052axEc/Jg97kD9aU3FWF
CCsvkvPsp2IV5nLvSz06NZX4MlT+3kUcFhMv3/gwXDcpPpfM1UvM0DOYxsR5N8I52g5t86D5NmEl
U5KeijllaI8N3O5UTyWcVadxokwR3T2x6WeuErWfZmwdpmP9DmdQ2CSXYO2kzwzPz6rm4/dDpDe4
2P75sSS2AxXCcNTayjvJxpA7S4seJc8AKzueRddmDelHbTq1s7NiLWkCi3WJlJzFH4ItukBEL/Xj
98d+HF4NC49QpryC7qJVngmF2cMKJ4FKuRudZsEqTkwcY4O+E4j2QVKQL9Bl2eL4Wv5ZO5F5/P7X
9wMx6kxM2bs3OcRNIL08hIpkjKZFJvQdaffPT8xxcqbnP26ilD6hrECnRtZTpKzkDH2qwR/PnZeR
GGPTFkE4ynySlilH4/ag2I6ck+7ziyp27VX4bYn6zwfHr9FaIiDexCAMTxpi8O9G8H//Of6P6Hd1
+2sG0P793/j4Z1VP3Gtx918+/PtzVfDfvy3f859f86/f8fdL8lOSG/qn+79+1e539fBZ/G7/6xf9
y0/mt//j2QWf3ee/fLD5lhPc1W85Pf5uVd59Pwv+juUr/18/+Q+SzfNU//6f/+3z17IQJ4jIkp/d
vwoMrGWk/H9G47wmMkrK5F+y7izn+5v+Q5Xg/M20Bf/LZLyFrtVghPQPVYJHah3OP9f2XRQGjm8x
ffoPMo7/N1QHMHF0HcXZXwF1/5AlWOJv/DQLRjdDXNM0hfj/kSUww/rfZlz8fgthgrB4Goi2+YP/
1xa/14uqwnZn7Lu5uTMXbFZ2VqYb94ykkVI2SvEEqnK3pJbks3vqBvCmvbEThcOEorDC7jgtR8oB
pS1mh4cKELFhjhzRF7xOVUvkWJm5YcrWH4saPplMNlOvvcwGqBdHKRDJNG8tiHOYDZgEATswxkeX
XlWkvGOjt0/CfJk98LJtCUTFrS65IYjuiR8yahv5Vofjewgic2v5bIBTNH4M7S15pQwH6IW1KsHs
4Jr1R9pGX+PisC04jRDI+ZiY4uy1rRF48J977TDBFJUBI1HI3y3Wftg9/bR3PQLLMxMj6AJQjsjs
4u4TVwpU89hWxJ15rgoyJxSMxkDdrIyFqW6zPwo3icEUzFPgT3NAu/+PW+gOdBlxbaRP5wpzSzCp
5jMd4QT1Wfoo9dfc/0Vc4rOV9Jc08V9Gw/KBYpKclbckZ/H2PSZhT6L1EndFS5Y/xlkVWorcwBmL
jSxgwleKtpjdad66ipnDmNC4QeNmUEU1PbSD0cfS6caBlKX9nmoDQWdpsuvm0IY2x/M3LUtsJJf9
C+rl94pWpp2XJ0ZPfyg/63OdiFPe8Gd/uxzhuq/QTyY3U7Vy7YQlxE0yc1cGW/i29KO9NUXJtdC7
X/XQq108piiAk9B/nezJeJ3Yl2vMBGbDxsE52tjj+KCbOkcFWhNh7L30bmUuZnx/2GJlsa/9JMOD
lzCvsBYvUObfpqWRoTQqxdmicVKXL7h2u6MfkSzA0YWnYkdQQEfTWDc+Ao4RS60cNb6vx2m7GLBg
BXLxfyiSqlahzAYk9OYrtth4S6esPSZ0kQ6j2Ccub7+X60yZlp5Imv92Bv8Z3sNuiKpfs6d9xXNY
bQcTYK8egtnmuJDmC/gJUWa5NPK98iwXU5JplNU2ib2jR58tmQmLJ4OBK6DMHitGcUtGm1hpBT4N
hD1rfbAZdUzxKZPU6L3MjTXpgE/1nBLMaExfYDGHzbeG1Ff9mVEJNo7lVnNGewhKM+3A1CGv/H6Q
BTEU5OFhWC0JhNUYkLLxQLLol4z6bnmwGa4h53X2/nKYH/MfmAZ/2HpxDiXjnM5fzqc/M48cni4D
AyWByLe253IeGjmLoxZgh8//0A9Sf12ySctAr6L9YMfVr9wt3iS0u20IuEQ1LShYJLop0+PDEDqw
NN32+P0QAh9IpnnY/VNbyHBwtmJQvESJuRqT1BSC4yqj+wbx3w2s5YWBRHJJC4mLBxe8HHMOAE67
SRfv2F87ZhFV9DFp/QIpAZutt3epRLYjiOvBg6a87TLnocGyvxN+HgD8v7mNBMnoxMxY0Hd3EbjW
b3mgaVNAYaA7dNBAu0jvDrA7rnHqQ45EeoKIH6L2NBT6JkcQLFut2rsKs7Ro4br3C+WBU4MFQ0+/
NpxIyAiKiChR8f6v55k4T2zRA7khhFkSt4XttupRDxM6HA/xpxe3NFf5ImOxnckim/YDAuD5F32b
8WguD/BTVt7wmA0dTXPFeAiXR0nOxNFCnFxHLi8tPIKsSosD45I1AaHT/lty22gGdTq6lZVSNZJY
GeELRT6mlZ9DYRVbjEK3aEA+rlgK1rJsvybmqtsaEWXQKtPhWmruUCnsQHN5l5okc8E3YO40zXR6
BOx5FmqO6QJp866DoivkjbmB9cB4khahO5+MdCO4eLfeKN3jXEfPMh5L8Ph4PgGSuawIdDuGidgn
jDiCxFDSp7NfJraGjRDYVqHXVKeuzZMAS/U2JhzzeyMiIeTCWKQOpqgczuOYPZVZGO7w4N6RGckH
GiPVo/T9XWRI+TrJinWraX98fxTFbbp1SaUKrO5tKE3jYhotFF4ngXidQ0qqjMzYK2r7dRlGvOpE
xASRr2tMUfDQGo35u+vjYyErec+882DbADW9bv40kSbHMlvGHhZ6r0FyFMGui+SFiFKFDH/S6/FM
nCxZrVl3UXFiEUNgArT165rWoZXANg+NCBPskDbraElQmMx65+F7W2VZx1U3hlFQ2hrhgrkW7lsm
SzBS4Rpw4UMIabGgMXOOblH8ZYewWaqGIJVJ1hidRnWT8+yx5DcJl900kd855pdqjL7qMPXWHLKw
KRnewXFIijV9MmNJxjkj3/V2rhyqhbbw1na2fnbCykEDUVrnqmOyS4MlCxAfwTGoNHsT5iHjwAhU
sdmmr9CGGLxa7RgMTqgwxOWQjOPcgzwRvwlG3OdIaR09uhCuRj2I/Th55pEYIG810px9YjZqh3l7
Rd93jX3i2ZWri13WoVKBO0PXzkjqY5GThMguQmDAHDSZdxoSWx1IbnhOBkPfD1RkrBMK16FnOPt8
8TgYZZRfdH4Wrgo+wUtYLoflHYsSQ5cku3FwuKWz6p9KqxS7qo0elRZ2nN666UH4ZUmgKh8levqY
Kz3ZotB+jiLrQETYa9hlIXIxc6B1mdUXaaz7Ps2ewH4eDdfujxA6VWCMRnf0XDAQcgLkM2jHeG6B
tQL/IEjDA1pa5IqmcBNudZme8BtoTDBrMT4OVgsmSbtBcIHAPSDGYBomT+3Jt6J0rZgW0uy32j2d
j8VUISnjDH8/eN1z5ali0xeMBLwp/9QUsFfaKddMwNpw+uYcee50LuszynfOnk5oHpU7Xtyuh6ol
fXsLJPs6u+2wTbKrGq3o4Nl9tJE9XzQL6rI6HH6o2YtuRlfuSrPxNw6+jhLTchn21hNvESMdcaY6
7R61qZ63wtDeaUYVcCbK4oWwGsSWsLDRBJzDIQMDNbbzSZdPSFa0dWwO+QM8dT2YCqM6ma395OiC
jnAhtWusT/FFg26x8j4I2cAuqqHHzDLSShTzREbMYM4gb69qsP4vvU0HDBohBLU2US/KyxzWzMFk
aNlgP+Rum7yqeSmM91kZEtwVbw8mqiKW7sWoHI6m3sTbYeKODnJAKfvUmZ86fMLnLsOL2umV+ZaY
O6wWgvz0GdCcOzrnuktOmm+y+aquOKfpfAnLXjvWLSjwPvbpws4ZRgSyGVfALesdHS3rzODM2UMi
O+uL+dJyOuul4fpaI+6ZNrGIPiWHEehKQ7nxJUihNKq6VUs2H9kwSUVvtvDuYy/hYU/3fvYlbjZz
3KCNVJfM1aJjvE2llp/qdEq3Zp26L9IygdVjBauT7iUZO+jYHLuLmCuOKqzYgAeHHBkn+dltip8p
bik4eTW6j1Q574RNZdGHmaEqiikRN1NL6EAh7Y6cid4jYsp69Cff2bDguxtAdMvQMxZbEJodVBJo
zVrrMs9Ef3uMRvjZmt3JPc3dDDbTkmkDDfmJTl8XZGUb3seqeyMhuFrpkVu/6ObIE8OX88sB/ZL0
tfciZ1jxZGdroytfgN7gjRtHVvVmrn9gRi1XpaFFJ1R5EILQTgZhD4mvkP0xmqx+JaqSrLO2QZmB
HdmIv3ADXR16f8niQbErFKDhVOfg+Rn+Kg/QAkA9BgDk7R1ToV5jQPSH0CrzwHFq0sFmuhCsdixT
0oQT1s6XRP1umeBi4nMpnmK28y6jIO4FVwevq6bRgy0LiuRQvk2hIZGiRRzlFOFhvSasg1NM9l4j
g9VMY3HCLpwFUVESh6Bc7z0uQtTcDBAngplIG8dax2hhlfpFvsvchogmP/3kp4Qn/HG0bt3K+ez9
CPteTPZR4g/RjnPfZg5H471bpIFz9BiNEd5N4Fc0xmJCV3W9PRgGr3sa2Zu6c6dbXpbIUcoWSPgc
FzgzrSVeyDV2Tt79AfMUP2UZqUwWyopSos8miyE/6CGeT25/MBnWxTPibktSF5ex46/mIQlvPQ5Y
KDgOd472pwT3dxCYGGnVRSkhaGWRyT0WqXnLhUaXvdMgPEWDvfemBRTSahdTm84p2yfcOXV1U7rd
QOaA+JMNdUIB2gRIV7aJLrQL1dc1ymJORgjIVtJrD2wSDGsVvcLScb7iYSafNRXuivYNM4modXdJ
v3gQGSNeMNzfE9U9Dz5NbcpfbzP2NRnzIjrXDdOAzjQrfvLMLUH/sZ35yW5j/XFCmBANc+4AgUSK
THOg3sB5+SjTEY5UHPfrIu189BNlt+rCNDyWllsHblTQRabCCEQYPYyFpx7CH7QgBoQOrdwXNDFw
EaIPQJNhHTpyy5NW6/ZYW0H695CCXLF4qfssP5v5ZXaQyLAzmZtWVfEhjN33yYoRj7n5SxnqV42U
oLKIi3M8N4j9mmxHpPUK4IV9SEmYDjomHEE1lBCnssVzTlv1CIEDHGbPrT6w5Q9FdvaJvDypbOZF
DhfLYabumsuFiRU1KWlcW3X3e1Z2c+rNjGdfik8ZkbM22Ngm3bLTjxr6mxVxgP7BIFgrSkOAR6Qi
3Uki/GHE5rQmfiSi6kMIRPggnMwUY3WP1GZfoFxI8fTupyVz0Kv7cY/fOMEtXtySuPc2dQWCzhAe
idmz97Ob/IokLY2OeGmeQmcRhTTZcHbD4cpkYDO4M9KwPFWXHhuwRhKNpeInlKHJBf3CTddAc9V9
9ajJCpsF40jGi5p9GeEXopQc0fG45yoW/jV2MGYtMoKiYRra2fZJc3/pVTedzCyi55w2vJc5yLXq
iWRDC3gGnyLQa6NEHpGaBKXRMweO3WZ0aiONZILWCp9tDz2761ebca4/OrhfRWrcoLnEqL1WdHEa
UKrmQ9uDKjAqWRL+pKdrC8HL1ncygmCWHZd8BMGKWYz7btKJlYsA8ZJBveZEqe8jDxiMDdghhm20
ZjQO/ZzE8r7yulOaWOTXGRSIXvs8+RMAlA54oCBWKCCb2NyYupNsSgYa287K963rIxl00g+2asaC
RjkdBcRcAuXVIW7tIOUUeDBs8RLFhDThZYXNb5YFimHNPIqXXMOiUlG5NHm+HX2LjjCY37Wfxa8E
0lDW5NxPJq/3li1gVX8NWTTex9mBzdL3v4yxf44rZRMu7uytoXE2wHx+owD87eSjuQM4+dMRmTzE
c7elYysuHIaJIoDIzzRdmK+WDYPa919Mv/zMhtDbzz4T9NEAhuipozmL5tKVgBTsosXTbpRQ9ltV
fxLy9cQr8W63xXAAJEUpGN/LeQ+clQrR1PP3uHsA4DW9hRHhANxzMIkbu3hkzHbwq2g6aAQJ9r16
hcqBtMr22Q7i6upwi580bZHiSKzwxLZ49wpJXgssJnLa7icPwVxn66ypYfpDOgYOvdWGmPrXlVzx
PTHk0iSokXLpmiStSTwUaUcRbSeBKTyzeUUnlM64MOQP4SJliDPyiWOicSM3nR9LLXlidA6JFIjn
Tr1PbdpzfIc1L4064P8RAFLhsdHKeqtrW+aewzYiFJthf83q1iUzVJBqH5t9R3IocXEh4caI8okN
4m0qmCLR8OuNz2Yuqs3NdMe3fqhYb8aKrVAxnlPk0fCWTw9q8OwbS79zywsM4Aa9+0Co+o7S2TsJ
3UXdqXlUZEyeG1knP8y4P3Cgyj/QGWxsd6E0J018AaSQUKm3wKNHVLtzE8NAlHRi2lG1V0On/+Lx
ZwUiDn9hl2VgJwV+BznRSdWK9EDo+730ZuvWapa1bjygEqNF20P3W7WfCb5bCeauATPulrLGiPeS
Sw67K0MrG4l2DYGfU79BUItht3jCabDe7EgNmORlx+4PqFv3E+fiM14iXIrJR4fIJQcjJpvokpco
dyY2dOWwKnslykqzqB6IjDknuV6dUNLsWksVzwxxuf8B9yllPyUD6oGmQ26bqE3vO89VM4dBcRzh
oIsmfuyXh1hAFnS7AqUyFyinPhHVjETHDviez97YGldfC1x1bFPAFLCcpxUZCOt+ii4kd6+KKQMx
LhhftpVVrrGEIAvwi7WUtUtqI1cYKR9fWj8QOtu8GQTfNUixRhBvMiKqLUSYMcryKlHWAFBlxfK7
IM5764VXuZe0Sa6OWf8YQ3ufjfS6Cwx67IPUOSgBS8+6OEx0aWV8wbtg73whneZWezGqlsFa4RGg
+xyJ9o+doFGrqhiZD3OvnIoHJoR5ZZa5zkxnpwZ1om0tVx5XIuoV4p0SkmWG6VLmzUuc2/CgEu2l
zHtc8o2CCwHKYTXHQIkG9cOarCjoHWJAKJqqBMRGbgln2/uwKMa0eEMt5dF0rt5AegmNesMZ0Mli
SCIrDs/VyHcRlv3DTG5xTKVQ5+9ckx82OCL6j1a0rUX7o4vtZGca4asfpj+zMbN3maaf6gkoCXs8
eTWIRtCnaG1GkW0SeW6mxiOwniMhi1yagkzULCcLd7l4AbzfM+3RNZqap2K5J5pvr9EkGOvFZU2H
wFaBLMydPdX+KvKI8UN7YObA0GloL0BHbQ5IFmWiQEifagGXVPQsK8nbp5fpD0V/cJXZAsxsb627
gT+2K+Y/uQYkJ5oDYKUU7Jg06rPwNkbm8MbYBHe5bS4hEzZfyhu/XI3w4JL2AZmN1E4TtrJCw+bB
QNyIQNl1rb9u6CbLsfktkvBjFu0cyBGmUJU/qNRzsePYJ2oGE2c4dKO9YTsEuhPsbc/ZWUVkhDhT
uWgx3FuV0aXppc28oRv23sAce67ajzDz7q6RLfA+Tu+G354mxiGGm+1t/9gA7ttUtFk4TEN4ThkQ
tslJ1vXPyKWQA2C2ZYxdXgz35A/zl54XWkA3BYtIipB0SL4ie2gPGZEG9O9uqT4ZB7hQ7qpJ0sBW
rFGea50Fn7KEEQGariyo5O3vsIHLOksyT43o52Da/TuVChJCt7wQqLUbwuHVpeZmWBnFNLyp7CqL
l1bWo7MaatV8ZMyLV0pzs2s3LXAfbfa2Hn/byodb2jl0vHECcWX3Vh+YtTyMMxlaTgo9Y4g8i6Bf
8yHCgXMumXfgrX/1IBWK/uAyIf7QLaSVhfZHS01UuzNXHDbQ6OCg7EV0CecVHhALFWnGcwlWe3KZ
iju9eon9EVVi3d4w6tK0MfNzZ2ne0cz7hSlHZZZ3XAiMN5pnh5J2NDR2jpLTbMX32H2FaK1Fsp6g
I92BiXrjSCZ/pKLm3Dr22j5E0Bs4WoslIkTAUdDyWlE1qr2WzYT0Fd3Fs5yzX5IoGCEgUzdtDv3A
JC94Z7h0YZDBQI7xMW6IuIEfxMFz7MuHsp4eCVBjMmDieOHsGZStfRdDxDJTPOszhDAoMgihchut
JGkBG1Ojw95U2o24L6Nl4TVRlilVXUHWPc56V8OpyLJ1+lBIFP0ODrQgFl58atP4io8OmmE/fyDM
/FJmPXDlc0jiHPPFcmNAKNmhJx1WVvsVDUa+7eMLkuVlU++nrRs51bptB7LkWihaTWjJrS9iF0k3
7v48ys+os0rI3Am1TutvbVTAJJAFeRshzJ7Tg7XkF3el5HIv+5Upwz9hMv+ZMtu+OzrjHD8d7zhw
8QBmbApL18oWE5iChDVAn7FlOFJDCP4xIqZcO3P0HjsRXXdoJ814NyaPDHPT/BQyck5Fot2IGjt0
Y5Uec93oiKdmfofW/cE36y+uiAL1VR/W9cXWMGF4upFdSp+KgsESUuC5exn6xfal5u5s5fVhIGlg
6DxCtUl0DopKvqZ+9yiQVay9hqFc0UGqdCwqdJF/ljmORjrzr1MlaAHMjYFreTK3PejZs1uD0e/c
l7bRjVUWVsQH61W7l4l5svR0x15XIoTwv3w4gu+5/lHFeAUs+gH7qUF33UyasZ/RWLE0teG+OSgo
9HmN6iBz36ymeHbpOW9Cvx3fhgHqFermJEx25MF9DFWImG6OX4y+QcpnaLjMXLfdJsgiPgxJmOhY
FFe3iPaMJYlGXdzDEqV28t5TVl5Qta0njR7sLPITPXist7QR5gIHjkGFB5qNAHcIqyAzCX8FmZUa
5qPGGsn50HhOw5D9qIYDEorjFDcGM118GTXSycbmN+Fahnw/Vr9Lx1bbSvwaajSORY24tsq0ihYp
pX9TXFXDKwaBxkKskYwTZSGzpL2qzGjtLElOPSkORVhrTG/UY2fqHxNPDu2aywzXHX5BawYYWOjT
XeCq6lvWLQw4W1sibXLE4qXXBvmQ46DyppMem+o+mRWtKjAuKD23MjsIRq97G28qLfU5EIO5i5i9
IbgspoPT1tuawKijMag3X6beyjZf2xZFWje6z/1cvZidehKpiz29xewswIEOxSHq9exW91p2SykL
kQj7T1Hd6ydUtpcsFv2Dw7JaWUK7MvsS9aVATHTuOzZZ3U0OboyDbDI5SqNHKN9LjOW1weKNi/SG
qedGqd0EYIsPnhYZD1qmZ7ukZq8qkldMSOa5oGsinVC/cQ9TADfsW2w069auqS5wx1tiXA70E6I8
YnUXM0MwQJkOnPrBw/4zzJy62VinejyIvLn3lk5daDfv6mdS6P2+nMWH4zsJbqcCDL/Kn8gb5HVL
iAHlnA4+oCe7kzakV9GiAHwQoGeFU7sAj3xOP3NBdkKKgt+ZzLs0ElyKWBD8HhaBXfQ7T+Ptafck
vEDfGtXFZ8RAzo2+HWCnuTKvj16mGRuF/TtJfbhXLmP/tAnymvFIE9svkY+2tcb8WWTWKXUpvfTp
PC8GtyZF30glB3XQzXedwVIXO8uhw8/kZdoWLOv3rlvW9iSed/rYgAw3ZWBMWBZnpgCMD6jhuTDj
7iutDSNw43JbjegyZ4MVujLageD5L0KFGWTO07OouFBIoR1WPYdKOzN/54SBBtnMeDLWxKuT/lGp
9RvrwrkGl7AZc7SFHvgg/hiael6CSXROAd0PhkvemwvQDRHHTIfWb17prxXHzupe3droj6PjXBNO
pcxaCuvqF4D4h/BX5ppYDYj6PjQatPdxyD5xbuLPdR4Ng3W0HcIXb/Yex5CckCnSzXPtjQdTDDYn
YySAhqx+zirl6DCDhu5dD0i+2e1qrKWEqsfr1l/0yGr87A0RGH2Nn8P9HF0skW3+6RvTfvQafzXE
cLXcSh8D7DzNmuDReuUqgyxmK3ECGKEPfRGvfbMlYbS/enp45xXcgsojccJsdniJ9z0hQnJAUxpG
KJy5frEhT90NoSCTK8ebKKrrNSZOk3HYcDBm62GaKnfneuq3lr1hIqED7NVbKayHOSOhUS0oWxc5
dm/d6f2+G5icQpfDZUvszJhoAShBfqtzK7E2vY+zHDaiR23Z5WTgYl4pdl6pR+vCGbddUj+k4/xL
q9AI69Pwiz/IgSihiCWRj5VOZPJ9nqPhhYHX1hFefRGd8+AwQpwyYjg8mwMtLLbHrHA9mp3VZhnt
wRCA0WFmzY7L5yIaCYWACL6wix+NJLp4jdauDAssKWbgYxejhCFMcoNyMz+oZNFIA1fuUTwmijdo
piZh0gperqeBHZfNkeEaBMNw3hUCVJxHfhTxHREH/1EQqMnqWuFKNETjbRbxaOoiGO0Ij95rhK6g
iG+ufRW/M/ITmwSMX+ZryGzcax4698Ywz5puPaqG2Ho6dBeHGE8kRvSCVBE9++NPmFfJup5MdBn4
qA0oHmuh910AKwaQpsH9VrIdaUQcdFb9TmCrc1q0TdSusPRUO/SbqiebRJvkVnFF7KSuE/fRKPKd
iY7ZjV7OuSYmi8N1B/CHMZpJFM9bmiYkE4skO4fx9N563aXCWnFqCvw1UYdCuxPHKEGOanDssiGz
0u6vToboWvJj5LAyDPtBFT5zA+ZP6zH1q3VcEvwbc3iKfcCdOcOVUBzGEF1SNrGzeIpdc/RXel1+
Lp9NhvFiS/faaP6Jgxf5uAn8qteUZy4Qy9aCjsQgtraNOCce7mPXvuqMNudYe666fjjntfms79EJ
s5PLi2ExqgA2Wh6wX6/TVjz6STE+h7m2MeIsDRA/pdumibf4eXoi38mYJbmb/kAf0ZntDC0A9apW
7lRfZmCmm6UENt3vWV4ScDSfrr2IGYpFnw2H67U1KfyecJaU48FP7EGPUiQRLq9vwLVgNCWaa5e3
DhEPZFFuahtJE8RsgmOLdnnbdILSh0Tb0FSZb+T6XFx4sNsQ3X1gmk8Oso8NPfEmqMLyEsZtzLzI
xOBH2VUY3gor1LrsEUgNWUWcCyk8I8d7xJXz2QzHU8Z7spjKt15EB9sCQDpMjJ0dm2ZM643Vofdg
dMMEB0ayAUpUb22tMdcW9N0Wf9qi+ta8jAQmf6430Y8wg/pJgPvGSm3Q3V7ng5g55rES7HInYjcv
8eST0evG4W65a9c2SAB4vHq5SdPw2pXOp97yNjiJRiQ5h4aJlNu1dLYVjNQV1gVxkJssk+pBGOdY
AsvG4fgJsBcfAGCDTWaTF2/q0VWldHa9MF9yj8lN08dfMRrxnqOalfb+Duo9SlLcindBvDoiqX1l
TuEmNfJ9yhCmr6Rad1W5xnwfYn+w4HwKHdURFtGydx+JidklVFxBrHCE9VXdE5hCNgn2tCtixuQA
hZLimxzsjnwai74Yd/6TaS2tm7jcW113Upa3awnI3vRjzH1i1jbBPzky5Ipn5iKQPdLee0rDttmJ
5kXN5RTok7ti501p9LZEoE4vfuG8pCbtwintdggKgt6laZT3U7Nq3U+ymuN9/9VN4n1i+rBKbOQ7
xMU/AiWAIEOY3cpPxFfs5bibwMhtVNX8QUw0asvwthytABDrvGo4jbhV8dKObLLpBfBk4xnM6qJW
3yt/PuSJ2JSMl6m0ytn5JA5t2mhsEseUidcmxrVK+6u8FJB8OGkgbgG2/57h66/L9FfpFEc5RO7J
EkydfIrAke2qpQ+64UyM2aSfXqfm0sqp/3BiB1p0piOzPFCL+fwbrPToVJdGz842PXk6zE8kYtwt
Zbb4qKoj1iWm1hEufT+yOHxijuaQ7Hr7SnE5UXZJMrnr6lNqCW4QVP8Oq9dBS3y8eX9SL7VP+s+S
82mgK805ODXCTVGYMZaxXLEIoOXKzHkbxY48xyT1zIbxJxlxTDL4fDb0kPaBcN+VrXZJIYyboSnj
RncOAHREY9hiLMxob16HjOR29NflZhywaYy9864nmPsY3+oRR25Y84E9OD8KIxlgT95H/yHpSvON
fYK/OxUjrnWsnuSa0VPxcE7DN0bkWA0bu4PRqU+7DG7juiZ7KjBaxWkJIvkK3dkM8d567foPUlnQ
gOgy302junMVFd8B9i5B9LkmKU6xK6Udg6a2vpFfCz9Sdj0cIcSgmUzeCJ83iFR5wTd/7egTb0v8
diXbzCZmnLeORAdTOr3wFjRPKKNuUzg1+CgxOhb54yS8Sw+ysHPhQQlfrjMH1kKXkRgoGkpiUzCO
mlDEdvWSqgNPM6wRXBXEXgSu/NmmOdPpaU0ZfnRaB6wAGOF+mrV7P2aUkLXPsDvO8DFYW2fxN9ki
T8BBLScDu83J6PIpsCCctGFDHGIOQZspD6UQQINwvszw8vc6+CruvIYLW2fdm5z95BYz8O2QYtUE
U8oLToofgkNQp9VXz4Z/nHHb5ZqfrFRKe9c2yzd4Wzg3/fCKGgWSth5Pe7oGrYTiGTfl/puPngn6
GQJUblqmB6NC++J3V50gwMCaS5IjG4fRWlhsUV59FXHf7DJyrsF19azLvNyWpN1kclDHoK+1JHSL
GAFx6j74FFDejPU9Q08VTF5NgyXmFpx8+1LCgqhc3wmiXrASONqlbYrfYUomEyfpUf939s5ruXEs
27ZfhA5gw7+K3kqUS/OCUJqCdxt24+vvALL7KjOrT2Wc9xMVwSKZlESCwDZrzTnmJxlNdOdgXkj5
aBONdpKubA8atF5Z9qzv88lZMbZtYjOb0GZ51j5DGANIrU8g/5Zwj9Z2gUGbpKRr1PaIGKmjMaWy
gSuQ5XHakefEaZmT80YLiN1Yy8plom9GHtgjBF/2XaQEiebNmP3Bix44m2PmpjlSqJnDhSKLxYqq
5kS6OXqomjV/BZEHsZV1Gz0xvk9zUFFozlLlJMiPijpVrZzhoFWtfchldEXf5mwRcJN6JHX5nPkE
IWUz11TqnC9LQ61HQBjOwUl6Pa7TOUqJpiyhSlkdHWxM+wvHEWUURtSa4twYvVrxk2sYEx354NGc
w5oWXmRBflMWNHhWPHA9o0W40yK2ZCa4JyjC3vpeenTmKCjq3eORK+xC6ZniSls9L/GqvWoNYG4N
8onhHs96syMHfiAarR30o4QaO80hVMvbIeWCmiQP12nyNEh8zfRwrHXuKkxmi/p7iYjFSvpIsRuC
z5yeqAmJpZJY7XXfA7lZmdT0ECNMMMA1u7t1QaV2NouAOVCrnqO19Dlkq8n5Vh1FlJRj+JTEfQRo
YSEIFCWfi3widLx6/LWCYToMXBwOMNdVFmEe8ueAL9//1jfkbUHlAI7hAIImtGokE2yaw8EaUsI6
5mHywmZRaTnrbjW3eIOdLDbBkjDWw+DBE51sQtLHZiUGbRr3Gaaqh+oQNefKkCFEc7vcdxEBZs2k
fTaoQNBeKW6tEdjrYY4747K9oENPaIuKzwXU4yP9Im7mmLSYvLQqIjjNClnD+GLCvGrhxCnJV3PE
Y6pX3ibBk+LROPxxU5PJxgU37qbZ7jyQ1+aQ2xaT3+a06WkAiO504XhM5lxRGz6wi+Yk5ClcheO9
9KKXyX0zvbBH1YFkOPOtnWnjZKos+5Aa4q9Q632m2TkMyg8MIHsJXzMJBdTAyKypkTjN7AYWkgFM
KeSDuG5tZNvEUb2awjB3NYOc7/YFZGfDOwZp4B0xcaxF4Wq4Pw0SMrbVrKUlsO9LhtENCWNBBpni
lMCUPq5EW72xxf3gjQYpTjlEJANzuKV3CqwiXX5AXta2butHpNPDJs7dR5/tgM2OJB/aXQ5KHsAy
VU2lshOV5xq5E1cf+AfjqRnL1wkGDcwX7aPTjIK972ygzd4W5bDL6uOH1llRRN1ZiX9j48DiCdZO
OpsD2indlVZ3r/l+eJx0KC3hFbV2gSiTGLWEtXAYTgSEBMW4otFsHYsCKzXfG7LTrW5zJXRM0bS3
jLXmU8qsbFtupZk9LVeVEVANwcvfbCo9wocUPJj87s1yWi6q5+VmkiWd/eA+HLFBtNoN1Apdgfmd
l1VNyJanXgGF9VsWHR8GFzAfU0+4VXOqmEbcGVHB+m5ocuPYBejulH5m2EaYPL9bWaJeqeczRQ/0
5GSpMFrrCbXx0Rnm2UF9igwSlLQ65FfYWF4q3AR3kMFIUQvqe3tiu1KXwcfC1C5ETsV7kzHJ6fPH
DH/C1ggnANZZpPH5+vC7XwzMcxKvn0LgjGo03wKDXFmJ0PZtPZ/dCaSYkLdMol3FnhpGpYBzpDs0
fwYro2AWBrt6slBemtDLWE9RmBtxxnUTAantGgbfjFOW3fiNAjnzPgiAcE4+Wi7A0GRI0MRAJ1Oj
WB3PoWr9PMiJ9KkjAw5uR9ak186wu1WjRoRhcfjYpzRUfaAiyD+2pFGgOq4aLjerRHvlgpX5I0Ls
N4CYr5tzfrdhUpUz8L3M7qOfAGKhP3RszEeJQj35PtlWsE5sj/ggh2aSIqcMKA7nr/BILEN4Iiih
0DVTJMlRxvsR8P6Lie1nLCo/9Lc3Y5mGZwv85WxFhP0bzi+LegU9oyn3uo582iVsYpupHMlRql9E
VT+xIyG6QYLjRH1FKYhwC6M1i3VDajG65TJ8LcunlEvr7MZpcZ6V0JSaH6soTa8OlbKiJz3SUhHV
J4gMQ+QVa1dE2r3FcjJxU8ricWweW4y2a4wFzTmwXESULZ1OI27lqvUSdfQKFk4DeKOYeOPHtiVI
1J+uBK7Gf9G5/6L3urc3RBWhy0VqxJTTccHTj9XzIli1Wme9KJuQKxVC/4j1G5Z9Rvehtw9ZStfA
LlnbWzbrnzBj2gwJzbobEmPL6ah9IljANusDeZq4dGvtKkaahXk0xoif9PjD5LO0dLJig3QEh0oU
HhLH6w+d1R4CvXLurbj6KCSkIaj+5Sk22diooHjUKukdKUNgK5C9cS08zvNKxgyTM1anN+cZc/LM
e33uLxYkG/mJFr5SRMlCeubsus2tZyfXwXWpwjR0JZDcmrssCxC0lYl30G2QPUDt/J1gKN1Q+MF2
jK2FqCD9Y2ZP+aNme49WnU2XkmL0uq1gtdZx1YPXTZod8qy5Fi2/pEERnkbUvngkSEcwRKadqRx+
Y6owjqnibYIUw/hKvvfJCsxd7A7jGYJ/e1eqdrygFNRWuWXf60NdfiGVKbzzbswSxRtCgxgHd7Sn
a2lDpsIp4YnqNQ7G9KzRpUTVZnHe436OrImJntJimQvxLIDisHRMPmE72btV5m1QtbUoBK3pQ+7j
PI+r7C+zElDBck4m/CgK/XQqX323/WxkxkDtk1LYoDL9YjkyP1hB/tDNjxKnHyh2zHcLTqiLKdps
S4AOtFEPVizniztREaTbr48dhrzQFSMcKF6+/AxUYipGigDl5YW6q7mEWSi1DxyqEsjP0qPVYknt
8LKRcixYktpE0IfI6A4RmWWPzSiBkhnI3MaGko/3aiXoBwoa0ZHnWqsydInXUtlTqcr6UvqOviYK
VeeqpJY6sZJCBYK/lmuyeGqGE9qh/EHP3XBfOSasCk+dfVjudxlsLD1qHWzUtdwKTX6vNdBuvtsw
A5RUMXB7ERVcSuuR9Saq6uA+qzn1uy6YMzGEtQ3LADsUB/a+HUB3+EPqXfSZ85W3FjnJFAsf0Z8T
gACK9xBYDQ3vANdeD83CqBLgV/ZfddjDyUJJYxPivWlwnW9QZtqQ5ki7DDC+pF5rMB2i8HWdhFqg
cr94YSn3nuitcxB2T0RxV5exd+hjGuM2rggBaSuJbbGbKOWVMiP+g4EssEiGsSnkgJZCQxNNm2B0
8IKH5TEqzGvi6MPRLMtNBnDulJhyqTERcd3nwA/KyFq14zCcXGLU1zSn5RbBKLR9Z/pCiVeuEPtl
O12Vey/z4rUdUpb5yTf7b4fxz4Pz3yiwGEBtx7KgztqWji32t4kilYYg9Ukv9ygKVix95coyiuSo
kxV1tgcRsEFJv0vOYxwzJGILLyYKYwK/59t6fBa9dm/UbJQKAuJe6bX8RTXxD29RzE7Yn/moy1v0
HQsXr+WZfyMYe9KhyIcGag/wy9w0IUaNwaOBh9ZLnPQMVE+X58n3gKHcSnM4dplgdWqb2kOfDGtD
v2UFpfeI8iHAPa/d9XJ0Lw5itRkMDpXNNCh006+iZkjyCQt6Sp2l+MMsaPh/+xSwdj0fGKqlE+lj
z6Tyn2bkSkNKr6uxRDZW1BcrtB8w4N05bD7WtmEXlyY/VmVP0AqGLPIhZxKaRUcTQR6jz4C+vXqx
ZByv/fGNdhKqubLW0OvmeML++ZSwzP/yTi2oKL4wXNP/2/HGhqgFZSBRwsNkXAliL9dNpTt74Q3r
IqxxyDTD1zGUt7r15MfW+UokaHt2HeLq2wJjhxfkBHoWxXoMeuJrc/9DUbunvFDj2UPEvZEpU70t
a4IUYyHuxgC8jlNU9hGkD8JGGqB3FTy+XT9IsfbzfCfYU3wInPF7P91ryhtvVRWigc6sfRj7Dm5Z
pP56S3kndRFGUNmPqSbBi6CTtxya/zPk/9GQ782I2v/ZkP/hrYmA01KD/tXHv/zYvy35huH8iwWp
DVnV801s9kBt/23JN4T1r9kJP/v0WTz+JyPA/5euC2yshiccg1vGpv+EBNj/si0bG7ZpYN5hhWv8
b9z4xq8pAbBYuCoN37B0VIyYzH4fBKcS2a7WdM4tRe+8LmSqDk0bHnCYDgTtArLJIb1bnqDq5xPY
5gwlsGMA80vydFN59daX/j7BYXbRsvSvn47kfxmixa/X4/LufAIRXF33LYcD9NvyObRHK3OjFu0R
nuF6KnFfkTEO1JEicJwZt9IKHm2jdAgHBTGL6hpKNzmEe2ocFvwgL96kIZKaYAIqzZLuHEwgIane
R3cmSdD3XRCTT0PK6wRU2yyDL394+7+CDv799k38DB7WGofv/9eBT2JZHmRpWDcAPNUnOZUJ/FxE
DqlbUfKbLMzQJGY9RFCYzeETvev2oYVkQ0MzIufOYpIJsyNDTXF1Ee16WoputjVefMRrcal56yKn
AhmLWh76vnkUrmhO9JZpihIoZla6e6ZYdPvDZ5oP+fuUNH8mFz+xwRjJiG4av38mYcZh4SeZeeNE
L3aSuBn0hTRg9SE8dILSqAu1F7vEYGwrSiD7gMH6aBuROo9WQDPXq188PIMnNze3flIbV8t7FnGM
0jlJrUeWJcisCwP0VNhu/vmtzxfN3986147FFcVV9TtbvahIp6IMLW5Ghc3d0ZJHhZk+r+ckO3Cg
bthHpwLxNBX5maqXjZ8r6si05GxbQyAeG/6mlCSDgSMbtyaIJVp5Q7wDCLCq+QgnxIEXraczrNzG
R0pWRPeeZm7actBPkYWxAF2TWiVx6s8RMNmWc4MSmxXRCoPJzilJZ6fNhc9eYUpW6YAEt3bKeKcN
eLNc894OYUZmVhnuyQaPbuzQ1nXQYowGBHmoVXglhcYHA8YNzVO3d3I811HHqlO/KNIgDzTz2q3B
8ssKdITbYak+g1xr8W3HH3qt7C6JZmUbhopx12B4Iq/NmFt2LYKG+d6Q9g843dMNasjm0cQpdNXr
4FDCWPdq5qthcO4GZ87dtCQavpS4aAOPlEpkTQGRZd6gVd+UM/oH4FUfAVsMd9PoWWCeq72d4wf6
5+9b/LdTdWGMgEIx9L9B7b0Bd+PoRuKmie7cu9QfM09KHNg0S+YwDc8V18EEn1Gq5iViJ7pJcw9N
QViioReBcYnKatf5Gu1gOcGOM26Dtg5TqH/mTNiYpH/x7cL/8Ie3/SsU/8cVRpqM77geQzL//3XU
cDQSnEZbGrfJxvukO9Ejmqx704U0KhyEDTWQBb74kM2M6xUXC1NerKVPjf+m+7rANhD/tazn8RaY
hyb3WZ9H2HbrAp4vbdI/re7+y1GmxGGS4KD7DAu/j9G97xcpzFPjlrOVe9AV3V41Y8Oyc9SBp/a8
ol4nBfCJAmP6VKRnI0xeYjYhh38+br9l0CzHzSQ+joU8q03XXi7/n5aZgXJbpia+pa7ooWrig5cf
sijBzRvPNHite817UKoF3oEpvYRi9BFwC3G/HErVtNtYYd8FMAEdU8HKAt2YiENVI9KWDYmmcaKd
+XIgNmEu7MfcPYi4p75lldeipqgcGD7hLsbMla31s6bhEdKS7GOSRtofalxLJMZvg7Bp6hZLCsO1
zb+NZMLSSr+m4HhrxpjM8iE5DXA+2fma7jpL7EcFCM8pvZtG/2MDryb7nDjmxVAoFERsTsgB226n
cFAdIhdyWosk7m7SqB8Cil3XGsiZf/5unL9P5K7L4oI5g/9c6mG/ntPsTfVYM3u0ck3rrUUe9zsG
6d3kdl8r1br3bNHojmR0hTo3tTdY6MsTqXzWoYFI3KX2g4GVfmOV41fb670z6pAUzn352dJhAy6G
QvJc00MkEqR/1CGF0yMttD44bejt9ciUx7SMKvLtAazPDrWITdc6J6N2K3WzvgPymJ+7XOVnveLi
DssT9Qf6CMLDLt37Gy+RBmxqN4f/AQ/B6681dShmBajG49RiDRAPGEpt9OEdUYOVcdM692gmUELx
DT6RW2m+5KNGcU+UFt1R8BpFPlLwNTXoQBJmHh9KSIyo/3zcrXms+O1EcQWXhI4HwPQZUH497ogn
g85TvnHz8YJOJFL0j4pAUcKNqYc4Gl59zadiE7O+OCs1YcgbFFsv5W96LcfUp1vBtmssmqjGDrHy
tetAmtoW1YtEpxuSoMsMvRK8ZfjSwYUP2AbSqVjUQF18x77U3xfKegoLx9/2RMoA4HaePRTLGY7F
CXnAxSsrnQ5gMFyws26nId3TmMqeekpuK7+1tnnUFUQZY+AYErfa5KD8D1RQuj+cocavldpl9HCJ
IGGLSjHAspeokp9GD20UXe8ElnFDDvyBQGZg9V30MZ0NSE1tWDCbNAUPRNarIM5zbJftXUQHADPI
WJ2oX5ICUGGpMam1/fN3uBSsf/4OHd1mTGPjQI4Y4pXf31nehgJqumpuQ2XihhpS3AQzm9dPX4Ia
44l0tTNSkYJqVYzQk3op4Bbkd97snV1O38pMe1r30r5rhWZepIdKJO56/awC/zLRgl+hf852lqi0
rQUfYJs2+LTbLlKbwtyHnaU/DuaHwWFeRD1n3E2Vg2XJbd+0IkOpOGcNTwSmZjbkbwsZ05hVO1Vj
74pqHEFWgziwmU9+k26w3lcmKt+KLXJEMyb2o63hUlosLAgHUYiuycQcBIvDXNP4Utc0fUtS1Z1x
eVUZQzNrj5K1ungFP2hsYdpImBPQ/4lMl6sI7P+qCZEtAIlCPhqXIZ7cOPvT+EuCzG8XFtslnQvK
ZFQTELp+Z5hNXurTRVLhTUuH8gpbpkePlbkru6CGWWpn266/UW9tt+6kvEObxEffLKLndtLkYbDT
bBVRdRslSGRFvjOC3gnfUYXQlKU37AxajgCAFGLLECNiQtevCdnb0LrYKH/Qr2WDCw5M4INufGrb
2ngEI/ECBUO/dOVD4qf3eq9R9CaeZBcl8mvcOTsyDTBdebYdPQ69cJ7yljxyMMq4qUSPcIgybzxu
USGzOSrj7lIoPlJvGaxVkxBdakhNdG5xdQnNzTEDmDbHaUesknqy3vHqrBJPVqRi0WxxCBTf6XIO
UqWrvmoKdzibTjqef9wT3W3MraMbjOYmjIPgbMTNRsf5dW8DciWzmIa+JpG+Zqgp4TZhs0eXhqzX
QJ4uHv1pCG5qZTrduXCGYN3WyQdjcOU+ofM1gnDcTCmNOjkpzrRsanbEn9HSc+P7kJArFNRVv3MT
bPH8WpPme9KsqbayGcPVfZfaY7LWS5RbI4te1AgflTSMQ0cu3mpqdJg/ozj2NXZ9vzIgoDWbBtbK
Xs7EX7C+IUTyLrkC50go7/jOxhxz5McAkwoZ8Tlt64oF7azZvJtslXehvEcLUSOhggvXmxj7RhcT
DwQzfNGGhzq3/56AFTnpQ3PN+wxAgxcgAOnUypm07mYNnD18vdmOwtE3I8HQSrSLRiROjSJX76+I
7MyHvk0+NybxHx6UsSSFAaAKdcecYSArdB4sGXyUSTQ9IFXaWiWxLVTqoImRfk0FvNzXqGG2dtl8
s2g+H0YX75XsPf0ZxT/KMH068bXBF/CIgPWVsYdXGK7mTmCsoZpPKqwseppVp0w5DxWXyh6vTHup
1ux/gp1fRGev7L57BnxKXzYJtD0CiIRjNltkPTBFVdxcM4mmIO/kwTO8/CTIWKCcQVZPwHzr1z49
yGbIL0HVXLqY2qJuUSpzMd2vK3Lj+4KP5cStuvcyAYDDiyrsJbPs3S5pyg050dIKYSR9QU6H6eDi
u7kO2V9lxgU2ZuTbGHo9K3cuAUuuMmzGizIRcnS25axjUstB/LMCZ0CGNq6Zzql1+m43yFmbkEp5
H01hc29lKL8nk959AoX2hAeArrZtofhFnTx6+vhq8VOUYwmyr0CmfRg1Pn8/7emWtnfYufQHvGL6
g5rU8JAc7AK8ftxykBZKSJdDE8h9Upfh7oXXqoftW1r2OY+cty5I443tTvu4HZ17xMpYTcsGILOt
2avQm+g3u2a1EdL/qqjK40/9PAaetuuTBqMUrJC5X93oGxBW09GElbf1o/a72ybj1Z9v3EpH4uFR
FGJv556CiECNfsy+IRULH6Z2QKEkgocSjYFG6/m5LJoL6qjwEjsmamFf9nsjkq/gGsSTE4pTpKnp
Gus7l9oD0nbcjBqn7Zd4mr6RNOHuyglEstH6/XmqDExRjJSGIcdTZb9EFXuhFJEZbTHjzvIn92FZ
y4RJfN+MWnwNXHkNo4BIvyoPoPi4xR2lDNZ3PcZCBgJnEzU9nXkXOY0TuA9dOX6uoftl9Rg9WSm6
C9uZO4jTRztCHp3Xrn9nIBNf171bPg/WPXiaO4YvA3gEBvWuSvaNsGFIRk2wddN+bTogeVvH4cd6
WtRRr32PWsM8dBLlAiKHu8ann2oY4kWLJnSeHhB4FdsIszpaNMef7rJ75/FuFFDz2M3Wx35GTbIt
qn48FAg3ln1uffQSEA4egN9FCWTj9NY3i9jox2M9Ql4eN7NZCslRjYf1xw1wSQxvjbsdNQ5rhyzy
pxvpH/W4sg8/0n9HRtkNettvQKbk0TJZF9FexCViu+oYzzduOKljUCHbdkS/r5HoLvoNEDw9tOb8
kISa2uSqf/vxNFgvSMrprmpJLJLzzcL97CA+UzEhDHGJLc5p7rts6QHzA/+Fnds1GNq5+aG50BFe
tFn01ckHsnayDIyt30AExkuzHYrsBe3ni3QIIvB6mnvwnbJN4pnFMVOIwU0yBNZmb8Qnt+BimSDn
3cHWfEJrYqxzQaiURgOxG23ClRC4LrqJ5ea3h9NAjtikQVJ2/SahoYq5um+KV0yYBYsDdCDLzeQC
1nt/KJVm7VFaY7/9Tw4xczF4vPnhci8cwPbgTuRxAhoaiDO9Wxez+Wg8JZi6D8Qrh3PilrYbGOyR
UYHxJid63TnptCud8tmAyokAtmvWfaoe9JiYKw0yhsTGuXGN7zTYL5j1kjtTJ4VLuj1eVM8Z7tp6
qldWWAfr0XLIuakHfZ2Rp+YNSXnN/OcW6O02pLm80UT2NvjNDkCOjZAdeWzXpxCJhmoL81S7iyqS
ySIEJI0CXYV5r7gbaviiLvWKIxK5vzRfe/MJv4s1erRhxA43JS1AJvSZ23AP7d1CKokinCXOmeSR
4jB7aL2auT9DQrePizdQD1toyx3R7w2yPDtEZkarSYzZslefvRvak2PHKSoMxAoyrIBjGm6/UmZz
ojS0J4qEEyIf/HTW6XKpzTdMXwc/lM1ueSrR6uK4vG65tzz3/tofP/s//vP7b7AjioNtT1DL738z
bxhS797/TFXr8c5X4+mn350urxF1n+2Mwj1WCqnZj3e8/Fw1r4rgq36XDXAfRMB8ipLhCXkytpUA
99b+x195f/fvf+/HhwkrwZofY3yoyJiTCZl6xbhNSCE50UycydVskLyy/YZ/YKeNM14QyeJa+OjM
YQbSjl9uJoHKskt0c2UnLQO+MrZCAdIoDA8Jpo/O0yPDapXYrn7SHdCLqd+z47AExbBKfI2S2DnE
emST1ljbx3SwkZIVBMButTZ6Qs7Ilbz883LTsQ9CAOin9PKqOdXDjK3V8i/MgjYY4eQkoZztltct
Ty03y8PcLsB1EK3VzL9ked7OvH/fqzJkX8DKISfNv2j5AVbyGbI2Og95pby9TQJR4mntIU/b6WhL
Jk+STxqxyiZiP/IJENrHcCC1Irc9KGSzSD60Ce5a7pIBCsWmWcRiyxPLzeDo5Ngns8CrhMd619Wm
D7yYGWC5gVj573vvwShIjjh131/j/f9Xvz+3/Nx7jMr7rxnDBiZ74zHGDDqw284VFBHEfEmklulN
85r9mQSUeCvoAbAAgsRzfL8B2uX8/KSyMRm8//NvD5d/aJu4+OkloYo8tfrnH2E5QNaEgfwz6qh1
/Hh1npPD9ePuZI68i/c/1sQpMWlMObbVMcqLYB948X/e/PvL3v+oFqNTfn+43PvtdUs37P25nz74
8i+//cjg078GI+ab1QMAUAqOP47c2LmmAbx3PkxI3pv2SZ/vBnma5/vlyFRpX+T7SSerJHft/fKd
vX+jy0O/FWzA8jLj9sf95en3ly73li8/hpw9UWSZf6DvDexqBWr6nYkKsdcF6/5h8qsNrK11zUa8
m4c5qQYb4u58BoyTSJqPNMD5wpbBx5HsjowZLjs2cwQHkvJ0hkgXyHh/3MjGIzbj/XFghyDkmmiO
s3QQ7082O4z5V8+/lKjj8mgLI6QuEZwyLUfSpEkYaBj7l6O6fC+She9W1OUz6pf+gCGBqOz5C57a
lyxuN8sB/O3wL8/99BVVy2n646i/3w3SitMm7rrPXhd+dbWYLpYdlydV4uUmXRPPTu0Wt24MTmOg
ARSY7PGxTFNUWBU7Lh0Pt4aRO05IysAG2iEIpYdppUO6cRHLbCpMusjKuwIjEpvNREzyQgviMtai
/mA/aE5gnr3iFhh2eCAV7hBCEASkCvawi4wv04yDrUv92YYIcBDttUt1efJz61Z7UuwptHyJt3Fj
q6vlptnGYghmzqNL1NRyU4oaRlQXPUPQmkM5redkqAkWq70vJYPVXZchfYoH3PxazFw/xv5nAh2M
a9kNLsI1MzjoSjshh6M05uif/chDsC+Sad96xifoihPpYihTRK4hrGoRJU04CbsCHpMejFhS2NBr
lnqLp/FzAekUZRIVKF1n80SHSbA28J2tbFJ2+Hh/7yDyjQffGL+iwgN3nWv+Lgib8EFvNhGmg8Ii
PC1Ur7ZT4i0u3G9FkKstTg0fOgauZVf3H+sijB/BgtW7qk9e+twidiT3sAYrwJ+mKlGL54P9JnoK
ZqYxhbsmjA8DF8N9WFKtimH2bIkpvfiJ/sFWWM6MIoBgkI+ovHV5LZQHokMWX7VCLy59NRKlUiR7
6qAPDEj1yZoInspikriRwR2IH75Zvp4/d31osiyyvoxC6a8y2yNshfOque7W1/QSyZ7adQ4+9Hbq
EXt5IUzKlKkwqf1jY1Iz4Pv4OrnmFd8w8i4M7wUCvy3dob9AQdBl1kHv6k1hrOwaz/Uxpw+Er94r
XkmcX2kmud7Se8tCHH6hIK3GKMMM6P6qasfunDoMCrbR1A+iUeSFNgbOSMM/16SRe602ss4OJogf
PYh0AktdY1SPcST3NuHAmos3AZEpJRRT0aPMvfQUzvZXN0vY6DHRaZ57nSysEVi30OcWsKijbNe1
N1J303XXW94566tXuHzGwYJrWPcBsbyKGqJuAymUAcA9r8ebMg7a526fpdaNcDj/nEV5hy416k+x
8UXDLrvSetoJqglx/kx4IAOntg8AjHb+AzGuk/A0hovq6lPE3gSg4L7lfhhfE994pX/DCpYd+tZA
18jVXV7HmhMLxvbKzGVxMiRwsmpGFbxNtJxfW/+LgJui4iK4GbH12aytER5pQBi7UhdaePnVdhMG
MV/vD7IkLEmVzascpf0k6vSSCZmcG338CooEMlEXORfYXMO6G+gj+VCbJprrz56WbQY9GTFZQ5Qs
mvJ1ML3qwP70gChC38XmeF60RG7cHyr6JhBC5ak3yEVccNiKA0yaj6XtMzW9JFUmn9PxLgnE+JCa
29AJmxtBeStZOkcy5zNKxXRFDSjZxOuJFTyAcSexL+5o2owrFpshDIAQPXzklLsyo39QFyo84WZc
wR0B28S8KtPWXuNysE7t5H8Yexg46BZxIYkOptJEjVAR+b42A8s8sY4aV0Uukj3RvAAQXOjJRYex
KcE5yTtnt0/OmWw/auVAwCLQzQvmk+/ooz9GlbvlJcXWFAFnt95Vp3rsukekB09CCuoJPFyTeGXS
bdGAYLlf5gBBWDfetYugsihX+0Qoa3UF8kZoKrrNynTiY5pNObQi76vQS6zfzXMbKm8bVu6+tCfg
79XHUpNXx5bjTg/otfrjJ71NDZBRqdokvgygawFDN7/ryWEwfPlmfBRBMV20SNtIeaiACDzH6nPs
muah7K3Pg+icPV6Oxxaygg1neI/ZE11nSTU3j9Y9e9nnhg71HZ0GecjVoxfX+qYfHQdDXTE9DT0V
RoDQq8J00Bqza82cRHsxhL53yUDLEvEcmd7McpNnu4bsTefBXeWahqnAA++hQv1QRnKLsP/DZIHM
BwTRXu2egI6yhJfsu08kBEjUei2F/mgkran3yOZmB6g0N9wl1KPunBFpejzM7B3tYndrQnqqJ9F4
lLRMKNndkK+92OjOJPOVg5I3j3JdJ4YnlnLOZqB7MELH+2g2KRnf2bkxk+iJiONoDl2tj3UjK9D/
Q/SimUF/c0FmxJOP/GdysEyqr7FAW601DmbxGmdJm3LSUo0s6MbCHHTdUa1kj8A5rNLqplrmNC8j
M6GbG31cEDOe79a3RFMuzwRmKE/mWHzHEp7tHauD7VI6gDWKs2fZ2n5qWEOJKY7WTcAFU5UJIBP+
jpX01SVMRqiC9sB1AbOC0nCavKgWzCb615Xy8uS+DTrJaZ3T8fAlN2NxP0L7Pco4kxvOiVXjiFPX
MDGAQsVI2Kpvjt1eFcENd6GK3zRduoewmIftnFo0OdFc3ywqWXpJf5u1sIQ7heiha/cTa6gH12l3
R1Mv7cPoabN2vW6Zei3tKUshwFvWXwXYtdfKTo4ppD2EIln82CDpBScS7vQymR4iP32bc2YvTV8A
xqNPfWwhpNIEdGqLhCEEMrRd2MpbLqiWAuwrgGdiQk+tcA596QwvlFY4fbV2upOETJUmKGXPcea1
0vBGcV7fZQlbeA9T1AU/EeKhSZCmnI5XOdxCsMimOR0GjsJWGdPHyJF4cnQ8lKmGGYKaP9Zwi5Jp
wJHB2uy+tKB6VsTMSewAEF2hnHzAihDQ0QNzGw2iAamhKM3hYt5WQQQAo4lIcBXZR8vKXvrZkiQA
MftB3a5VPDisB8bn1C4E4jICkYchvB8l1U8ko9Uq0Ux3RZTVfjCVt6MsTHEFQbTuvNG8M646GF0O
pEnYxiezaAwcNuH3kDA9OBPCuo3kofh1S1Sd/zDiAsUBhiY95FTuYxKNG4PhnyUMZ4Wa7iGEJEef
vfLQus39ZJA84YTjK5DglAryFD8HTncJ0cCvaltNu0n5+PCtvZn4/4+981hyHNuy7K/UD+AZtDBr
6wEBEqB2rSaw8PBwaK3x9b0Az0qPzM6qZzWvQcAAkPSggLj3nL3X/oiqEXF1z+naIiDaxkYDgqet
nXFStnGjGs+i+smojqheeTCcXMs5XDowj6OK71QWPxQhopBs6c/cvcotadSOpKKrKiFEhHM2/wgD
6FhdPOccH5h5R7g4RwJWCJeSK8G1DIk8YmAe+wa6d6mIT2KVvxtlubUi0hX8iIzKSZ0Fymx+d5qD
0DqVQOAl3WBcj3pkG6VdBESCmQaoqO7EVBxsinErNMvIy089olUSl6CA27nKa5xRlEvEOaLLJpXF
4hIlWH0EGB9gS2uAdW7CbEAAESdMlBH+vlpB+mZiTdxoqV6dBql3hmEMjmI7hWQcDKIHyY943kC5
MfPMvNHywfUNKhjpEB1pCXqUsqmrqPNrZWH1qbgYNLRjHKmjDFeQFob1rPUP4FLvYjQzNub+1qsE
wkALPUn3NKt49UjDLmWwH6ak6oqWfEKUQL1YxT8VP5YGqNpWRHzeGiJCJMu8KUdrOiSy+Ercfemk
EjcUg6YqODfSHBjTN9z4vNIYPypNuo7Trhx0rtWZ4R8rQm1QgV5liWKLVOX7ZDYSGx6vQ0SscQNv
6LWUkmPUlYIrSjIZ3rMBRovum9sQ+bhhWBWjiWj7fShld/Ek9HvL7PB5C+YnAx7lKNSgNIHzz+Dt
hr3Ove0KRXNfVwOjCoI4KeGOP/SGBowqdNGjJibXjGjlcfQZNsE+3EU1+fRJa1BdUjROerVF6K5f
8pCQNDN508rJ+AVs/YdavEaKON7psXhNO+W1QFp6NazyGZ4BoWqymm3lspkYbw4+XUBN8wSpOxYJ
8LgQ9BUsFCmDU8MMmBsLcss+u6DFOoTL38y0NrVlW68s6aFPS5w1fkanbTZx2Wm0vkTzLuH6m04w
m9ICPX4M4ovZSpW5YtnLrqSOJt6J+ZPa+F0Y5nxZBRhUA/qBXuqTNwfSazH4Z4ZHzcFUdBeX33wR
I9QG9XjTJydQ2q+VOkg3cmgRhVlVpaMVxXwd+SU2pVL7W1Ogjq90mwIHmetP7c3UEmtOUtShUO91
TKhnqW3JOAyk4gxI9jbFwJoUenS2fILtSlRTu1TCKWzh2zdMMyTQEHlmQGrjVhXCdMf11aZe0tDk
WAgJI3AyMHAAc5fBeCKMl/ce/hn9YaIIDW6jWUh+kSgaF0Jaf0qYk0Gf66feHDyAtFixSQGz+RYm
WsDkDyhQVNZjHJmskwQZdLto+ESG6IZSxWsTlW4/zZrNKNOujkbGlKJ6rMg8RqU/O8hwMEnTOj7o
qEd1P5PucJg/haZwoktTXEjpEkqEmiZFyBsE0cBlKu736yJB7Hqusul5SIzOY+SXAZDTvMysmJ9B
y8BgiRIpNVs7VKcMarr20ACfbZOXplaRSlrA+Xy99MHegCAcBuYga9upkPtDPPjKOfarpz9KA6mg
7INEOBbsxI3F8/rdhNx01krrlDMf2cRMnJ2Em42XWOYHHX/gsHp3JODvtkoS6RjEOpnc8XScFKID
fBFMgAqH0/YraP/SKNypw/SL+XXjwRV+l0fg/rGQh94QFjBUBSbumvZCg8/cm0loIcgVP4oZ6KIx
58IOE2Nz7LoQZKAFmR5uOB0xOE10VXxHlFtUuipGz1ylLlRQg1dr8B/qAHIjBQ5Otsgk7/EZJ9T2
wY0oxQQO3cCMVqgQu5q8IC2Xxgdcdu4FGSeXTdkmPeaYfbZTNt/oC0t0EdqQCdIcclgoG1AhiJEI
Ph2NbUNMIY0I5VkrPqBQbo2pGABqgt5mHP7MMdMcG+WupapxmyTWhcyHksukiFU3FMebicjvtg11
m8MUalGwEB4t4Uh9AetLnIPiJOsmyBRPF2EzMSUMd3NJLHXog1eTqbwe5BgDZJ82jOeRde0wrCxh
VNEz8avJmfRh39aCtl0KXIQ1hYblhhPYOXSYgytgXLNLVL9H/thERohtTNXk6Y2O2q3GbCQsBZK0
bT7KqPfPYxncyAERFUt22dhKSJRzUTpy3203cQnPOWK2KCIMPOSqxJAUh7lnIRTcKkaKTk7rCE9O
qkuWFpXbJmTOE2aSbQUlHp0C2KfQynfqFP8qBnqs0AdGN/G17mRlieVpNMrsvJU+hUZUzsaSp9HV
1XUYhsbRo+gwc5TaI2QoL9dpnxOe1lxDPwXil3lJU4SnkpYXQkjilegPjQeIFsNNOMcHnfqMEMLm
a/THshTOOsmgO9UAg9lZ4h5xx3RuY0vdtNmCVgrSq1DVEL2XCUlAbNclm7vnuQt3BnCIj6E3oAlY
pFSonfxImgHFTj166Gu8bWpvXKpGrt6srN/VavpTlq2A+bh8X2lC5IH/EF1iCyOyBLvsttMZkbTE
x/kCOa2FRRgzWA5YJGl+g/xSIdmCsyHF/8pgjNDiViffgtqDjVondtBSLlOGAb4WLc9GRkBn9IAL
KkRRhbw1fN336pKsO4VrGorvfOaInJitL4OSeAHYBSVzBNqXdNrL2qtCxJdzhNgR292DAl6Q3myr
0DDw5e0Y48VoARItpCLZNx1V7sjiwXtNBwMLQ9OqEf07EWwdNqOq5jtOypee0NBDp8nxnaTQDIHO
B/nbXi0JpsnkBagK4bolSVZ9ELwDJuhpM94FXC4uoZB/Zgs5UGFKbiaY/xs4YaQpooJtupzr/pyK
ZHJFMFvjWNj1aXQIYjjkRj7EJ3PCswS1nbBHyPqhNLtm8yjEubVNzEjY04JXUDPNBoERcgujgJ59
k6nGIWknhmkEKO/aIpJoOKk7zmiSHcjfxaPmtL5wlbGtJz2Rd0EsdkcxMfG7om5Kb4J2DPflcpkd
JhWPoRGWbtFX9xCiTUTgZ4UWvofOO6Phq+6+6mticxdbjKjr0pqu08x0AfZBDMrXf57KGpyWbAYb
NS2bqzLccDeKToTAvKwlmNQYVFBnsuQlr0qRSvRwEQQVdsvpNqsjTcRedJog6VzcoFGtQXWKBvUm
B+uvZUTvpP6wbWIRpX46aDYZPPdakwt2VWjIJiriy/XCuu3BEO6TEnhdoIw+VdLyk499q1TRY5YH
skOWgAVFD8Y3XjIGRz1VFDj/wPt88a2V4tgxg0REdttmpJmMHDshoZByJx6iSd1BBozcEhE3bOd8
3gmhX3myUVD+I1dkoyhleidL6aPZR3fWSJZGEETjVu0ZgMC8y3aiVZC7lGmXsTE6qN12LpI8408H
rVR+dUgsTlKmORgYwQtYqCdgPXG4WTp43kwYNwH8FpQpJjmBEXTmqpMSG68OA4wejWNTamc4v9kx
TvzrkIs7c8mAGcqzPIfmScmoI2Ux7hMtnj8SoYZmKEKraesZBG0UQVnqil+rGN4fzfcc2PjzhloV
oSCa6bsiH3JLqlFz1QfggvIj/Ifhc1YKG7wPo2lF7b1eemfAFV3bWabuV4/pWTGLm16PKDYWqbKL
C+SpCWczKNABmkZXn4vBPGkgHu+o22LLjXTDYTT12MaEZ9BuRj0QaeYJwdGrWpb1sQrwSHQG+X51
6subuElBhFQNigdzpPVR6yfd1+0Jx/WFDvvR7zuRzrZFb98KwoeJlgRS3SV7Hlh0XOmag6q48xpR
Os1pqZ59ZNEjThV1up/SsCSBoQ52lJWwfy6lxzggy4lAeTkZqdILU7JT2/ilYjJ8inXhqSfrzTXR
fB6DpLw20SJetEiZU2h65oMUHAbrrjRi47guUkHlmGuAVxg+PuNE/RUyR0U4jHpuMxDoN8UXRsnF
KceV/JxEBrpTMs2lEHsD+KeHUrXuU06EY9BYW72xlrM6oRg3ppS4krC9ooRrrhDnXcsXU67xWxGw
HYVeZWtY6Wdl9SIRaTM3sqY8K0kmHmmytPtpJlMxLELyTNH8S4lwqtIuJTkqTm7rdxmwWx4VySN3
Z+mUL2bvunJVQY7vRZT120yaaNlI6nS2SGci8blxxyY1EXHUBAoutQWpvmOKInjiUMI0jlAYhvQ/
RLOOPPFjDIXwWPVc7RNFuM9btuROI01css5TluyFIjKQ3NfVAQPcW1R1cOOJo9oVJjTDwaTKS5bo
ZmBQa6j56OFxoIYVyjDTYXNTsIm8Kc4KLkGS76EQWRgugEinzCSmmgQQh8mI7hDBcy82yugOUrhr
Q8W4y43JVYAXKYUpXbI8eWvnRUHTl81dnpCTMgwFstMuPpZAdfZxTqFQior2iKHdLUZZvIZ58cRX
AMtvZgg+KdKNEvLxczqUNuL2jPzUWLch+RAJxojYRaMLkIcKS4gZ2ap0+TSlwrsw9DpBpQStGUS8
7MroiSzw0Qt9aAFtDmQYbQYZZAStBWnfnlKThAN/7LJLnbxbBRHLppz9iLmaQhMkEmYwg3OZtMM2
l5V4RyAOVyM9KhxtxMQhDJLyovUUh5P2mRQMH3as8KCUbXlpAq5bhioBR8HnHo7WfFtjqr/xx8+c
pvy2D5ldUPKZbojQiK8jXFC49C+1WDaHAssY0jwgUH00gx/0c3IT8xKeoMb8QSYEARbGGdORdtat
5GcWVOm+IJztSrP/Hrc8cB/Lqi/jAO+bWAGKQffccywQY5lxbIAqNWG6EXBper11R907uReET8Cx
hUvPsLdBLEh3Q5mcsJ+jnQSUbhPww9EGtumkJ8o1VoviaklGdkmbx68Nuee4QJJtCxGCPV3NjaOg
IFgV8kHdRuoSn87k7CGSBw4SKehPSqu1m74DqzAQWOathgt5YAQlN8woaRUVrikibwTPcap6WlZy
IBSnYYqfu4FKniiJNwUNqwb85DYdK3J7SqmmEiV760yRj4DqNxbISWj5fWFVH02tRWCrGyA25s42
RJiQYUTxbozHGy1gxhn4t3UojVfeASN06LnpIIOd9Itxi+bXLfixbMY0koM6dPG8Vz/mDH7V2CHh
qAIJRmmdvAbL9cQw/NyuwAIFDTAJsZ9GDx2j4DCMNDwQjlsm1V9GevoGAqwmklarpe0IwEHywD40
lkpcF3GNV5SKnYckJt6UHTcHil3mEsRnbfI2YVjaFEcRuBn5Ixkt9QZNFpmOkCWPlQbuuimRzfU9
fjM+E5rEFo50R0EuGKWnvmBaVg0/KWAmHlnG4c4fMtOWytrYqNES1yq3yqkcpGMpzvGVeXLJVCDS
bIhc9CLyEsRwFlBwbTXpgYJ+T6WbGqunGcP0oMZqfEvEKgVl4HmiMd0PjcYzxMhEV0Y2ZLkMzyJp
68/yieICRqOYbMGpmEzHr4GQlFhoJqKtHkCcoZOOz5kqY69RKPMOZvlLVxJ1LzAuvuRDaVOIcxIh
0t8UPIoG8CqjU1ouTJ15lJaLZ2aInSfyuy1405pwZQZ/UuLUcVR7cmFQv8uOPWo+XLShhkZ6sU9G
lAhpYh2KoIpveuoZtj5S6m3amKQs5Bb0NPVLabaRMzPhOtW6jKn+bQz09okfC6qtOdCvWJBYSoe6
QCfGQxJDdReq8mOvFO+qXA0X33TljKiMVGMCVPoW4w89uwNtS5+zdnOtK19lQ9jCJbjPZMIOhU5v
b+YCCkoV24UWpvbamUtSTvVSGkyvleCIqnIUcMORpYusxkdjeuhUBOgLVpMLZDpdi3BEoKUPrwv0
6BRbviMXiicwUzql6ruAHNcNOjKiAZdw2+wIRrZg+06pHh7bQuTKISX+Uxa2WzPEPZKTe7khXBAI
WB1RDQlQMKczETDNpJRunlGCbYcjaMHh5iFArHTUVOi18RNDp8pBzBxzQ67FbafPnukrtEqWjD+C
rh6RSo9HSx2H40SnaGw0BQJPUp1rBCuuZc7vhhLkR1FWsuO6VmhlfhwS6Smo6nLnK8V8CFQW69o4
E+E3ChO1pLQ5A1Dc6qDZ3VZDJ1BL/mTLMrIxMwpQTnfF3YB9iE7yytcNkSXGlrgpjHxhuMzSw1QH
hOYa2NjrwFQ3Yx6O55r2/Wovy2mv3s/xT4RY10r19deG+UpoSa8lBPA7BZb50RgqzO8D2TW6AB41
WUwFEcXAppjPMnyKWyV+Q5ao3bcqgXPQ4RGYdaSvLCA1qNGFDMan/Syi7CVk5O/SfqCqi3qdm/Js
7BjbHmiZMf7KokMUjC+qmHGZA9nhWKbCJDKLf6z6iDGYKE+TunyeVYI4UEqjLh9yCpmmSf5uSESY
FcOtJt1iSxnqR8cbidHqbVBTfEqtBqpF4zSuRX3Rq7THXlWfMnLvkedZDhzMn3E0Z67kCw4kfOmg
zdpZ9c3CaVrcuxaElziamBiaQCdpFx1hX57KjtTLocTGqxaMupW2w65hFQd6xo8BvvcDwyTdaely
Uz3l7tAa8+ZLIlvLl6iclF20CJdzwSxpBwJcTTtYwSU+ui36bnPXZFRPokERyDMP6SWXD11qVlti
3bigAnW1UQVEdpyTt5AA5t40IwXz2pIoKw6tjy09Icgr63pae4V2G0V6ij5V28dnNJD+o9KQJqhx
tbctHUUKgGFqo/n0A2l45YnaIRAE/Uwpi2G/LGyjRpQfzdT4lVXoorhvuhmdl6yDlQc3FaZ0TE13
1sjvg6PnIawCuIYEIQ8pPFc9qW2i6AnZO0aXwu2Jeg4pyG5wljRe0+jbRh/cpIuNn4PXFPV2mIfu
rpDrqxkOtVNrQgoTkfonYAmdHJIeZlhiSYy0Zela9e05VrEtZ8VLRkltg53I4PoC0EUujRbGPbM8
A9HEZBF86Flpi+9FN8bdCDsRRV+Wnse8+znGEnVJP9krk/FYSbRIKiMRNqMa4xaH1rptS42CKu1K
RtJA00xLOjNBua3J/DyUWv0aKCIJfU1202ryTomG4NyY0g3EbTKsxdQndiibDmGAoV7MRfph9J+Y
/y2ax+EiqIa4r+fmbvUTtKr0gMCz2LfEkF5UNb6PwZt6c64/AUFKmVobEy4V4UMbuFNkYVJthcmy
sNsM2PToOtl6SrBf3rY/grpqj1E/LQJS7cv4/L9ElH9HRNEtGX7Jf0NEmXAI5cFfcChfr/lPHIqo
/kvUFIn+OJ0rA9vlNw5FknjI4NKmgKdVjN+QKNq/RElRuVpB31LpJuJD/08kivgvy6JpCGdDoZ9g
SvL/BInyV0oEDktREyUVTJEkq/w/ymIU/c0ISrO5SWqL+71SEXBoo2XaVMIuH5Fqwfz6N7ZT5a8G
3f//f/ub2b/itCnHYRldnKfPERrXU0GJFqfCLdUPkqS05wLx1FlxGY6XG/Wl3Ea/AjfaY4wllJ0G
ix2ehifpNDrGXtwwtRrA1QkwJ7bF8bcf8R9gLJIu/tX0yJsFRMPvJiuKagGh+bsTdZIaiem5KlEV
FpE5LkRSxhLNwRoUEnPUBY3aB/gfSySlOJwfkNyNewFXB+WJxT4C7/QPD0kc0KEH0kgMFHcbp1Kp
i8pdlDA3ZoFeKQYvJr5VZT4eCMgYD8jyKK/EZWGv+3J/0IllmUqnismgT6KGTllV9bvZJKCnXaSq
68Jclak5ArqtKgH2VBZ5aSQWTKnWO9G63f9p4CjFnrSMatitEE3mnjOBKCXJAQvu+Hvx5cUxYn0X
zMVldd+sC/QFkltqgfe9C6gkFtiZEeyGL8miQYNHUkzB/3YA9vheuhKqy2gQEr7IuhmPy96CJV6t
ICrqNbTz63LdsWI9Z7WPkMtJoLbN2ncVkpgImfvDFiL8aRD5do409amAK7PXmqnCRxPCv1jxx+sC
5l51oG2EHU+MGFIgKDmsLp4vZ8/3NkEYFpM3/xle39JTl91eStoDsT/tYdbEsxi1/m7dhcmVgSdI
Ex0icPRqilVzAIXzCRO42urL1rprXXxvSlX8og1Qn4WqJV9rccZoyyJug5Ei9QI0XX8Vsw5OdCUi
92+GGL9fDDHrTtFMyl02x/ffn1BOAKl9fWyjHfBTEW7yUS5gVb9qKEyMJQfp94dd1yQ1TT1Oh+3q
KSIRpPlyF9GWgghNPxtqdLCzDO1pfSyNEDQ2pbLp5QbU/tLQHxdPVkjOIn9bbkkp6Yqnr01wBTn2
LXk5ErTFtLWurUeHrIkytFY8zMv+dRe/uGm3Fsc8bEi+omo1afkpfHGiqGEENz0qi0AwDq2F00gF
yugIYRVlGwgow2EYDFaDnLksrdYAuA406wjT3AGRjg0SY/a+jWOrj2w9gPu5u800v939drxicOOo
Xd9UU+DYbPz6vL6b4k/f2LpJXnpx+DaU+Q0K5KjA9NBPHDS+yaUiKzhy1s11MS4PfG/+7SkkzSEl
bLCeqOTPHsQJn1mAsIHASSKDXd0qXNggeM+WR+dl7W+buU8rxbKayEGZhakjVfKNoviEk6wv0aXZ
YE7cvXz/+XVtkd17Xdp/PatePDrDOJGEofLbDA3D12lZrGvrPhKnuHznqCTpT4QIH5YnzlIX0JCx
0u3Xw789sxV/CRRw9/FyzVrdResaA6+yfllXJ6oY2GiXx9dFZWo/Qm4ZW6KUEel+P7C+uvre+f3X
1ucIZibRRjQJMly++eTPr19HVsBpJ991YTXsK+6zYKUHrlOBtlyipKyysAIADFo/mhFwTK+fd13I
Sp+4ViAevx5V9ZnrXTgtV72vx0OCKqJaeS6mJUggVk6AWrYYsbhgrc9dn7VuF5L8x19eN9cH1n1f
f+631+RkmbvQWhDhyoarENI7xstJ9k9/5nsfFSsTrV7dfhhNUToKpHh0H8xXUOgtItcf61a87BKX
4zUNZ1RCy+YgYYpc174Xf9+XjdxUdE2B18S3sQgq+QaW1+Vz+DktH/4fX7u+7PuRYn3d9/a69vf/
6q9vCdt6KFp8DZPcw8eXPwuuZltsSfVBCaWtMZaphzL9RfUjbRsvrop1MSx3PSoB9DYFeSzdXhY5
RInzTuYCK8gc1cSDtiT+ovbsuFCwMDXxTokzUJ3L1fh7IS7mxe/NdY3m/a8mQtO1OpdEdJE2oMzR
Xt1L+QByZgt9BwdO0NXO6i1ZF6u15Hvzt33LXY9QcNp+q7clNnwRagFfcj7gyOwmqkWNNnsxFsKd
bEF3Srtil9TtG19HvxckkYZGmLq0Y0jB5d4C9/IgiP29elVxbRzW/6lf7EfGegZVaoGGKWEybo54
5yKNr6euk+2kVQbpg3hL5JbCAJau+gDRdGDItqyGSHy/FjXCoE2okwpr0s4ch8lHT/Fz/W40RciZ
JOblvG/kS7rc+Ndv6St5wmiusTXHbtA02hZfwif5atWxAxs+jeaPihSU3QB61kqaybNyp0O3f8DJ
uqRt7ZtlhDUiFTtYRpeJlO78O2w+RKkv+5bDAQd66tVjzBtuhNnaDzIKN24hTWU0mCATUHvWU8tY
d5qC5BANx6KWkkPfZLqrBeG+0gL5IAmK9LWYkdAB/Ey8vp08NB4mVbZ8E8rzQ5X5/S6eskM/lHeR
xACnkIza0YQB/Xlu3MLnL21MApKz+nHWxbf763ufSNnBTtKcruCSF7Euvo6AdTXSEwbByUDVBdEK
sw3hYoSGjO9hZuYcqidyY+nly3jEsIBCO0Ct2Y6atNGGhPEyppiN3hlXfSaDuhQ1cmykTPoEU45W
bBmqrQtpvUsvMQrrZo4t2J11080L9aMcCa1Plf6QIBjDBspaFWdE1ockmoUFJ2HGJ8CJPfPL/LYN
qgvn7tfuxMJgvT5mcunoNeJfvnetL/z6G9QyMOPjqaLmHBQE1C33lmpZpKmpzFiqWe1UrJk+ORKO
oXaMiMTBoj24PrUkGeHr+esabazqsK59P7A+7+sl8xh9IBcHcLH8WaOqwLzRmNJL3NjmsljiT/n6
llUOdmkD3StzGLO1h3WfIaCf3ZT1ifm3tl93rQ+GwdAtQ7v2UAhJYPcVby/talzyprit6Vvv8067
GX1kThwp3NJl3DPwNcjwoYttf+1r61+BGdQI+hiZr7u0jDwwmC0xcgJe9f3A9+ZwxXyNwkQi3gQX
9oBkDpLJRiJl25WAOqVuEO9a5QjoD0/m8JxDpcjOg4MJX5Bd5C8P6YVpx51AlCliIvRmdxM5tKPb
LvKlDTa1Sj/gk5zqu2Y41dFlmSXFThwcpv6pk3/0fUFqrQtXO5FBtgKhvkqxS80rQxAWX43YbWXO
GdAHR7NHaOlzfp9yoJHjqRtPGD7J4cr8YyvsTeK8tNuAsC2Kd9E+wWo3FXY97sjK7nf6AXE6adDc
se3250zCwDb7rEK7bl0CDw3hDciixue/b429FtPzQPWAHit5lolhijeBEz7qwaZ6lwRk7Bg1HvCr
wVZXSRAm9JteA9j3He44VXENcadn+w6NBNSgdlOpV5QV8WMd3zTie3oWd+XmpB3KH+YmvpAPxylq
k851IE/Ujt+mE/T6z2mn/ICIRSaeI9yQcInbfnyz3NE29/KHdJtvh33yIjrlU+XgW/As4v+uitd7
CK020Y2x1YWNfsOkE3PQ3nSys+SV7/QYwvaCLg91c4IdnOBLYd9AJTgR/lwSz8QIu3UKMv+cd8hN
V6zjuxlwoU3c1a1wCX5NH+FT+VmcqtPIzN+ut9lLrm10ptmPbe5oF/mheVGdX6jqj/vuzd/zruj9
upHNG2YccihuDgrdWowySJm3GCOLggxCByyTQpmdQKWXNvYiUDzBVq7I89nplefvLHLi0szNxnqD
KUO/xxeD2FX8UIvbkKbua0AGoLjVFWTuDk19MpqGzsNrgcBrNBCGoYs8kMpKmN4iIJLajVi/1ceT
cYvk5jbfYwq510e6sFtrG+2lgRL0szJ7RYA4fMsVcubgeOx2s38KPeuW1OdzsBvfsE01H/IJVj6a
YARiQeSUozPhGHCgerWjR7Nq8PcUCgv9bskf+6GUR3HevdLliuXbHKJXcRl24s9S2JbzdhtyJ13+
Yfef3o0PGBwQyArtSNvZEI8+Q+HBVq6w2pOnarKP2kMvbIQjOFGHlPmPkPsgXISGI+nk3wElMl7p
OE8EmLwRSyooy4PqUYWe8DY9WOVJVj3xxNjrNn2DaYCA0dyI71Zup4f+h8hRWZ2oFzP6oXPtlLYV
7AlCp3EdjqjANhGKJCrPz7nb9g5dUeNJf+9vsxvzBaLlOYMIQSsnP3H6o3o2Uebc9zpBv5vuI7Dr
X0RKqtIWK45foH/ZpQUCUZd3yJ9PKagSuH5WDsotjcpx3FoZSTub6BfE+x/Cz/RG3RY2k7QH+SX4
SB4oVaOF7Dpb37S2f0meq2d6ibdUB4JduO2OaHH1S+GRxji/pHv18jTdafeCp9zEvwicMwKbDp3m
iJ9R7uiHcUd6KjrCya0fYYLfyh7xavsE3cMT0JKeoMdNsm+ccaNuhRexsI0djKVN53QP0bDhWijZ
zApiWoUpXUynDeFC7DnoCfp6y/aIkGSLj0hbckNQn8M19RmIVLIJ7gusfrpdbDO6nBuZ2e+wkTfy
DsjCrfUKVv1p3OrO7CVvqKG2QomN4qo0uDG2ls1F0wkOeWMPJIfY/qY4cbqhr76AJ0Oo9MxxeEIo
gsB1S0mCpMsArJU7X+LQNsed5o63P30vODHz9HIPL4SbJrZ503rifuDKU0NG2cAIzkiBh8DlVPd8
p/v2OCL3p91mE2GErD/iM/ROKjoxp/WN9YLmZxqhhdqVsvN1xK4IPzfVxcB3apschy4A/84Ntold
ufHrcC7qR+ZeMbA1/iIE8GfQhUigSxoMJ9MhJurk77KD/qTynl1ywb0xsQm+to0j1XgU59xTUP85
iGYoR0LOiLe/pmtysn6oN8ljcA7c8H3xel5GsBD29+0P/iYFn/UWqXDZgCHVehSPDqJq1G6o+BfJ
ZGDTLjMVHyzIQV3mRt0AiSpq9G4byeaLTpJ2o3mqjpVBKUuiSqmAHfrlJetasExI1jWwbS2xisvD
gyVGwArS/pioDaao5TnpOrv5r1+tJBWjmEZmUoL9zSk6nd4ZrW/T+AyL3GBCFVr4sv5cxLXYHQij
Qme9rK0PNE35JhQieSGVScjwUKuHYJ53ECPlfUPlyhwEyZ7R5h2+Vom8nCGDlITq6WqjbpuQAedQ
+YUdmP2IP8VIibvPw5jrLjUI/Nxs+wYPGUrqTAloL722GE6LeUYp1AQ/s6614TIp+N6uKTq6USge
9Z4kHlSjE34U0A3isjAWxsC69r2PRKLBJTX6BoyXE0kc/PrED8z0hJlulUvEx8WSgBn6GiwRPYRd
MQZB/b6PQ9Ak3TKVWRdtol2WgPbdsNjqvxfBMhX83pSJON6FvXhdq2zjMjtc1+oVQvG9U9WJHTCi
etHDMgvUZfLNVSKF1nJwu5QE1zWapXBpcaTQoUF0pUv3qaj4O9OiNFViCLKnktsEeYcVDUVIfqrC
9bh7wmM7LMr/nYBWy/0uIIlAXOwp0ZeTMeqyTVQB1chmKjFKW3NVt8hXDOlv6l1P4JvWKV+b4hAt
mn/t1ur9hzWrKsxGAtqgiT6UNfRyegDjgT7AeMBirrhKZHrBvPzCtao9ZxNBYn06FrO9goHURAE1
AeXNMRfUhrX8ct+L7319L04kj55QyJG6vqIx1K6YnEmtHkSQZgazHgVpMIoebthriQ6IGGDNvueq
t/RE1ZXe9FU8/i4m43x40yDHbUQBYI5QjMqB5iftejCcsV69T21icY50bbgrGuW5pwPHzI2FCCws
F4du29S6tF3LqusPvC6+N030tgc1YWIoMiZff15YOOVBmAyJiVFlIXqeBhOJmUl5p1qKzl+LpYas
oVridhSgbyRYaqNUtGCFWaJCt1ZYYzmuD1/bwM6yL7b3/zbj/k0zjlQBkK7/dS/OiejPRz/b/yg+
/8Mu6J+/Rz9+b8x9vf6PvpxBSoFIf81UzT8DCf6IKTCMf0mSgRNYVBR9jQv4M6tAMem+qRZgXzp6
Jh1oWlh/NOZ4yCTxQ+ZBXTNkmYf+7//5S3pW87ft3wNbljyE32C2gGpEWnPkaWmyqhGZsHzy3ztz
k5QncORHGuno/suSXOdPbT52AfB54E4St31R5QZrokqSfmkM3Jr+nuzwjTh/yKSM4iVifBxsgiz2
huFmKD0RXW/1IkF9bKOb377mf+iW/VP0Fz1OXZfoZFqqzMj9r++20HS9NJnPww0WDwg6GsTt5Y1o
yDOehZeJoWnTk4QJHFEzkAb8P+7OrLltIwnAf8Xld6GAweB6cKpWt511Ynu93o1fVDDFkBBJ8AAP
yb8+X2MAmYAoRfa4aqd27FRkEWxgGj19H/6HBGfu4iutI+mPdrT+oujTvtVkyOEpG9E1RFPsXuBx
34XxazLbj6kzwqNOw2RyIyhzC4cVtsYEq2B89TtglmV1PKESflQu3gm4u3jGyGR+xxWTFW0el/OB
XENpJkYSYxa53TzC0ZtdnfhfjwDNjGy6gy5QTraweH4llwjI5SK4kCdIFwTKALWLFm+qlPGei4EG
evtQBPVO5ZnkAesHJq4296OzGJ1GrikAN1pKU116gi24VsyxDPWxwJPHz0t+rnZXJ1f0x1GzyTlZ
9GdUK/0u14xn8dkquliO+Sofaxp8jhZ8RS4d8bsb5ngty9N0jXPv9rWi5ma55b/VBsudcWRFdunP
rj4z3Ispr8AoSCVdjhc0psDs5btLHZEMd0Go8XQ3y94KOEXn0211iZg6lysmxe79kqvn6zv0O267
W/t/qnRFPvvmJNS/U0al5+cV35iUAOAe9XNx82WQnLdblftVJMEnZHOsaYNcbsn/wGoIx/X/by8j
/0tFi0u13JzVGwCOXuDeOSouBD2yd7m57EEf3Zwty8m5/CwoJGuWkY/0VWNOQTY/vZl89Hm0u7D8
pH06MxDKOFZTUkXUyL+YMbaYMYv0Abk9jvl5SxNZRf3w7NRnMIK/flNkVHCQCCv/lIurAM23Si/v
fKzuI2TBVKrktuebmxnTrMpf5fcydWO7Ref/+rngHgK3osS6IKOGKZk1CLKe6D9EuvGmoNM991YB
me7mqynVZssbfUyZ71lRaNJCpc4b/AnYs4VmZ0CbaCqiioBWSfRomfF1eQL52m56Hmd/BOHR2YQS
nC2tO7YUfBwzCDef3QTHGYO7dEzjA1rurrESyZnzw/FpTl/3k9Vm8uH26OpjNjpaH5NJ+XlCEdQ0
YLbVXfjuajb9tFvEN8znJdkxjXDTkqZLiulyhVpJf7n1DeUvY/V2Q/DvlHzQgEzei90aOajS9OOk
/K+qpqTaFld0aLlJcQ/4uwF+7NPZuKTag0RkUvbG78hgodxtBJ1Rbrdbv8cDeUL5wtlmTj0sWb0w
sZHpavx/I0ObjZzm6/ysXNOu9f1muLr7MKw2lMW1ckQ+ZYxeuf44/7GLngb0Yljf+W+kchDGEVKw
I5brh6qf+CkY05yNba6Hr14GmRcHvkxVoEZWFlOIpnMaFZmPj4KIQUBMAIJQSZ/hVnvoeQwBT+/N
YPLpa556doOa19evXkZRRuqI1fbDxFO0hETXQOof2n6Nn0QxHg7dQ9b/CAkDCnzWQoYjhMS+aoXl
8Dwc9CB8I4Ew82hATZWVENP+u88YD8XIDRWhXdWLcQtuUUCQabQ3OwrQHkWYSkbfmU2SdLaPhIBU
sZherxlnraUQx5Dg++bFGJX3njV9BxcIlYdCrRW5WOYYAHAfCWnspRqdXPko2fVyjhJ83bdQvpcV
xtoLNL3I4SoGCaT+7SMBg8CDEZD8lzl4EKL++Ljv3X6oPUZtpT6Gj3nFWBL728+UR7oi8gB2UC9z
8hySB5hqYszZsYMISofINanF9ephgZMQalgiIybvicQtdpBAopZI0IEXJRyEMCT5UlZPKUhgF8wK
IwPWORpIYsl9tSMB8TQwoMJnROeh3Qe+zEZM6I7iHhugeNOaD6Qe42kSlSXJwe1nqRdSSgejaPiE
ydJ2iA+kaWiNBFQf0YpVu0n0vn1mmEQeHCLGS9SwCecOAqNlU1vtWCceQj9iMqY2pNBTCwIf6wGJ
qRw0DoLAl8mLVpxApV6URewv7L3+FFmYUlCgpBJAlnOcAIU2tn79iAGVBCHlkWaXPYUI+4A5UXAK
tIZ6OXcIaDfpP9M8yq+pJmn92Bz2ewsZ3Thm8myaykZl9QyENPQI3IQckQYLztECExYC81A/biFo
DdfPeNk6MFjo6UVBoL04ovcPUrM+dQ7JAyYC+tYqke9RqBNo1IKD+08zjAfiGRGTa81yDQsqCGTG
pxVDhArSRCdM+DtMBWmEYkgSsExTrpe5oVu0kNqKBRwmsj98Qs2r7kuH2EM3Zqpq1qjPznnO8HWk
Rm2z4AjKY4IhATd9WDnIQtxKvo93sfncPVqAr9s6DXAgIiPJZpZ5ivsaIkdBpajQmlrCejlHBGGs
rNkioVfcRpEUQ5pd9oWjj3uZhnAZvTfq5Z5wzFDiLNliSGUomhBTiYG0TwRZgE8lSFHGGlbhHBEE
hOFtz4CO8ImIj7Q1lnpEEGeeIvNGBp46ehQUk/ps+aEkKAgriHrSgHQHJvnhY5bsBVnOHQHlR9r2
CGjlBQnWchRjBOwfgQT3OfkUYkea7RtNzCGVQGn1ILvle52n2vc0rlEKlhunSY8RYDAyAQTtUDWK
kbHNXMICwyNsFSMtzlHSdiiqN9y+5zfM8LCL/5xwi3vaMeWutmKAl4xITe5NgB4nwEYgiASvUY1j
0TmNiIMgjQisbAS04zCKaWlAzli9ekQQBDFoiOh8EBmdwPjqnDoKuHxssYCXNKaa2deN4gPAfbYo
0RRaUojBaNiii7Qgrg4rWtChF6cRpXxtIKHHFhEOEd4lhSVlaMU9vhCSkGiLBXwHaMAZPS3ud7lP
CwmuE5iG8lvZ4JyWqCQ6bIsFFAGVqqwleIlSdbAALZDZ6UusvV7u6UlhYO1SJsqqFRZRQFPqevVO
BB25PPJxIJfUOb7IIW4Et4XXgJ48SaT409s4McU4VnTdYe/1cs6ZrEKMGNtDoDwMASCJudGh/ojT
gbM6JdpSL8N0XJKKhMXNkfzxtx8SOU1DXCKNY6wfWM7wppjuSrgQ61Xj2yUshHFgSwSChRBXeYSr
tF59WsCXnEY6SPAh1stBqRgra3mQEDeJQ/hcc+B72jKykhirpGa1YtE1WghD4gGWDCEM2GRIKQTx
ynpBXPt8gRhbSN4VwfjGweag+YyCZ4kF9MQsTAmoU/VhVhcLxPE88o6CoAnsu8QQsOhs2SLegzQj
CbU57g/zbRIvDWVAHj6EejlHBJyEwNaNGEIENE5APWqOQk9DSAVLRFnJyDRYcM5kEiyYV/PjIpIQ
m0bGaOwis8uecBC2iJmOed1o5A6dBbzAyryUH9+/uA9USA8O/1t60T5DrPNxE1zqUuYl1qlL+6cS
y1YsSkAJbzGzoA6H1RIiLhkmM8fkXmC4hoVUWwsElAO4PYGlR05BLRAkftf4V8wNXaIFRkna0gK8
IEY5gqraSHNXLOJQJPSIIy1zNQ0Jef6gi+t3+9axmRjZouJHEpNJQUI5kNRtv0HT8/nCMwjmvuaH
Lm3T67rapxhWh4qCHrugrXV5+HlT5yLFLFLH0blQin/Mvb8VA/3SyVKqWd/ehy0rrO/TfL3Z4MNb
d+7V7qr95WUxXOWrwfiu/uCueczf8hkVQ/+Y5l/yWb5fgwInQlZ/e5JXLzvPuacc/g3gatKDK7FJ
a7ir4uu87AKu60bsAU/yssqr9hHlNQY09G3/fbB8696f+hQqTvJp8SeTSLpV1Kbeyfapqc+er/Lr
efuU8tQma9oeclkOB+tisFl3gNcJ6bbAT4fTfJevhvuQTaKvNeTnFa8/XpH3rFdK351Vcd2lQpOi
avv8F8P5atSllCbv0RbyJRgvin2MNyWHtoBfX+fjDgE2KYrWcKfTopwX3RNpsv+sQZfXRd7jIjqV
XDJryPNdlyxMcpYt2F8f8iZTHWANGACbweSu3XnN9kwqlS3of843tNDuo9lk6NjCfpsXZYd7NKkv
9nBXd9O8vN5HR5NPYg+6qvLBeFMNGSDWhV9nbFjDLwbjYpR360lNmqg9aGQBs1k7lK1MjoE9bCad
8nex6PAmFdQh/J8Bfb5Z9UFLRNga9Lxc94i7KdOwhfzb8Msq72lPTQmAPeht3pVbTZaAPeDdi8uc
abnjoivWgS+R558B/81wVQ07nIrYiwR0fwbwt8PbYtARYwCXCOHPAP7HfDVpIdX2gYk+WYOmwdP4
xUm+miMpu4fTRDZ+zg1Oc/p698FLyMAWPKOIuxg3yVvWYCdTNJKuVYOLRQJe1qBpEdsv2a895raA
3w3LsrqbbvOemaCMR9oW/Ifx/Hr44nX1QLaZXABb8P+a0x/sICE2vuSfc4OHhNg4aW3BfwT7w6oa
dlSKpgLZHvZt16psIk22cP+9zsctQQtPafy1tmA/DVczJFsHskkVsIZcYNn0yDs0TlZb0P/JkTvl
aN09mqRjie/SGviwWr/4dOjhTc69NfyiGsxLWiu2j1q/TeNxtIb9+FylJ03gQ56me+/8Q/9T2wbm
0Ne6zjW5YjAd5qtf/gIAAP//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data id="1"/>
  </cx:chartData>
  <cx:chart>
    <cx:title pos="t" align="ctr" overlay="0">
      <cx:tx>
        <cx:txData>
          <cx:v>Map of units Sold</cx:v>
        </cx:txData>
      </cx:tx>
      <cx:txPr>
        <a:bodyPr spcFirstLastPara="1" vertOverflow="ellipsis" horzOverflow="overflow" wrap="square" lIns="0" tIns="0" rIns="0" bIns="0" anchor="ctr" anchorCtr="1"/>
        <a:lstStyle/>
        <a:p>
          <a:pPr algn="ctr" rtl="0">
            <a:defRPr/>
          </a:pPr>
          <a:r>
            <a:rPr lang="en-US" sz="1800" b="1" i="0" u="none" strike="noStrike" baseline="0">
              <a:solidFill>
                <a:srgbClr val="000000">
                  <a:lumMod val="65000"/>
                  <a:lumOff val="35000"/>
                </a:srgbClr>
              </a:solidFill>
              <a:latin typeface="Calibri"/>
              <a:ea typeface="Calibri"/>
              <a:cs typeface="Calibri"/>
            </a:rPr>
            <a:t>Map of units Sold</a:t>
          </a:r>
        </a:p>
      </cx:txPr>
    </cx:title>
    <cx:plotArea>
      <cx:plotAreaRegion>
        <cx:series layoutId="regionMap" uniqueId="{C657833C-E063-4061-9161-A5069C894DDB}" formatIdx="0">
          <cx:tx>
            <cx:txData>
              <cx:f/>
              <cx:v>Units Sold</cx:v>
            </cx:txData>
          </cx:tx>
          <cx:dataId val="0"/>
          <cx:layoutPr>
            <cx:geography cultureLanguage="en-US" cultureRegion="IN" attribution="Powered by Bing">
              <cx:geoCache provider="{E9337A44-BEBE-4D9F-B70C-5C5E7DAFC167}">
                <cx:binary>1H1pc9y20u5fcfnzpUKsBE6dvFUhOZtm0Wo79hfWRJa5EyQBrr/+9mixJUaO9VZ069YwKdkSCU0D
D7v76QXwf2/6/9xkt/v6XZ9nhf7PTf/7+8iY8j+//aZvott8r0/y+KZWWn0zJzcq/019+xbf3P72
td53cRH+hm1Ef7uJ9rW57d//z3/ht4W3aqNu9iZWxUVzWw+Xt7rJjP6Hey/eerf/mseFH2tTxzcG
/f7+j2z/1z7fv393W5jYDNdDefv7+2cPvX/32/RX/e1j32UgmWm+wliCTxzOKea2tO8u8v5dporw
4bYl+ImgNiHYxvL+evzs3T6H8a8Q6E6c/dev9a3WMKG7P58MfCY9/Hzz/t2NagpzWLQQ1u/39x+K
2Nx+fXdl9uZWv38Xa+XdP+CpwxQ+XN3N+bfny/4//538AFZh8pMnyEyX7Fe3/gaMf5vtu319+7g6
b4CMPLFt4XBM2PeVf4qMw04oF5wSJO7vs8fPvkfmNRK9DM2PkRNs/NlRYrNS3RtqDMUntkM5cyh9
UWMkOWFwgyP74T5/jsuvpHkZk/tREzxWfxwlHmAzdPqGiHB6gihlCPTkHhH83IYhhk+wIwWxJVi3
e8v53Xr9QpKX0XicwQSPP9ZHiYeniuL2xsQ3jXlcnn9vvig6YQ5gQshBG+BCz0FxwPEQgQXCE7v1
SmleBubZ4Ak63vVRovNHHY+qeEN1IfQES4Jh6em943CeI4MQOgFKwCRn/BG5Z0rza4FeBuf7TCbA
/PHlKIHxVKbq/Vf1djpDxImUgjGb4ruFn+oMstkJo44gfGLHXiPKy5j8GDkBxTs7SlB2t927z6pO
3w4U8PeSSAw0a6InQMA44EQFQ9/16KmevEaUl0H5MXICyu7zUYLyR53uC70H7n6/Pv/eu4ANA9Yr
bHJw+odLPLdhEp9QIhFjTNxr0sTJvEail7H5MXKCzR+XR4mNt8/ib6ou4rf0MM4JZpRziR4I2cT3
IyRPOHKAk9kPLujxzbinZa+T6WV8no6dIOT9cZQI7VRtonfevlZZ/KY8AJwJkcRhwIvvrql9kydI
MIoc9KBDQKuf2bdXy/UyUtN5TdDaeUeJ1hxIQfz1DZUJixMmGUOYyOc2ToCNEw6hGAKbu2tCCl4h
ycvAfB84QWR+nKmZxa2qwzc1b/iEUwhdhPOQE5sojiAnlFLiUPtBcSbAvEKgl4H5PnACzOI4DdsS
MmZx/GhU/j0puPMqh5TZ47pP3Q4Di4cdKjmhj59673B+LcnLgDyOm+CxXB2F6frnNOtTqvbsyf9t
hllCPowwx2aQCHuawJSQ4ESCYKBo9/5noiaTtO/P5XkZm8nwZ1M4jpzy6us+esPoktITIqTtYPoQ
r0w4M0L0hDMgBBB+PlePXwryMgIPwybKsfKPQjmeSQ2Vl/VbRzACvDcFD+I4L8b6UgBaoB+gOt/Z
2VP29Wt5Xgblcdyz+cH0ro4SlVUGnFjF+vF9/fdOhNonCDSEQhbmft0nWiKAFVPBCRM/yjJPcXmN
RC8j82PkBJvVcfKuT3sdQXXUqOIN0XFOKELgTYTzXSue+hSE7RPGgJ3ZFN2pFVCAp+i8TqaX8Xk6
doLQp+MkYKvia7x/05BSnkDMLyGuv0dHTkMWfgJpZ2Fz+VAUmPCwVwj0MjbfB06AWe2O0qx9ivWN
KnT8lpoDzp1IyQhU+u+v52wM7JpDMASa8uVo8lUivQzOk6ETeD4dB1F+JjVwgcsIGg/erXS2L74+
2pc38DxQdsECIHio509zmg5U1JAA5YHSzN014cuvleplkJ6PfjZjmPBx4rSNtVZNHb8dRlChIdyB
iOXBvdiTUvMh7+w4UJ95BHFS/H+NRC/j82PkBJvtcRZq1uCWm5t0eENsnEN0TzB0xUxMGwOvAzSb
Un6vOBOv8xpRXgblx8gJKOvPR+l3NqqJ9RtTAvtECuBigoG5ekrVJIISDhJQh35wSBNUXiXLy7A8
GTrBZXOcRG27j4vbt9MUyk4IlGcoexJbPoWGyxOMOKLQ5/SiwvxSnJdheRg2gWR7nE1l2309vK3/
P1T/DwaMyeeK4vATx0bQsiEf0Jj4/ddI8jNAHucwxcQ/SvO13Wu9v4kafWvMW6YE8AkUKwnElVBF
fqonwMi4DZEM9Djd6wk4nqfR5qvl+Rk8z6YzxehITVl8E8Xh/m0jG+FQRzri5bymYBDZ2BCUHkLT
w/U3TvZriX4C0Pe5TLFZHaX+fDD76PEN/vfxDJEnBBMHamA/MphPteeuz8wBAoD5BJFfyfEyGvej
Jkh8uD5KJLYxtGRqZfZvBwfl4PQlgraYh6okem7MJHTRHnpkoTPw8UPvi2OvkuVlSJ4MneCyPc7E
zCEKO/xflvHjIr2BokArLIa65feM8oQAQGoGWjExlGUe2gIn6vJKoX4G0ZMZTUG6Ok7lUYV507Qm
dU4OPh5JKOk/dlo8s2Q2IAQN6PhvheXtr0X5CSyPA6eQHKc9293+Vb9t0/+hvxw7iDhQ7r+7ppkY
eQJh56FD48HcTToAXyPRy9D8GDnBZneckczutt2/ZcPSwe9DCQZ8zUMmeeJoEOJgz6D1DJqa7pCD
+09Z86/l+Rku9/OYovLxKI3Yp0HB1r/wcWn+vZc59DED98X8Jy2zoCxQOjtspLEfEjKPn31PA14h
0Mu4fB84AebT56ME5tCcvdznJRQ333K7HyUnXDCO5ON+mUm67JD9B1uHobT23d4915pXivUySJNZ
TaDaLY8WqtPbWt8Oj6/yG6gR9AcQAIGRe+M1rQA4UGcDJgdbgu9iTSknac3DQv9app+D9Dh2itDp
0SK0ve3jmzfsc4K9ARQDMUD0gRlMNAnZ/ATZAkAUf/M83btfS/NzbB7HTrHZHic2d/3d/j592zAU
OjgoJ7D2UI2+u56HoaBVsK/5sD/tUYEedffeDd13jf9aqp+g9GxOU5yOM+v58bbOIVp4XKY3MHEU
djgzDP9NNAf2bHIgEJKD8txdE079CklehuX7wAkiH48z2jmL4je0Z9CRRmEnEyRvHjoFJ6jAPgAH
djYz8RON+ZU0L0NyP2qCx9lx8oCzNINO2jc9NgM6yQUBQ/bQxzTdqSmBS4OLsW3noU8NUjpP2dpr
JPoJLt/nMsXmODefn9W34Zt2CBLYringYAzyUOyfJNPuOwQFNBFOnP+vBfkJIA8TmMJxeZRO//y2
KPSQtfs33RAIJkxI2A/4kIr5+2EAzokgQhx6oe8dy6SQ9lqpXkbo+egJTud/HCVOV6r5f7MpENTH
hkozRg/hzdTZHJCEjU1QvLlHapKLfr1cL2M1HT9B68o7YrR+TVr/d2c3wYYOSqBNA/IC91hM9qEd
qDQmsMUW8UkQer/Kv5bnnzB6HD1F6DhJ9DXYPTif6vb20U//expNGBydBfln6Ef7btSeVg3gaC1C
YfsT/UlG51UivYzQk6ETeK6Ps+52fdu/6fEBCGJMIiiYsftkGnCBp9DA1jQCZ56BP3rY4TnxR78U
52ew3M1iCsmfR2nTPsawq/ZNWQIB0gx9TvbBwdxdE9/jiBMuIQUKzuk7ak9J9WskehmYHyMn2Hw8
Tnbw6Vabdz8mdb9Ib2DRAACKYfMNoHR3TRyOsOFYB+JAZu0HeXgK0KvFehmlyfAJVJ/+P9V5fn6o
4PdzF/292c/uDmx8cq7gP9+9WwE4RXIy9N0/QHl/a/X19/dA3g5NTt8Pgjz8koeRjy0dz1uengy6
3Wvz+3vrcLgAoAxJVDgGSmA4aOX9uw7eKrglIR8BBFAyKuGAKDjnAyKs4pBX+/09FXBkhISjIiGB
x2HnIgIp9IGpwi3olYNdP9APBCdKQAbJYd9PyjxX2QAx4PcFefj+XdHk5youjP79PTp8SHn/3EFY
BoceIALu07nb6wUnVMInlTf7SyiZHR7/P1Vv9abKNFpbAboydaW2wdiyU0XYXHXyrx719andqMh3
MmPPFI7Hs7oaorUc0e7uuwYpcZpn8mLIanqRR/mflRq79d13rM+Qa6Eon6MyvKG5fVtgfaEsi26i
oibeiMrMT4sgPsUdnzVDlK/DlDNXV6pyrbwh7sBytCRVUV32ffu5zFK+dnh7qWsdnuG6IB+CZCSu
1dv6FDuih+P/8jNY63NtrP6ycHg85zxQ2pV2Hbl1kwdrk/RLFmF9RrHhu8Be5DgMLxBrWn8YisaN
mTZuNnbRnptqmfdtNydRa/tDj4qrKk0idwgEnsV9QVcmCgJXwtkSF6PdxJ4T8PM2wNZVnrA9Ydq+
6Ftar2NmgdDVDVdhd+XktFuMSdb4Sa5cVeHhS2jbpSebOHWdhLUuzXk9p7hfGxxZbpZpPhsSu73K
w3IZVkJuRNNHbhal+SporXEJ8GWuIcTZiaE1Pgo08yhKoo2g7VlJmVcXZlghY7U71fTzkobF7YAa
Z9N0Wl6JkXsNxmrRtqnj6jSxzxQOuN/VUe7FbZrOwli3G274FbejYIFpnnglR8VZoTIvdXK+6c2w
VDoWm073p0VEmNewVswVPL5LHL+1wvo8xt+KEVmxJxPKfGwR7cHsVrYI+TkfAZaIhReis9Nt7rSX
Y2A7l6wzi4Fjs6NV2M8skgnf6hi7kBlatCxJtpGxvmTDmMyMkdU6GETqZtXHMDdqjdpx9CK7vOwq
2XnMUcYd2lSs+9RhHu4dvGpFqJeQCpyJBKceHWx0rmXfeV2biIVTBKk7kLMGlR0UjL4biJc0Dpzv
c4WjsIECtic5tsCM4anCCd10WVCP9brjjjVrA8X9PGg3xPTKRU281XYTrRiJr0wUolUR6880SLQf
0aRzUZgH0DzxT/Jg6K75m0TURsiBrbqwIReIAQQ5T02AFWektBoVrmUYdasszZM5Y6XlZWV32aQ5
XdltmoNO6tQTDf+SI9u6CEq2rlvkVpLUn1RScS+o0MxkuTivMjl6cR6EXzrabXgRuDnNu88O4OZq
koTX8qaUbPCpJYd12yS5h5igLkUpXxSJCGaJZm5jWstrDYxQKtryjPuVksPcNDAw5GXrh1LWboh1
tyIla1zqWMg1rBnPnCHZtk2+LIfBWVVtK/yiPEMZ5euoJfHMRibzkjrsd9ReGRLkf1ntyHw7sJwF
t6JtTcfkOmzMZkCRs3YCR3jCbs0sTRFZUcS3qYXCLZxamnq4DDKvKSOzzeviCg/Wl06Gw6WoyYzV
9scUJ3SjiD7l2KLnYx0sogBFHks6MZey9U1S4mvbi1RaeDTp7RUKu8u+xMkyMjJywySjKxr1K2Q5
+bLtvuUBMYsqaT6gmoNyx0h7FbFaX8toNxQ2qLFjq3UYJhueJHJG8s95bsJZ3BVsRjNpfJOjvRRa
u6oY+SJtmk8O72t/MGm6SrrKL3OZrSzThq5TmtCLTORbuR5nw5ivqS4sT4SqXtYpaS8Kp5lpXKxA
JLWMBlXPRDrMkkTHLqu6ftOPDZ4FThG7ZVM1y8RBLkbtV0d2yosTZXkmGj2EQjrDuTN4tuVsIpao
dVtnS+FovY5S4euWpSvE4AVpTP0Z2JS9sLiduVnI+YJGTeUbM1oes9LOLxv4pclBR2pmLUe7huHB
8KmN4s5th2RuWmrFrhmkWldU5n6vceANOnEzWcqZ0bxyaUTpGo/DNczpbHSCK8pbOUto3G414rts
rISfNT3aZTQGkVTmwlmp9tJEJvYSSeM5Dup4gfDHthqYZ0A7PHsInLlT2x6vTeJhJc06su2lgrrQ
hgXORcSTdJ50JHVFljtuFUixCVl8ViNpuUZ8qBi8A5kcEleQYM/kEC9CGXp1iaIF6mLupsGV1ViB
l0VOtaVl4ja5TC9Z4UXcKL+QSi5k35Z+QWrkNY1oFz2tZqrU19qg/lI4ietY4AECbQ3bIUxmBe2L
lUV54/YluyI9omdjMy/RSFaa4BurwqXXjzDPNA6uCXU+KlbkrkWKRW3ReFYlSm2G2i9R7yFd9ecZ
Fdob0mJXJrXlB9iWs6CIP2JUEK/lJahDhFM/SYZ+5kRj6uqhJW5Zl3NlkJxFOm9cq42LBcXABURZ
eEYE6Twv0sjT4KWqvmZXYZ3Vy8rSFhzSeAGcRM8KOFTYl3EVzoahlzOh1YewHf6iZVMvKQnPk1ra
rqnseBHD8dk9hGeLimZfpEVbeNfA8lRj/SWyhZq1kYU9xuqPbSE/6IZZLirHfNEXFvW7wzqomq3t
xOr9VBXLJBvxggXXTvNnLdvEY+jc2JYECtQ7btiExu2JEb7kZpZwvGw6O96oiGVulFls0ZX0powz
uiM3+YgVcIbcb6puDh2T37o4h3dRBx7T0VfYe8Zn8qCMRRCcR7xeoiKJXdJ28aKJI+/OxpUpBWWg
QDK0QzZl35r1YOJl1leWlyNWndKu/qK6LllaucdLHS9q23wpc1X5taDKHatCuEmLF+mQWJ4cGFkl
B83FdDgdMB9nZZeEbtAVc5ZfsoA488bWjjv2bGe6wpnfaWROYi8aIrVznPq01ECoau3Uy7ZudmpU
5UVbB15Ix3pTDuXgVmaoZuA4eA1/vc2x0Lu8aebIaaxlgMtdUCNxLu1Qngsx1F4ZdtqlHVJuS5rN
0PgVyOYGY05OecW/xEOrXBGQ9JIP1pqWg15nIVBYFUcrI8vBc/I8ciurxR7Q5usgI3xZlPmcZKOz
qZRfVTH2ncRK/CIs8DYYEurqMbL8LrKidSqSVS5Ge12kHZsPjfOt60D/IpOOPhWxvW4LcsvBGi/T
XlQzinrqcRk6c9bBE8BKAi8JWHGahYJ5pAm/pjItLqo0Rm6g1Gc7oMlpTZoL5aRmXYAx2dUZw+u4
GS3XKg3aQPSwymjPVsZmLtJGzuAMiXJudXynil1qx8lK24VL8uxUZziYdXRQawMHbs05yfbW2Axz
yO1UbjM64bkTyu0Q20DIMq43beJ2Q+oacEZnRdQPfqSx8Ae7AjVpKHNHUoxekQ9qplC56+yo2goh
qKfDbt8Yiv3KgBK2xuAZC+mwjoXZcLBpc9F2ictgxTy7Hbq5Doz2cxGBg6C97VbEgblZoIzUqtjK
qevMs5KKuEXQtxsr6S4sFTv+3XddammPOmW8AFdT+AZc7FWGoyUbR3tZsTZeFEXmtnnYu/COpb7d
gi1HYb9KGhxchNqDguQCSinBp7xsiDe0VT43vX0GCZPOHRMsZyMT+8wps1k7hM2sHiAsabWBeYf0
w1B/KQNpZupgYOODqW3CpJzxkdmeBFVaoWb4k+RjtMEiaOe0RPNOYww+Xac+rxpw8XU0eFF0aYy4
TTPw2ym20LVu0WkjgTVlQGmBt9RfUVJ6cIAa2pUEXYM4ybJI49s+tM15y9mKpBEg2PN8EYbVB10i
voipaT3aB2bRVXr02wPscYfj3dj1H9OuKX0wRXbczcKcyZ2prJUaqjNK0m+xTcplFA0LG95Vatn1
RR9Fu1an4AxGdBPybM1SUS1IhGcWKBkooQ+C9rPhsLhDkswzp7AuwXVRPqBdUdvnNpjdJR115ue9
Nbp1lDkrJvPPTlbV6yrmF2NUFZdlnYIH7Bs6U3lTAe8sIQqT/WVsYz1DCRgLkjXSTS2OXRHWcyxD
8kE7eCbrzo+lMud5X9duy5N4HqmqWN99aQr7q0oSeNyKIACrw2EdGT9M23ydNJKB93ewh8d21Ziq
9qyeBmCHYSbLvurZwuii9QxnanMfQNaxM14W2TyOGfbSBvxyGY+5W41j48fABn27CLQ71ITOgijv
l9EYxG4icLhsA3OW1VExLztjfKdMSxeXfeLlAzfLMc9ug4BLz2rbDh5NW5eHEV3FjhndHhtXxk35
+e6tzMNwOG+7aJPa7EyWVXkeVWHu6Z6Vc8z6vyKIkLzE1GquahvPOwnMu6RDOS+d6hOG6M7r4kS7
wK7LUxEr5LUFp3uQDMQzZeeHwOn9hqf5ImkH7PXZEM1H0p06B9NvhC5mYVNWboHTlZIdhzC09KO+
C8BvEbVWBRl9pyjNIojU4U0fl9LK/wpsqXcJvKMOBwsmVoOdVjOSAjXXLb8kVpzMhJWtQ0ve9A22
T2kd39JY/QUhLl33unKWCEPc0AoxS8oqdfs6yfwu7fhcRiT90o2Jlw1MeCG2HXByoMrwc76ozaB8
HjTILYiVuRVr5CzEK9K2aNM2+C80AMsJqfTIgPGsKUfbjYtudItYEt+Jg8pvIypcywZuxUQU+4rz
zlUtzmZVJC4C6oTgeWS+0LoNNuyLAMu26wp0SSARYSFRuVlQhHNbiVXGlPrIVNx7QWHX7lg75Kzv
v2CTzciFMlwsh7wZF6rHO1kD1citJbJo7Q4or+ZxDfQDfAU5vXFQb++yNox8KivuFxxsO27GVWwD
uQ54+LnKRX2VGnxlxLBomirbhEPnbAgs1gwCfOzjJEwBmKJ2nTBBC03pN0AlPq3KFPm5IpEf1is6
om4O/2wIcTEcCrFiUX7RVMnHIFbcw61hXsIPWiD5CEkGMAAyr/4KUk02rBlqV1NnjdJk2JllWxRi
m3VZ7qpIkqVdW3oD/8LAVjVBugbB9kE/OhcswPmiGQ0EiZjZWxs49zytgFuH9NyoVLqxrqMZq0C9
SR7Tj8Byr7LBbR1cr/rC7IADpBvBOgIPng2IRPOIpcO5DYkc5FTZaRlDmikqEuTBuwnxf7ZleV2u
OyZTP5f9mlWUbVHK9D2bK3DgeFESbrPAseeMQ+Rg1ZA8MMDdZ7lN4oUzaLmxU8vrEoHWd1/GeFZT
mp4FEbJndYLHWWOUJxxlL3kBQW2Cu68pBk3qWiCMGLhVzyLrsisate5q3S70Ie0Wl4fE1ygz4AqQ
vJG140FAgVaWGtp1rajwApEqsFM8Wsd9Eq/v/lah3A/aODuV1HC/VKXlRkJVG2BoYkkQOotjO7mE
/GRxxpocIjQwBF6YqMGFTSGF7/TNngRJeg66kp73dlT7pIHgscTp3AlxeValXbAJsEHYbVEPXNSK
sjVQ/XRdCHB2tUi0h+wxOK0zJL0OGy2Aoic3I09o6VpFfgkJULREQ4Nm2FihpzovrnJnTovgc9CY
fGOig2YVXPq0ScRpwyCMaJ2q92iNresuLT4B020WcToEuZtXKwWvpJdJFcyqMh7OUD7WszALYq8d
q3ydQu4hJH16aSk1eBlJiWfLuncLidYiwvlZd0h6WT3Ztb3s3abg4SJuwvg67At2WhiQxYrt6Bqs
9LgZVPh109HYubIrx7mKqhpMAir4KhpY7dWOwQtw48mFGlIvxqRd2yqDSKUG2zgkPqR1qy9qJBE4
M9ZCzqxVCyvO8XkjgqsWIvY5bIdOllnUWN7QK2uVpmJ1N+mEpHMVysIbarwlokbbu3fFILSCaPii
Ay58XpbZ6N4lIUvM0/UIqQyfBvhrwNvYBZ6cLaugPRuD2WAX3TlEX244pvoUJX3txp0YgC87iQ/J
QKDB2t5G1YfRqcdNDdmAbW3xy8ABllYx5FJl2XNUSbqptsbcJmOkNnEHZgk2eRlI7mFwvHWeLGqg
Xj6LY2etWFB7g1w1TIbbltguZAnTjYOT3ktFGnh905d+KAwGBg9TQnHfu1IBUlro6wIIxbLuU7PU
9bjjjjZelAXdNh+bwKO4ineWHrWXFaTbEjspfVuLyi/GLqduHGtvbIPLvIFkZEppvczAoIO3tftF
NKLbIpflWndZ5kcxhElZi6xF0BC/SGS+znoTQNp1iNwuM8767gtV2CzGrrtiLXbWbWcToJR9s7wj
IMKqT8ewzn2te3RKkIEPH9FKYRZ6urAzv+IK7AWGTEyC/HHsbktZXPZOte4Ki3hgUfch0QrYQxnO
MHiouTSi8dJwqSHp4dKWiJXFIPdjJ70Db3cbzylh1TJIdo1O9UeZVR/q0t42qJMfinyLedS6DCXh
Li8Q2jIrntu95SzBZWDXGsCCVqkW56PJEuC74qJx5OhLZ0w3coxcJmKyruryrI6YWveV/pOUCPRb
dlseO5kX9CFdMTqeUqaugzyd3wWSSucQNzb5n0ZAQkdrCG6tXC0FNYUXpjB9PUAmVXG1j/V4qyJR
z6X+ZPWjO3LurAiJt0FoV/NBAN3Js370koSPi1FZ3BuyJlqO6jQOtZwByJZH+nZVWjbZKKu9MEUU
b1lY/BnFVgfMU+7ZIcTLMy87UOm+aBmscQ4VhWRW88APwMufFmvNOsgpJBCr0wpDvimAlzYPuQch
LyTzoFQzB0Oj5xmYcReodLimMcs8aPOtFhDH4bkoM4gAM2vWAFP+kNSJmyAeuVwR+zpkZejqstCQ
oVH27A5/oG6DH1ij9DgtP1mtKRYCjxAKZW0yR7wG3kw+DjmQsCHPdi1kQTewQx+i+xBvxgzKC8MQ
01mZabIdCjFHTUcXliwoBBWQyKxTBjkTpMuNRW0vBV95Fg2zLsWpC+tIVsAE+3NdgKJbdbkIam78
nA/fOsyrrQbLpBuh5ggynYs2tEI/sjt2mvfFjIo8WUIuKfGjDgxh3ThgKolwm7qofYsVAnIELffa
ABKVZUyueQfhTF86hZ9YUeSFjVN5ocCBi6MFhAmdW9U5ZOrSpF7GAwg3KLexZXuqgwJWIYQsJjCd
+HQGm0XCVdeSP0Vqj7ua8ssiT2vI54UfWcQYQCsbl1iQ3TPKhEuqg69p0voQD4PPsvN62cdV4ElW
9W5QQJrLhWS75aWJA36XQ3pJQGb4m1OgamNloXXVQHGHq0HeJ1OaoPoTyh6XZZ+2s7HN2mU+jm6S
19gbeJGc5h95BNnwEFbJJTVQK8rVV1LHp8OA23lDILooLMs5ZZXJfRSVSznaEA04hb2MwiABioXO
h0pGPs8F0P+YLrJej67DIW3DKeR3IP/ezPIq0n5TdsXM4l/STpNTrcDudNgpLtqumoclOwXmRedZ
kLQzu8077y4VlCBazLoqDly1j0zbfZGGXSuwHGMBhagk2JKhLS7sMfQbQTKXpJWEMBOVnwXuKKQy
i25WZCj22zYEMoX/L2Vn1iM3jmXhXyRAFClKfNUWa+7pLV8Eu1ymqJWkqPXXz4ksYKbLbtgYNBBI
Z3dnKBQSee8537l6dZqIk2ROXdZpNBB6dn7Gdfp5hZyloIK+K/cU13XEjLmnTj2PHI222GFGOrS5
YgiqtFKl+DiL+N42O3qHUmMBtYt3mYZxT98ViYliDY9qVFtxvS9J0C72uMD/kvJTrUZ+jPy6TWK2
QvHe9Z74kVDHmdHyLGYUfli+oHHx6qWXJE6ooRJtjNQJp1P1Mm5sSJdFDHlItL5Et5dQRXetL93h
vWipgvUpGkavEG0kLwEuHUfifYZq5LpCkrHGccfmUmuV3zSBIYHL25xC/NMTQXcVt5eeex/5MESJ
s5VMiVj8+8GIYqqwVDtHnhrSVNlIf8Seo8c+mt+otDHUDIbuyUR7vrhgS9pRRhfIpI/lwvrz2mhz
HQOe+JuW573mb74nzWEYdA31YC2fxkV9wv7/bTBOvDRYueCXmChjqCiPzc7GFKpN+8p3k3quntO9
7m/ykQgOGr5poikO1EYz/VTt7q9mRPONqoicg5rLjNluPazNtORi7ZMunuKkc2TEPs67nNnNZPU6
dK+7351NEHcn5ykDpWiC/1vCYm30EH5ACXSco1HnyzyX+d765V09WegzgTrjL9N0EvH+OsYo+msB
20BE83EBLvHo6u7N6qWoYj94Nez7iCl+WSQj/3GvzVUsqi1MoLqiGeiQsgUqGN3dBx72ZUGththB
FnohwfDBj3E5C7rD0ZzKOJHr/rk1fMxp+JkODceWumjYtV2Yk2UN0IqjQBFzd+hgBp79Uac1dE08
zDHjg4MdCZf2ugv2KDlOddv666fFlD/KZkc7CNXtGs9r4WMp/dzr4FnW0G6aXlf5vmBjwVfkHZRW
4+PMZpQo4RV3B7mrlTdlZemaoupR1e4qnpJ2ClLZV/HzKgVPxezLYm9iXdTrtiV1XX323CYP0Wxk
Rtq2SfVIvfPcRhZiHFZJ4VBh8l7FxVoa/UVPbXwR5b5k7/8t9kz4on4KGbO/cm9osgHmY6p39BNs
SpaYbg9ThyatnoaDCbfHcqrmk/Sq4G5uK2wn2/KI+1AdcKunsMX8FE/0mT6U1VfjbS4NSMlOZQzR
BD2RzWBh6TsWbtCpBWr5qa/GJCrH+lM4fN8qWcNrGyCCl2zBGmGqi5wqg72/Wy/rgo7RM/ET2jeI
sLAAd7tNOe92dtdzV7RLWW/JVHu4GyM/ylbbXbeNNLBsNixce42CxNjxYek6evXJj0C0/9jaTY0K
XzTTa+mUfYmXTz4PHvmkYG1iGck2Ff81tw7qt9rjpLLUvazciAvEnEdv278vU++eJc0h4IssZGZJ
3B5AYiT1jxULVWYN/doH/iuXXCQYitwU2cpkl2zCM+kmN5m6lT6wURWurfyDquVDHU4vLJhPNZqP
fJ5Kmwhc5px730s5sqzySANLGK2ECdGTe+OdQ2+LczkWxDvi0YnReR1x+1Q+uaC/UThtHgoR1hRx
342HaDnacn6KmtoBAahxJHP3nfhEwntIb1YKJ/tSkD5eM9L5b85DaQ7zPU7XesNNr2bYB17bQROf
dIKGRLX6zdMqwC2D0oU1aa1DkfDFXP2uKe+qiou795+k9K7NuIiT4+vkZ7Sl8xF8x+dFxh8WCZUg
pCUsMVNJWPt4ef/p/cXbR/88B96xX628l31XHVdXfTeUNn4ytqa61+VyGod5A6By+910+90yzu7g
GPYJuK11yjkn+TJE2k8oKvD79xc/oLKYwOP887ty30hhHRySiK31vS/j+h6l/36Ssnts1r6+/7/f
v/9E/IGjJrA8iaPCVx7klEnH9Tnkw5VhcN/dMpi/sZFjiTXRdqshm9R5vZfV8+oX+PtRKuepPVII
wpkp6QyNpfHPoF7fgk3g7iGNSX2/Pc5eU6P86ocs2I3NiUDx66ttz714ILkflMtLA2nyOiudEV88
c77LdGOqPgZYEUoHvQ9a/GOHM5t6WATHuL1XPRQyWvK3BZ1Xogf1YfD1j35RH+lSHdH5n6EnO5gS
G5pnAynHbfRgqYL8btmFrLBWOuqSeHDnaOhgTy/f+/4L5/NXAvNvkpYcF3MIiE3rNvrUkhC2WjUW
VvKr2CAWo7dD1cYnm1S9fB7hozZhNCVSmDrdoZwlBF1cJJJp4OA0PDEnVVilQ+N/7VcxJtXbRL5F
8IvQSbHzsKxR3hsfrs0su1zUzT0N+jhlM/eTfmq9JKjDDpxJQJJ1PjI2rA/MEh+i9JedtOctirtk
Jx2Qijh6ankLi1fb+3CfC7St01wm1oe2xsoOdrTwTmWpKxSrUKKrcHoqIYmnsStndKXTvXdc27X6
REMdgVtBfVCjaPQcg47n2mtU4Q+CYfjSxxJbeT9i2TU5No0U0nGYxCP+pt/eusLx2Hhbm/TDt3YO
l6QO6ZDNe+8yr+RpHeU4jjCjpFmTaHtcxbdmFV0ih+pWSA88AbhO0kU0kG0KuFaoh7uozYJpROt7
+xSWft+X8gPqvD0J5vBF6ChTu/q+koRHt/vC+lVaq0olTEd/7cqwZGib9lDFy3Orm/uhK5/gHZs0
cIGf+M1qCm7LC4ZW4S6QaM5YvKXAb7bcmPA1hk0kIgeJpyJLGlXh36L53kwRXNNR3gQ92ifQjlUW
DvzYSbpltOwPXPcu3ZZxyP3JnfG/fllmM6beZC5BvYlk7EeLvou9VIEKEsJHP9f1DAnUZ5DT7Kdg
aA5ruKgUe8ffYeQfUbYXQeN3yeKaE1Z4iPFVEfQ9voGe9Hm3m+fAhqbo9rCISxhJ1IueRLTAUZCR
hv7rEjlLnaPP/E5W+jhZqI+s7DPaVy73QwfwSv0dMYIvUk0ZzMq4iNY6m8QoM1f6DpukPQRh/zBC
4KF85XDpu7hwjf8GU/ILzqvSD3T1cIFzXFSDi1HOOxj0k5fDtcYeM0BG0SMD8LCgqvfw/ZRAIvKp
7GENNOOpcuMRPWcPly2ECaMh2jdzkOz9chy8oS2WrX4c+a0nbUKSaiNEBgUNG04wLE1CR/vCA5TN
41z0NXP5rAb4hmzM+nEasr0DmNRiO1ykhUHP60Sv2CpkZK7SqiY3e500AcQmv007w0kGpi5XwJvy
OtYp8ZqnIa5ZWobtnu6eyCMMg0q2yWNYCHt4ZT30LYw+uYcd2qOF3U2ycK2SRfjfXNskihiU9o1t
YQj7ferp71s90LTTEO13PDEt7coPgwiObQctxRIrMxjuLxMxfWKLbmB/dbKFu7J9Bdn0tcGKlkSh
kUkFoKYdLS+W0n8zGyQfKBiJWenHaSFVEr12E3HF3hdlEK/HKHJ3QwertuQQ4tjWpT0ZsvBWb7Il
dCfF5yTYUcT78dIcZv1mgbyki6tinJ7xZVuUTGgPknLo5DlU+FK5zws2Nic0dp/quvlGqmVIQizG
vd1yoZbqAKz7dVsvhpZfAqxEmYMdVcQre/Yh11cxxGUWo/NVzedhN1UudfCXHuTHCXddLYIwqZsV
hfqwv3Wi+zuaR33Qw6Wc45PU9kvHJ5ntdIbVsF8HSyGdVgHECLtmU+fCYvbmRzJ2Fdr4Ut0hcPGt
K2uXtQy+ua6HK/TS76AD3uQwLyfu4h/zLv4uMY4jN61XLDb2k9/jaTfS9SdcDnOg8R8MjRIY3Rkj
QfCfcJoZOhrXrS7PU9Nkaos/aa5dCma0TatF0kNAqx6yRMCw9pd5064LfMK7Bo1+NkVQ5lnDR8CS
vDpIVEd/ODhw2r8c3O3ZiAEH5Ishr5id9J8Hx8q9iip4Ced6jOnJ3uQvLpQroorlkOih57fiTtBJ
3RStNp3jKip2lXYcxqxHUJcte4kWpSNXN4FEDTaEIX8H9xHQxb8cII9weJiIiqXQ/wntm6uBT6OQ
5ZmhzZPJYFFN9FXR7Mo7GBx4Wo3LmqwlHEe/XcA38RSzCAeEX353GL8wxpjlHSGsiO+R4NE57Kfv
kLBp9CTQwzNoGpgUe5MOimdDF74NHEVne/sydQWYZGjbP+CNtz/9L7wZj7AQMb4ZhIjx5NHbs5P+
8xsyUkQadDA/05slPcIurJWK83ARbbrfPrHkywJCZoiRx/rdZ75N+/v5nQmmzeGxf+I2aj72//3O
JB7qoW+7EBaUMg/Avs5u8TJRjuTopDpsS4dla1xf+z3+MUS7zWL2uL1Xe90UQzFUP7q1bbJNzNDf
+pXCg58ubW3nuzAcvnYcRTxYhz/hqRSjB34+bAyVwBS9gDJcMj/jqVsHyUegMj7TyUJf8fbzciMI
BpgOWUPZ/EhJCqfAHgHosZ2atAz29goA14IAnbcCVGK9BMNVNvDcPecAXY/bsQnsk3baXSZf55MF
vxdR7wDfGBD5/r1b4umwjDUMB1gTSQfg4qqDCqxcxFNI0TXoiTo4wJq+Q+FNXn//Tf16dWJeEBqy
GCHzACbjT1/U0DPj40zz8wTdOBlxAyc+NbmZp88jRSWoLARgEtWfLG/84vfv/evqhveOMEkKPQnG
sPk/3RltGSyg30d+Jj7P+30dC0CaU66jMotusunv3+3X5SoOI8wKxwRePMEi/Hkt5Y4GBrQkP6vA
+3sZ9Acw3sm7ut+Q7seqS6T6fnsP3JaXn+6+UDDMwsTzL+PbCNN/3wON6QyUjyE8N2UZ5cqrU5TE
BzKyPhmmm9hxswjUANlfes9a2x6YF8VuO8QQAW/2qLERO1Gpn9+h0U6LOu0puqqlzLwhZEWDBWt3
MnyQozmjhhZ/WD6CXxfQmONR0RFOGDKi+BT//gS9msttaTk7V7UXpdAs+kM92kcyxfK8RmI9EuJ9
pjDCuMDhAqiaEtGt0NhuOOISgxDR/WEsJ5W0bBOwM/hd7OmPgdLyde8/lKHZD78/6f/lchYYck0w
NQ6PW/5l3RHBovxdh8EZUgME/hBuRxib/ggC8ETKgWT9LegAKVx2PkYh/O77Jv9lzcOVHGF8I9Za
xn/eDyOIt3jvLjivt/SA6fctITHIndk2F0Lh5pd23u6Ii3XCagev68bU2tVfEzB+8x+udnK7un66
+hCQQTiR4Zl5PKS3o/2PaMvsq55WgpNzyw3Wqxs9tN+Yn0dcf9Vh1x/QleOGQ33oRd7whzs7+vXW
RgA8CgHU3UYq/7qswOuK/b7yz9r3v0AT1CBH6PY5jA8dbZ93BQuahh0k0PJm4fi1BIssYZJU/C1S
wbFsPfLNkui4T0P4MNMzlPtUEaszu4NmkLyeCwXj8mFl5HGvUGLokp2lmMilmc18DsM9mYLZP7iw
54mrYLlpMLX3UsmcQmdJEBgJi85Y7H4bF7kaWpHVrHueqTtORvQXmBI34y/cAp2UWMGOTIOaJZus
Ul4FQL9GlOnCEuxlpH+rffkc7PFY1AJG4ULKo3QpRn+QTEVyvco64IdlNTqR2rsSOm9v60KPXg0q
yeuaZ+uhcENRex3nZYcvJmB2juio6snfExbP8bWP2hcnm8dprAi6s5784XL5Lxs2HqOMlhXPKMds
Hjy87N+XS6/QPW5eGZ7lwuLL3oQHkAbf6mqMn2bnX2IJDKPZwAzUBI3MGLqkr/vXaS3Dk79bmMuQ
YKUBVxxM7UGQBToBWEaYJdqeJhN+CPfeS5BQCP5w4Le59j9d53gaIVZZlMcYPIzndv77wGU7A1tB
DXh+x0RDMCa7t/2YpAy/dZ19i73t3LZhdNfse4noUwtPup8enWA1vgxsp0BoOtRfWLOUfy1blUJ9
pqAH7ZrC7KSnRg7QFeuPEm5VPsPlO7DSInKk4TWMsLWI+EzrBXg98Tp2oS2cfA5M/UxW/fheWTn0
/dfuEYkpLIxiDfI2UNCQ4S1fWEefVg9eSGv/siWg52xtFZxCLJlHAwXPLpsovLeYaoRSOkUzcFj4
fKjuKc7wQ1euXWKRBjsODpxXGCxf/rCk/RrXQZD29iQ0LKi4iYOftjDfjNU+x9jC2vgoIPbcj5Ez
OXA25ItESxPpug1CHCzBZmDDuTURSdcKUEQjtDzY5g+rO/llS8XTp27rKyJEWNvYz8dj1Ajj0m77
GV/vcopGIBVRlK+Db+8Vg5LgnhrXD2mkwT2uvi6qHaR6H8F4U9UwXidFquwPp+i2jv5rncUhxYgO
+rfJJLdJPv++/uIdWWQJ8fAcVIoCM+UJNHoYhvAbmopAngmA12H87HYHvX878dalnT8HF0oiijkV
v92Bfqn3b8cC1phg0DCK1/CnNb9DOkePpb+dQ0mQC0Q64TQ6c1CwAZNlwpdWBgHQV/iemeMeyaIJ
x+Yt+kE2bZ9spnuEr1/i/zOxzKDbRTOp6su+7m9/ONBfdyeOguLWlCDchAbh59aspZVauY6Ws2cD
kSA76Z866V9Bxwr0aU18hAC7YIkZy4eyFEdPHAyemH0QqquunnqmO0IoSxR+qKS1JzurKbE27q7t
ttxVxQrQ91mbtUux3N074fQLVojuAscSgaNF58GEZXhoRp1trLH5PogvZe/+9nfgn8NGy8LzXQfO
Svciq3oA4WHNIC7ewOrKlF0xxyHIQj4eKEh9NkbhKTR0TezWRbkLzJhohIUuYQVpG2RawaY4Okxj
e6PIov4IsYACD+Ki2IdeZVO9bw+4p3uokssZ2mgJvNGL04GF/WWlsIXfX7TbXDFvAzu8NyADDD3Q
r9Rdd6QlkQ7p+cO+AUGY826Kgg9kQzlfN/JDF+gv7YgWV6o295gjJyQ4f1gfPMhM9ziF9nInq9Cl
fJrEw/siWkM0vPjx/LKZ6Ys/7MhGePkC0uqqiPc8Bg5BnBUsRcTkndSfYPjXyBwIceZ2O7530qq0
P9YeBHstZpwN7ARpv0tyT1qFPa4rjyML1z/UHL9e/Jg7C5wOqXI8jP6XZlf1SMiA5hrPqqHo1mz6
XkPrJccQQVp4BgbCsv3/7/4Q8+45i26zbiI8a/Xfd7+TfuDmtbLnuGlc4Q3srp1mcam9vj3VM1fZ
HtODcwoqDaisDmGef3iFcOIxHtj5u7s/+KnBYSjT8SCE20MqYhL6v9xTPaIfxNiQwZr2Xk0U91fc
RNiCQwi2wH4PiG+wE6/KO49NW3bLa+wRrsRwiMTHuvGKyi6wyuLlTqn+GwoRCMeBl2qAjqvXoXYS
sPL36onC/ssGkNnpPtgibMZ8WNfgTyt9TH75OFjjKecUnwWPTUEF++9Ty1o4lQzQ9rlajcpiryLn
vQv9czfW0LXf/43IIjm//9T0bTrqTZ2WqNzPtUMSOnn/MS6BPCVt3LXFRr2P69rs5/cXhSoeiPuK
wtOG2fuvQm+AeAjpIpHG7edgbWAoOHekAOFgghiaNQ0CFA/TdrJmh5lSc3pWYe11SaXX//3RB5ni
SQjPSI7Tc13FWx7y8UcnNu+shn3F/j5Oqe3GMky7dagSWs7AllraHVnYHGtPw9euWXlugWuXscbH
XuM+cbcfN4SFYEic+9vL+09iVGgo/d7HK9LJKFap/9SHDmEZW7+4kiEtXRp5RC/aHlfODkHsA7NZ
qxczYdPCKgZizrx2rgNo7GEXqIL9EFUfqk6Gh8ggzgYvAby4x1US2Or1PZn5T/wKvCAid3JKwxV5
oGmDLaNbZh499ZU4ey5pZ+53VqEAt2otKGJaiT8O8tiVTZuuYEkCmBvPNZnJa19N2QiWJV/LBlZB
C4OVbMxeBDJBhxardLp1cXyNOppBey4LzUjxXp5ti35ktWwTLZu4aJmrjg5BsfejhAd+18N7P03K
qtSP+vDFNYHKRIOrAe0LnHkgQhlvPXf16DBda8BPaC40kPuA7al10JpcPz+WpfFfa+mLgwQ7bJko
X5D5TxuDe8j3DMW+NGovq6J32o/dyV62D6YGMDs0ILD4wvnpPa6DbctL5ALryrMzYArXI96+IS6P
tNYR16BM1r4CvEq9/lCtFv3CiHZahHIoxvEvZGePji7kdWENTRojPWRAIclvQ9hdQbncaKfwGjYg
zyRyFAcHyPWA5BZJlEP/JMwI77HkrwDGgrwGXXMYOuQhm2lA3FJ58H/kR2hED4haQYYi7Bi3FTkF
HTtKNPtg1Pcgd6U9b2pJYX00vSGf+y78yPruczxKgKVThVwpUvGnYLKFN0fhkUqCKJ8cTtxHxF9X
SPXZOfgEcBa1c9+yfLFMHccqX/Cm9WTXRxxm4jji8f8olH4D7DC2z4MBpY4g2fN7MHW7YbmrEa8B
+C6YMNAyQ5R+136dHgayT2nv1X0eL8Cr5lZ9AglrDnOMy+g9XVyCsH1kMxwmT3H1l62++nLnBzGS
9rBU4Ps2vw3Svq4GxFrRriNlgOt1D552kDGvCxjxpFFtBTgJ/2zNdIcgD8Fq63NwI1AXomkB1FLR
9VFZVP10rseiU3F9HI1/FaHXH+mM3HPdIry4IvCXM2+rkMIu6TN4Abz9bl+2oI0yP/Tz2msQ9uJx
m9TYedO4geU5nNjG9QsmM8hUWzPBPGFtSnc4rH17448Qvc0c7nxMac8BELRHJgcBaEjett5NArb1
gUDa6gqxpDqxGqvQ6OOG6OnkFZY2Y+YwDCGbYWDd8WCEmBOhflpibPgRHGoxUBB6SBZclsPW/K0b
oKJg+/TVV+pGpiBw0gKsvIr+CZ2Ku0LqbXMIkCI1UU2LeGBR2nqDPMXziCqTS/OKujYd4p49oWJC
ZEWMd3j0I7kX1KuRiXhGcKdLEIbCGjOOe5vNTkBQYetyweevzrwPUuXH62Md9tsjCKoKV8CezEtk
ipBV8aMnR/KgcTMZtLOpBIx5xmgixFICFF2z8a51jDyxhEk2+Z8HvUKT65fXJhAldspty5yWDwCI
45em+QsbAxzWkcZn16HrQSdpZIDYJmBednAIWczlDBDqUaxkfIUsTwrfbDRtqr49r628dOt5a1SE
aIn72m69PaiOylTqZsossKTLMMTPo7+GOKVfq0meBHIy50YAgtsAvxcKtnbCWyKT0M7dh675MI00
XZG2uijQ5Md51me4jPXFw5NgUyvCEhkQDa4xYigrNZaUZ6+RhfbAf5BBPAzOj4rV+vZQNvUT6yH1
OY0bf9A9yzwfmbQJhPlJdb1/klv3AVs+FiowqjjbPoQ+MU4IJIFvS1ETC0SQ1jlrYQYf5MSTVQ7L
u5taa1BELB4vGhlclUzi4BmNu9kP70VNfzSSZxut4McGcGnKcA1zBWqql/C7Ac4Ol61DuWzKjPfs
rTRbkGAaQlC4OETd3DYPoO7xNdTaz0ZMeoADvCD55R1ki6AA0mL7PSxJCG3+LjKCNHFRIbacIxXT
HcrdICshSHOx/l0w+fQebQtYNcyneVgsRZIfWCvYpIDmMTT7w+psNkRBfAVAN+VDOFQF0C3/gPN6
nF27FYNp1lNIDTLntz8NU1il5DatBehOjJtjfVmwCuURltAYa9CLCWSdUjmtgCceGR63+GKwVHbR
2D/u29Afltkt6W45Aidzg4hPOcWpKX2S40zWeRiFyFJu4y0yoq5OLaDy9rX+6ouPvLlnaoq+cMzb
GEPTIq81sKRel/kFlFr6zv4OjYLNUoVfu4iDKqzb6iQ8l5vSY3ddz7bczvYRLeX3QJljPIv9RPyM
oZRCY7R+B86B9GE3PkURGRN/IOGRTdF928j7ABr3QzBuXzamy6yV7TUYfXEMbOenOwVqKxFPTCe5
kANKtHxSOz+OCE8kEaRLaHHoOiqmUr5BZnDjXKFr5qeuMSQbDHt5t2UmR5sT9yzHcfdv1AfB4WZ+
db25sBtsvUpwO21zHWpmT0EzwU4uJYLWs2MA85b1SPEupNPLhffDQcmKXMOZX/a4/W5cLe5LYEEU
As/B7fbRrLTBxyi3dCj36axImVX7pd+EvgdfBqSYae8E5xlDXnwr8ganQ2FIA6QgTBDY6udBxNVd
iPgE2Uh8NZZn8U7DzJbL1/dkuVNgjExX5XYfryZ2cRIKTJARzqXvZojT1EumucmMISRbgbbmq4JG
NECIzuHng2n1l1NT6yqLO/KkoY7U019+WBjACMyW4qTAlCRVqRsAegjcsx7Re64RfV9uEUYkRJET
thRGXfUNaPF61I4+gmjts622GhDAVJ7R5IGTRzQ6JSa21xLxzIMKwq+qpPQu3MdbUKk+BX77uVwX
VsAPJUnVIbwQIeuj/N5dbMRfRKvThtXeueyMAbOHDrTRy0tPR/8yMZnBRN1St7EeYvF4JIj9BijN
n6HtvXZb4F/aHbzKUjanVrUh7O15zreIVvfASYplR7wZA0qiK5kcgifLrM7QH0mOUEZ7hizYoWEO
H7mnPmIZt+cF4tHDjs2YAm890bjCAuKa+2kPxQOkE64AUCo4ggAsYfuZcX6D+qef+NP7gBPZROvj
ex0KaLpoBa2uqPcplnEg3Z5xNvdw52ee3X3QhRJM4YSLc2cZY246AfIYM0nj+ckTy8lHrvnOTd4I
Ej7ElKGQN4e+ih5qn9mD17UIzewA7zCzAKDKqL5Fc7Of1mVCYlV0z5Y02NA678WXTB9qOgos9zXg
k3BBGFyVJ7Ea/dzvGJRAPH7bOeWx1HivdW4+zXR8Md36kZOlfIZaBB5KN8HDjJA15CEMmNnqETBf
E3fHsUHXgmwTonnzflGjvz8EEwYP2G7x3jbaPiCJNHEv+lFWNT6t9b+iH/YyG7irsnBHzQ4V1DXk
ZJse9Q3DtdHeQlVIgI0ayaOZj8uVIh965Cb+hukAAZJjF+Pgku3l1p2bwegczzanCG5gutM/EPCI
4QSAR2GnIlyUcLMtZ8zx+WDCIK+E7p9AYw8nVcUrrIDpKaZd9HXBDSZ2xIKmduzPEnDks+ZgbrCa
nJSMET9epxoB9fK2Z6DVWrvqXLPP3HioBzH8eEv0qEnmgKydR23Uqeq2R2n2oWBsLz/zCrTNypNl
qOdHOTPcc/VI76Mdu7IF+r2pKngsKXsQ4YoMyELb64YstVCteI0pMo7A++4mwy562exTOOrxaZ5B
RM56Z+mtf3i/bhcw4eliMcNlnED+ThFdn9fFkvt6ouIjdh+Rhxt4eAR9ik1jIMEMPjaz0WQzsWyn
3UOfhw77IxMLu3idj4ClH/QHfDOfVtuH8Oiw2pa1n2oBOrS3nXy6jZTRFnD81vwPY+e1GzcWtdlX
mRfggDkAg7monEsqSVa4IRyZc+bTz+Ipt8pS9989MEDwBFK2VUWes/f3rd3rAJq0/iGpgRZ0Ubsx
Y4zdhA3th9h+dUcDAIriPHTgV65cEb7W5bwaA17rU7qgUbE98WnDvJi5pBFTwC2Vni/DNCpnBM7Q
XKX9NpFr3pOlDqKmbXtwAO2Sau3ZPi40ABdxNK6duINuEGf6gVfNAB9CRYCUp78IZThLsirqvCqT
Zi6p/bCVFVwRbm9oqxCR3lHLtBVinmifkGza1lZ9UHu/2PUkWWyjvON2iH/DAQlzFOXr2kGq0cu1
tC6HoV5nrvyQkgPYDwSkRXhrrPzvaUsO18H5OksaNzxgsebRrJqPpOAfu3Q4lRKuLp0V3JBWIY5H
A6No5ZebrMTrqaylWK7m9cQyqkLjSxDgwSmquFq6k6sJq351zou2Wqeeg89Ksfc8SNo1/mp7pRL8
WgRN9VWtGw0kWTuSTUC5M2u96RmWDtKTjHzZM9gZmIO8iG31RLKsf40NLCjDKoljk6VtvzTdDnm7
l6fst9Lq1NV1tFNqd5fUcba3i+ibVxfSOvZ6HB06WbBMIx8mEEk1+tklsi1/VkfOPCAEdYKJs0qN
qrzXQhaSblh+G3xnYKmNLssO2lnlJng/VfIuZtDHCwAp9b71am2XBAYBs8xodiyHg4OR7HN39I59
4XcrTADOrCRVggQczIlJktXw+T9MUVHNiVtgN+u7bWOV5iZw+5OH4HLTq+ovqxyMYyLbh8HGF1Hp
eFKKIew2PrLMhSxpbzqK46XJjoJNUzvOW/7/Nlb5pbN5NKgar/Wm6y4CBMXaSOaL78wUyGwCM4HU
XDm5QzBrC788SkbzWKBanFd1mSxz23TZsAfNsvWU+EgI2e2y/tAZ/c5mD7HLQYA1KOuWKH4jqFpm
ubdC9ax0dnVhf87HczLIJsGptZOdHTn6GV/uPmviHtGt7t0Rv1+0oVMsLc+TF7WFrHKQ/OJQFnkz
j8virOTN8Nys0JTPctkrzxVCdB3XmtWO1clqjL3X+vzmwUOsXCN760omCuuh0Y3pom/Sc4RVaKF4
qC8LXBWzyK6/FI322GJDxmY0ADvR51boggmDQTTnyf8tkXw8aLFaHDt+5tbpjC9S5ryxVpkVuh2v
sdWyzCWosY7LFANNHB6LKpmJXWaZDtdAaZyb2ja1lFWlkHodDd5d8hS1dNr4VKg+C94mfnC1nwow
LuzhxcCyytjIRaY+2+5XKIrfvB7PjG517tJXY/yRCtv+XtXsJTZLZeFWtbfC2bbxcMdEo1Yt9RZ2
jO/4R5yDP/SGhZxFYGBmKoUxc2scQQimcaupj5FGSExRGvPHODfTN2nUvGPmp+x2bOXRic1Z5Zmv
Wmu0ZzWIt6VsxfuwSC5eycZL13S4L25/3w26hAJLipZ1ZNpzioba26BW91XjDcuq04yvrRIYS2kw
tmaUamf2ogc+8plZ9VvyVOpCCvAYixVcxtNVCcheBKiO+Sc5CNqAMFptiqak9tajbP3yFeJRuDIx
ejfIArqB72qFYtW32L9mHY8dp9JeKj7rM98b6q02tj3OKildOvKw5DERrIK626sDKdBWKU5XEOQk
IAP+1C9CV9YwOBCV6EM9XlgGkXd34LPZNuiM0ww7S0SwMgkfHHOyV1YIB1H7ru1Clxbo3/K5Jrk1
K2fXxDATHnGNdTPPHVPQO1iExrH/aZnA+UY5dIgI9v7kFZwe6NWPPAzKDSwRrOft+E1aw+XB8eOc
OrXpdmandvNe89uFwHdBFYCd1CPb99Q633UqwVohmiRRHO1MgpezyADoYnj9WrdKorBs6+w0r9Z6
x7LbidlO8QoyW/S8KcbyWd1GSxU66a6to69NbQZHlvLFrDQ13l2sm7Z+Vt93taNttcrilTLIImhK
JG/qk8vhoCSKt9CMtF15Xfva6WW96uo4nUeRSezTssqlY3ds9PrJolJ3CG38St6IN35TQ5LIsnZV
stsqNHxhfCaxoQK16+OkezErdRvouJ4t+YSJVjb6fJv2pMwGgENAV+bATfs7JJ7WzCrJlMrlsm9U
bevykG1ss9qPsnw/2pFy6koAIU0p4djuOr47bETtabMT1+63soOaYJcNn+YCyIZtVNlMdrpwp4P+
mo+2uY6nZKKMN49tVIecPivW5E+0bY49aDZCzNi4I8YqxS3eGMP8ojbLOgiUQ9UVJ7Xrza00YAAn
ln7n7LLzHGKLSbQoJzqF02UbRnK1qJTcXqhm9ZDHanWJy1DfJnpNKFFK7sqT2Rn6vRF5h9LOvst2
bC/zVi/WNuIEAhV2syLiqzwWvKq2KVmPrMzuYgOWWxfg5nN5IWAw3yJpHi5BDN4iGuxJvxEcw0tc
2MbebGJlwePjzjIHcAFd4c3VkEf06A/mgZVoO5yJIS+0EoZHCO30Hs0qSbrCHGaG2VV8G6PhrOFy
wzicxzN8kNq9ZPOw1dXK3rhAZuZ5g6ORvbJBKmL65BZQYbD6NmvgpwC6jNQjEV7p84xXLj7szl8m
vWqtIqXhvSaphKudwHzthh+2jztLyl22mGofn+Qy+eo66VtjEDQZ4scqUdUntR1xm6J/BOuR71Wj
/cGe319gmkrIWYz+mbfVQjfV9EC543Kl4dqeEdaGqeDpl9IwliMPzoeMh9Hg2zuDRdPK7/VveTEE
X9AbvNhKvgTzW/40iHd60ZOd2tqhaWT/qPNAVtCUHdSG9IFNuGVjpOPPLsh8rA0xmSut1b+47is7
oseEiNEl8yJtEfjRuW5imUxGMKxG38dg2gXRhgX9oUsJp0uhOzyUuczXpx4MPN5FM3PdzgB5R0zK
N73qHo/XF5Ul0FHLD5IayGslBYy7G/yoIRtUfImMploUUVm82pMVwe3y/lwUmXzfKekLfrr8bsiq
X2kDjUztwngddZL1PA7qRKgbpVM24P2IulFfqWy9NlXjhCygpOrk9XcNFKRsbcXuQrNCRMGE2OYQ
SHhWmROowKiL6FCint65wUgAcFB3IxYZ/DzIZLcoOQl0ObE889X0oQv7ZzeT+pUPQvfgKt1em0Ij
5tC2rLbZzCVZOZzQ0Q0nlUfZQup7orrN8BQ1nn7XDtx4pvNXK4qO1W5ck4RuivbBx7K5MVuZL8fU
HHK3eZCdrW7G8jnO/HVmZcqT53dLS5WT15LsyjoGU7EqM6V+sopky8J/0Zq43WdLF68yn0cINaAi
pa9KPrx2QE+++A42cNuxl22yMOI6OiQjMjInMbZWDX2KXbxt1vvMb4AP87NxgESzKSUd4ncAX9eY
y/WFPz9/3rWzdob/nT+8r5doLddwq/bGSb2zH+Nn8wfRYDWfVd2s0zD4Q3IhbbSoWUEEi2CuY9FZ
OjyFoQMMG/DG5aGzz0H3gI49h1VcLlDNrvXFcnlanl5POMtmX+2ZMndn/bJfqitjV2yDu+Cu/WK/
aL/A3rDqzU3AgoRz5nhEaYaXol42BqmPZZSs7G896aqNvI33w113pz5WryWidXwmeKIs2E9zAtdu
tcAJJtWrplsTy8e9ihIEB4l88odkmBu5/+g3+aoCiIZbikRlk9v5BhBiu3bDRseKXzrzUBukrd2l
J2x32clu/NcuS3q+qOaSvLX2LWIhMGM5K4EGjayNl2aHOGq7r1kODKDppew4ILm7azr5y+ilq6pr
42dOQpRJmccaM4ifiSTPjRIJQmT4Bd5yXX/WWpOIWchyM0z3GoaPlL/Ew3O5NGd4bIbVXd0tcGTu
7iLAVe7DnXWPr7LIO3NhVEOxE4dCz4tdAe7z2rT8kDhijusnVMNyZ0Ft27lFVe5EU5xFFR+NJkkO
Cum0HZmvg+QfEiK3q0Lts52Tmxn5cs4+NUuyI5vRaBehraW7LLEgefhewVEhX7bqY/siRkbXNOaB
URIhVpJ054bawSJBuBKDbtamu6L1st30N+g6VfqjP08tgnB4cNJOSXbi4IVuwpebw61PnIG1mR77
vLNjXMvK9DOrlPe1O7rFOBd/dSPI2VeS0517So4Np8l3buVl66GOy2ov52qzzsC7jYbx++5UdE+v
P+dTX1gAcFLKuJyTJ30a08JflZaKkanyg3rBCw0ilFSkO3Y+6a7C1hmn4bhGx6jy6FF9HEIkqtVY
/vMg+jyrjAnpZXtp+l8XB/KxxE4DJ+LYmz24GwmJhCbz1G+NAMpWWWe7aPpBHen9q3bwN0v/7qrS
ugLhv2f5UBLBrT81/+8jdv0s+T/TNe9zBDb/1jqSAcyq7Ff9r7PWP7MJi199nvThzvz033+7iab/
obH8jPb/H+D9l5/8l9b/w+AHsv93QGV1OVx+ekGW/lWRRkD6dXR179KSv3H9n9Kg/vnjfz3UX+uf
1d+u+432N83/7Viyhi8Je8nkLfmL7K9Y6v/WHWS/pmUgr2Id/w72p/qwhpwc4ZdqKypX/Kb6KzbV
1lSENOhOLaxOKFv++vd9+CVSyeB3+0+qv/ZJJUgqlLvLSJs1FUmMZqufZOsx0MRU6SLjJyGio5HK
2lNfsFPK/dFZK62pPnXQbxags5y1GJVttHBiVED1xSiEgd+j/3TtbfI/Xas4XwP8qQuvzQs21hzs
OJ7Ev+9tpx+KvTUdPvWF3ohR8NoJjcBM4UEJROztEOdOebg1Az2R9lm0cYCRP3t5nBw0SKtzaWoW
cLZYAQG4Uc1Cf1at+keU1t0ZIsRM8f1lZpUkV8dueDPyYp7WivPcev0KMNcU+JQtAtUxjxgCXIW7
F2dm7rj7VEBqb+3IVbRdi0yOfY231C13QPEB63xhd6MCdU4hCYukEwbZ1PbN5iwRO/uWR/i2BZBB
YLVEGNh3Ybbw6GC7MpEabgOiKQ5mUGaHKAeBinuDU0gzaHgPYizuewlTXx8uwUW2K4Rz9imsSjZV
uWuf/Ols7AFukRTNwDSvs0oDJSUX0h2xrWgdST54urzNTu10cKWIAxoYPIopxIO6gwGJyAYNQ463
ChZEfVK8ejyh6tYflAzsq9q63qqcuMy+l3eo46qnIknchezLRnuJorAiuDi3TKO6NHJcX/h3tJs0
QBAs+sRh+q5Avgy9rWiiO/Au/3aRuFFstButzLJt12tZMTOCZth3mJL/OIi+XLX6z32tnj/9/p3b
2mkI8Y0rXXxGPeY/uC6pokrHYo06x38AuYA4pqvY6qsdQPaoBjmiqM0OLWe7sRUIZQS0cfPYY3ZR
e1ubAOX+cwQblZC10+5zzOuLjC3HPMTW9EWcxe9nFULqa9/tzKLKL2xp3yTGi4wHBaWxdkiC+nPR
7kBdrb3E8TYtnD2M4zBhparzH6w+Sjdj2RYbr5ftS161sNqkJPwBtnNZF37yVrsDxl1dgqRVq+7B
0yJ9AUPAhU4A5zfJXU+ZaTKAYT70GXIjNWOVBc5ZtsrsNEyHwuqMWe9A7BYDpT34Ct8bRiS/xuRe
5N+tpj8Wbvymhgl5ldwppN3UTNOWnCbWNwmvWfbG15N/0HuzTPXyviLXqkGfH40aUrEe6co+TEmt
Is2AHqIB4L52XsfDSvlm5jAjrMQIlhleQ+z8EuUcDOm7VCf9MbJc7ZT0ztwOrXj80kKnnAE19pCW
2V4dzxQIYjOEEcOdM4XuxQEBAFcEf/Z4PaqmohzXrs5UCADzHh3YGoRQcJ+5wE+JDSXfg87b9GHT
P7MPPVlpsY6m54g48NRz98b0HBHNK/H61uYXeCbgExCLUMJD3SrJ0S91VFqWMb54rnwgnGH+8IPx
QR+N4JmdQocfnUh7NpbJMXCc31PbdDzg6Mie/3gV/sPbBeE7usOb4Btfj+yoU9EaaEeTUeKzdNlS
koBNqQ+52CSsd126qE6Q/7mg+bzAEe3PU/9o/+30j8WROK0GfKNS3etLXRvlp6bwLlBq+nMSBOET
VEk3qRKifIO7jKdfszgo5qjzDAPuk8b1tT9RM1+biVF7uqKXSncp5t0ue7/i1m+oI/IRccV//wyi
P8ci7dKHwS7x9rRZdx+oJcli0w8XhlnnX6EQ78geeF8SRwq2uk04HCpU/rXd14EXfa2SDGNSkNkk
lCD9SVKyTUIyXiNMGm9M7ySzNi6J3xy9wWpeBsMAlGeaOqGEunlJYVnPkrLCHWFU3qb0cCQopUJY
uRz8t9atBoQEcn9oU3t4QE5wR07Af6vs3l/Kyehui8BIn8dGZr9HP7tzazXU2C+B/vlvSn3uht56
cYdU2rQwEZaim/zetg7z4Mlz7BrK+Bgt3M4L3jQ1/C+9sf3RbsCnz5oM4aqu2TghFD6KH1WxY6jZ
FTb64EeoRFoUzHl1hXI0vukyhQwIw7NmyJGRNaPNqzwb3uQYmJLk1dVhrAbt4nvS88AXlpRjFi6G
2CWioMnssaFQX89En2QDgiGltfnUL+b2jdmTX5iuvQ2HZnGHo57/8X+4neiTq3Cd+809rrGMAGPT
HeQ6MQ4RFNVlko3eS22GZ2v6chuucVdgGngWU1UfJLiY2o7qH1MzK7Z+ZJJ2F+aJ8my6ANkVSkMs
QDp7iF4lXRrz9M5uEEWoeGgpj0GQlzMZcalHPQL/99nH0c/zpD7AT5Bxxcd5mT0xw8pGn9upIx9g
JP15cHJlG2pmScTyQ/9tLgkw+SCaE2W77tHEo50Ymtltyu1a0Wdk6Vnt4n4jLhWDov/zZYkjo+9S
u0WfRSt3jIdHXp7hXLGV8sWkCAJiULv75uX1cYw80tRhVAPmkjBpJkE+qw2nvKCQQhpppE8AU8Oz
6svq03trnPDjmLqJDibhWZla05hoqbypbjP/v64bp5/wfpfbz/P4CaL1Pnb7edPYrfX+NzNS+OpR
ziY5VAL/aOeePu8NNbsaFUSfsCzcDtHkYEA8THECpf89T4x+muz3rrv59/eI8N7/8Rph76RN26TJ
c61iXLM+fZHJxxEskzT7h+TBDMIbpxTqUuw/MmUNC016FI0oAg6XS495YGYPwfC1Taw9JDGK8Jgl
64n3Zu7KrCfCzr2OOoFV3lOPBzC7RFmAQj1oegxbNZfVgzGdaVOfOBN9t9Esd6X1bZ4464LuoqAd
OXSWw+oVw8lKpKIjxDZncRADWeP0bCf+6hNTiC2wrpkGciPujZmgkylTp7iNmC0mOhGcm3//P7Y+
WggAoFF/c6rqpJk4Q6aN5ceHZQ8cVfVLTfoRhPIDIi77npov4RENSzsXT02WXd8ntOc9y8vgWLz3
k4/6Xr33tyOCZ1GsbJrfW4Hzx3zRr3nW99j9GpTOxanjkbItaLAO7vuT4Xo29cljVSzDwESwQgKH
idMDQgyLg/hGizMxkRWIDs5R546i83pzW3FTItZIlaSMjUcRA9VPW0yrxbTxgGUur31o3QvRlFM7
vq8VMGrTYDYdtAkSGfTAkQLjDSLu3HYHA0FFXZ3Jk+XzOoiS7wW/otA1e0gqE6b+fYZp/MAlWrW2
ubWgkM1qxeSDd2vn2n+suMy//xatycZsI/kANsKe/uNv0cN2Jcm9r/0wUgozVVNGiFDY74NZBfwv
inZd66wOwQnD6Kt2t64i5esVB622HANDP0lBpCOgQk6t+dVRHxod+BkH0R+Qtlw6aN/nnwbEKJk/
drZqsKwbRJJbxH4WqZOsDReBSuW/PgBRTeblXAENPWvT2dSf6SYl4sTcKISUTk553+qt+kSZG+fO
soJ9Sf72iboA9t00Vsj2H2PV1NL17jHL4oEShFKxrfDu7MVZ2A2/z+L3s9vo7czrrJAiG1W5/vdv
mP3R5803zMBaC1IB56PJo+yzy5xMpxxC7nS/R0O6wCFlgradSOSjzMbFVOxkL5qF4SqolcNxkY3E
/mZi+NNECFWWNUlmk30hJvXTPcTM23RxS9EUt7Rz3AqqlqyCsB7IfGk5umAXNlm+Fz1jpw2nSHRT
PcQlt4rbPuYrqM5u48SxmpllxdF6VIKBUlfT8O+7KOyrsRaCysy8ZV7aTc0eEjaIEmZFAv+bU3Go
pNjdJ95SNGTSt4c/Jt+mDdOID+RoL8VLkFDcTnRdTwEl8GC1yOC7VZyhP0gHVNoj2QaiEUfRJw4G
ey0Qv9McGxBvLg8lvi5c7te+20SfLNf1DqLPAVn4nwX9/vYJwHONAc6EtSBqvn9ywIEAQrgxyOUP
7BdjpS+t3FnBhZeOsV3cQZ9pt6J17bIUF41div0M2aMzj6/tabYYD6Ng2HVWuQX2LB21xDfaNUXL
/riNGBBzA1PV4SB3NVzdErBNNkqvhppeSFKgjCdCNtSUqSg97a5X0wLVSe7N8dvID7I/9ss0k6bk
goxYNUiLrW36GrXtIvRRXVg+aEkKJbzyvbfpjn5kydMdddeLLojzSir04Cgmv5t8pwbxuui74SXA
1bhEUNftlNh078SMuDS7UxyG4UyksSkOJB96vZEPlnhodQXqMkPz4tVt5DYxw0i/0NDxz9NOq+4d
CiTGk2tLx2fxoHaNSu0XgAOi730GuKxoofTupZgCCMZI3RXVdYNFNTVFXxBbyapwWPxbIuTgvbeF
SktMFH2SE4aLUQkrzGTIt273SkTkIoU5pVRSTcrBXxY1Sq/G6wmITGeWmmSn3EiNvUIRsk/9YoYY
nK4UU28XGdOV5XTl+23FDNEvpqkBvojptqLr0+Ufb1s52X8s2hT90+af592ESRD7fz6gf/N7es4Y
Gk5eS9/wQCxrYhfYrEsQ/ArFRZHi8Ga5vUtQy/cnG8IlL5dAGDDEO2VItGIBjeD3fNEnrhyDsT+1
3/kgTXe93evj/a8/NAitXxaPPHBn1b1Q4LfWxUdOe3dd+U3LP7bgtx7PTiIKIRx0wDNIs0uM8rHx
4Eitt6h0TMWe6xioGc1wbxZqMROjlL81HqYLphqc1wuIuHIBtWLiqkrXYoUqQZWdcj4Z2n5MDh45
9QVVa7KNPDV9969REXm/jYrIuxiVp8mfrlUiOX0CPpdsx7z/5Q5qcufLfno9SF77Y6Rsy1Z0icEG
ovw2VMtfiVKld7GsIn6cUBfFLMnSZhWCxm6nVU3Yoq8b1ME4F2hw9hblgJbgFrw3JFjz0vW1FzAR
C7Kn2drtG3/Bs8V/aAvNf4A/iTC7ls6iqw/6jEUWYvvOCHnENR31mOomXZG/apGJYKspIKOehcEm
NzxvRjQl3t4GekR8x0IieTdNu/WLmzSYDv8YIFY4zjRZYrERuPoI0rIguhGxJg/z7E6WzO/1YPUv
eAjTlaUYw9rM8+HFbbKz2djdJfL9//geWB+hG7o18XV0HMaGgnuJ5TX5pD/hMk3n2qWMzeRbXxLp
hzza4xw1qcd2ZJ12jx3RBTBd67+01nf2Yyi3D4Rt4Xxa8NpFUxza/NFMx+IiGvhLmoVuWe5KNH0l
NY5eaGC542qUFu1DG7i/Itx2e7WV8hOxVf0a5xoGaUkpP2kvYljXWFVsOzhlWqCwt3maiGI5gPIK
x1hI8U4swhKH/U6Ux/JCrLuyj00HUyt6ynxF2ss4anH2IIL74pBHCdLuEv/HtKh2+RUsY80ygRJO
2YCwNG/zMwX/FyXhdMxivbYQZ4nZ24/4aw/dFKcR/foQ6TsHo+8jkKDP/Von8zZE5TbvqBPg/sdK
jqqy/M5YMqJKm3KC0+/UhFqERxGchaYT3/z4O6W8Q1UPlZl9qwbclNRWLLd10pzAb0fDZEvtj9Rc
7I/ijKqt1dYsqxN7jYrKMdPkqQktEjy1o11iObaOThZQidZx/F0tdcnRCkcTyxVKA9ZR6HeDIPlq
wbyOmhwuexnbWH8i9Yc1UPEzxRamEhM8EsRPiXDhodbZui2KUbbtSfuS3qW4bUFXk9x3STy3KpXh
VDKbi5RC2vNxWmjdDiYK34M9HW59cDhnsoIGBFuisnR4u9eXrDW3qVtuErXXnjX8n4sh16E7QGx4
xoRHLSAnvzRQJi5h7e55BEZfcutsiTIi00GciYM9luh2whalShUjIp5GqYpJhkj15PV1S0fi6TEG
2LG+bQLFvvHWFJs+sSd8nyu6xAxTyjHKtTXGCaq73Q5jmw9UAkk2VMBVNxoAsYK6HH9NubZhND4o
pjtSUqfD22J2iwYQ+1GbWqKr5q2zl+v+KFo8Y373t5kcrIZQpojhe5+YQg7nTWmGat0R4y2/hej5
l12NaE+DZjGL88F7TTQUbMQuh302JOmzgmNP9Geum20HPwT9TETqVaOc9iwxFeesJ6l5r+j1kzn1
G2zeV5HTu2ssiilJJJDV3cwteoVKyn1nPqQacOcaz+4UsNIrRTRE/AgHqD+NiEY8TfPaP6Z5waoI
Hf8/8GmaTEr701eKZ6OlmmAZWDmY5vSV+4PB1WtdCt941L4lPt8XS0d5Lg6I+sJVMcQ1Hp2/+nS/
HuCpTuURRGcKaf/AN894nyG6PzXFfAO88ixO+CdZRf3gS+OwC1uHwOh0GOA36DorkVuXiW0H2osK
ikTN9Os06sZFK5NyQqhJ6NM6qqIZhVOs8C1AQuqrZCv81oUpyUtTy8noTvZr7CjAxWobVeDUDIeU
fGCW1zPRbGxDObeyfhStyB8zqsRcLxQ9idlS0Ce07jwn+A7VId0nAL03DQUcZyIFNkzrz0998tQX
fZx365MMMtfXXNun6xrNHvYGKtXZKHmvlPaOvlRtKy0V1eeVMnju0RxlnKtGJL+CG8MqMim7P0yN
LN4+2Kfdo1G0VG3p+25tl75F5qX1T/Z0KGTCuTL2Yx+D+Mk0ikSG7MmAaHd2f2IXoG+lEoHMTPQ5
reHjConqueYP6fKP6wpJRT9nowMofD8+U+3hbbQc+UtoskzTsWPAoqSJzFNfW7iLl6JZYaZYajal
Ca+TY9efq3Fb7kXTk4oXy/Cbs+mVyhcfa7mtGT8bFzy5sJ4OSCePuam8iLeY6CI3t2d7E5ytzLFA
W+oXNKHkOcV6nApk8ixXiAjeFuq3VbkYVQuif5+W65IrZ9teCeydg4KqW9SA/ndFoG/9HrhHqOJ+
nOoZadPBS/KKhCFnYxZlPO2cxa1LnIlpYoZoioNcW9XedZVqTdadYpReY6+pb6ctKYEbvFCzZKBc
wjAeIzzxX5zh7OPHfZFdw92PbooTaWqqTqIvYDclW9GEf0hhW8W9UPjo1a3Mr5EyWDBU3X7n+Fny
VE/V4WLgbqI/mPpVXf7HfotH1C6QNHxmUzq0N+GXi6bIiYpsqBi4pU1vfRQM3FCzcStVsnZ0ZSAF
vPzgOE3N28F5b7oy1nmj0IO1GIVnhkBDnJaFGh7HYOuiND6GOOiWXk8dHW3U7GPPLgxURVe8sm+k
pL1vuvuW+PJT3rh82YPiVY8knfJ+cb2qRjl/LVT9GPBmf7B137lePk7TPl2eNNJC9LNU0pdGEB6C
wsYgOkkixEGDtTwLE0vbiSYrAeVcjcCqphlDatVzg/rkK7vxorPVPAU95Thwo7FM8Ek2LvpAwiYX
ksASfdCZyWBYT4iJP0xLcXt07Hwgt0jOvT5cRoJ7yN4c+JqRqgUrYyqiIzuFOw0Wk/bBbc3zv4fP
oJx+ekOoBKyQSJnggUHckFX++IawEikt2hR2NvzClkoslbmXgQRR7zFQOF7PTdcw9q2Vy3PVN/W5
IYauE8TQ9YCTbB1iCIQI5wO7AK5xTSfkU9Pms7kUWy43M/M15TTipdiQ4a78PRq2SXbv8FUV+gWh
ZxBnTdU8YRkMtrf+mxSi+2tQzBeaiNs0R+6ewhEHEwrVkcq9T1FIofM2GV9UJeY7BQyFCEc5vDjd
SBE8YryniDI3Ypo0Wu2RsrkqhUPJr7G6kHEmUebjFiG/rYQ+Rdtvkz8tpz41b3fmPQVefvpBt5uq
lF2utdA+O319EnnJJOjuQbt3z7j2KGodxvXBkSLnIHmDv5SkMAGZC4iuIk0DS4sAMdVxvIvLu3Sm
5DVlhg3Wvh11XnlrDy8aRIsNPiyyPlNTTKO0XnfIlRZCrDtQN5Yg/d3tszzBF9q8p3CG+DBrZo6F
PWGPK6aIQz198H0ze2q6jGIiU0scbnPFPa9fGsnIrvejImaAMdOHCTDG0YVINA7zyqCqmGOEF3FQ
k+BtTChnLVpuRy1yN3oRDXGNb7nqVqsdaF/TNf90nz6N5P9YYhmTavDDEktFTOgQlUFkpE1B6E+7
lqiPqoSau/lbTX3LHVFo/xjrDj7BCl59xOYD9bCRVkDc6fynYTFQ58Zrhfd0LzaatXNuTK+9iEZU
ltUCCoy/Fk2pb5Sj7PaX6yY3iuSfRWZ5h7a0jc2gGJAd+97oFqEDa14r8mzRUT17U4TNc8DWZ0n9
dQQ84+icDYq3U1hu1J6hnoQ70WdOgYMQdNtBdjGfT61xoD4RWju0TV2b8wTMMooipK6j31N1cCqH
0D4kKpEHOTIpujTtlt2s8e9JZEN48Lrr3rnUY9JwaZxtxQWFBVGkmwI9oqlosU59xKBbx/qYHnK9
X9Sslk4mbrPTWNRE1RXqvlECWUKha2PxXYihSpLfHLyLm8HxoBh7nr/JBgi7Xt8rF9+q2sVIcOfi
RQPGq+ksnPoy11aPkli2W5Hi8I4MSKXH/p1BEYUz9bVJoExGV9HPpu9OtMZAXpLHdva2GVl3o9S+
ikcHPKlx1eZSslao1bBv6pACpal7X1Nd7igka7WaRlvfKd0ZfGL/QRwkanpEkVUdRes2Q0jexFXv
9xAzAq8fIDwgUr49F8XDTlUq/1i7Pz51i6bVqv6RUJVo3B6Z4vkoxtzmx+1hKc4K/dhWdkkRe15W
VNiJDhoZV6q94f8xQ+P/UXYey40jWxp+IkTAmy09KZKSKFu1QZTKwHuPp58vk+pmTd2OvjMbBNIC
okgg85zfDCdVKwDLuOn42DsYM4+qFb92IdZaWVsV36qsffBS0/9ltx99Lrh9CEKuCxCEP5pW+4rN
bP4lQG1nmRPvPpQ6G2pdMZzTpMfOSRKiI2hb+1xLHl3IhjOKVpCkZUPuPkEpjFjNK2IDPiJZkvd6
gLzUX6G5EWfkwutPfAse3SA0v/99kgbxtQaZ31tTqzn3Stgnd7aauiclbLp5MdSEFjtLqdmKUOlp
IDhXVeuXgOSd6DGKLRTl1RGqTtfivIGKYIBCTeJt5OKAp0/9GE/3qeJuK/Brx9vzz+HT2LDey5bX
R1/fXNrQRQEGx9A9FKH0mf7vuHh1H10EpabXiPVbptccHLU01lVNCgF+9UL2KDrkS9q6Tk5Zh9qJ
7ZvoWVSOvseliJeu61l3JTvXu1ocZPF2qCt1C9s/3N+qOjsZtgbw9flVq5tuS3pnTfAtPOtkIx9G
sqwPrhLbbKlmuCiI+GCH4iKAHFZIwshmDJDMh2gMY3YeAYnMKt66KAnAODK8bZzW8wFuQg6Jo9U2
nVbz5UG4edlYvvNWOdb3cbZyNJwQCPKA8S3mYNopVT1+oP7ZLfSu8dHDMsF/CbEaKM0LT9ftx7Rx
q6ci7iIsaxKYf6LRiFrn3le8jWyUVYGGIkNLQBKpJ3ooSHXdYdjCBn+AwEacJn1JYyM9zTD2V6UF
HndTNWq2jjKSf2FKMlA1bTKG8lRWykMimq9nqm4VKAWQarz1kUUet/YW0zYFAfZQh0GDQM4hjOL3
sRi9e7/KvPtenGGqByc2KSeEZCkOSTHu/DpQFuxenGXiRzxW3HF615EA9UbnDb6JfxeM8A5zQjxV
hszG65yr+HFZenyRh0B5wU/Tf1AIOl/QoB7vtKmGXPdXu1GbLoqaIw5Cok5Xm29uMcYsFJxhGhG8
i8gLBuW31sKHxrNxFIgG1TlD1xqWfFOy7//QowxUbTOU5rvB9uwSEP80RBxElmIr+K0k2qSJr2wr
NGV9K4m2ybaTnxlB3Lu06GI0p+Gdyt9bhVbGdiQSel2uS+Bx3vR3vglgzy+z89Rqyqvlwv+u5/7Z
V5r+omr5Pk0LBZU4azxWBn72g+gVlzCr4ios17I1RWoaPnAJurgECCKn1mEEP2gopctftzz06Opu
az/+vIM4MDJIpEmMyQ/cwXHWL13m4DGVT6id9jaZPsmhlwfSZecRh0Y07Jp7S4IqamS22IWjjOGJ
xd+1Mp2sYtvrZNIgqPEKsyFnRzr2lKXR50BhleE+Dvey5lZ96xpqVvYgG9JMG0VXCOveti/hRuyi
Ag0GYuTNAnRp+hM/vFEr/J9O5kIlt9v2xUo9IPtaNx/HUkM6T4F4t2SRCD260qevRhodcJ/vX9TA
qQ994P5Wb45GfMIo7CMLMuPCy2eppob3LCMthYsoRTSUF1mKfedd633/GpfRCYIu+64qDrIR9QVv
RdoZgr4I6USG3W7jCLMrOZs91dPB0VHEslycgnutiAlpwrqe/do6qiaZldrRED7x2/CD395jryFC
axq8wEo9MzZqVFSnSWS4hJtAAxPwh4Py5YJHcPeEwIOy7cJp2oGQ6S/pDOdbdokToi2gQL6mA265
M/ZUp1mH0/bv2zHzHxaTjopUlWsgpmoZ0o7nt3idAa4z0Lwy/RohwGX3VfegQc28JC2+mGWTVAsw
NO1F1pVOo/HQT7utLMqG2XD+HDUq2m4qvFZ5snBLyueli3lZsjC72wmp9ewRyjzqLL1CRtgx2uZO
HvwMh67CUr/NitLc5YEzlhjX67C5xEF2kUUzx/ju2nIb/NsYOc841f9NHdwUuf3it5SB7vAegv0D
Dhpk6n98Xk2tNuGQGcMXvc+zTRZo8cIQ6wlNHORZiVEcIi9qe6kjB+60aIjEomKoEIPHCc3DqlEx
4oWs7JLIPWU4qx2T3mELBJsQExTt/o+zXk/1a93499n/v9+g15vWCuatzFNaAIIXoUlgTW6LZTEw
4+ROJiZlMcEs8beibL11vo1thczbH51vxaBBFjRMFX+pjppzdIuiuHenZCclWeWBeD1WX55hbAnA
hk/p7OX3NmLhpq5WH3UCax+McvsIT0PflQmbyBBhS/YFhoG2W2//SPxFw3/7h51AxsdWPD6UGo9k
pL7KhTum+Xsw8chXwlHbymI+Os9KgcFyjukiSWTjbHhG9h6lRbMLlQ6qgSzGSNHYsJFPQ9xPr0b+
M87m/H1Ic9icpiu+2UwN0yBaFa7aHGQr4hboAeY1gFF1ZDvBHcjJ1CwKNvIOrkXTey7cPn/svLy6
NL11zpCkXltWHO074JG4ZDgWKY3Sf4higZFFSuWDH8eXyC2MJ0ONjb2NtPumseL6q+t8KK0Tfvwx
0O+0t39/XGiG+adhENhN10FwGncpA5Ca+2eEX1WrvHAQKgSxSequGzPsdAd0abASD97RGQR7TiLb
dWpgX9jHLmR9EHfYaPaRtoHsGL57Kr664Aps5LHt6QV++1J2y9FvvwtCb7wWeRCgkRsP6t52o3jZ
jvD/sUD6KLIu/pWVZ88y4QvnAF4cXH+/ZBlGvjrJ+IvpE6LL1Ko6olblHLSmGrZtbc4PRYXmhD5p
+puYp2/96Nc8f86jK6wo7QU6xiUcp9DmvYyU1dk35pOLcQ2bNmwXF5VrdsA9AhRQlZd66Lqz7CWr
ZXHqqnln9uo3WS+rZKM8TD16jlpr2cvrFWRlI6ZsNOjoXZ4HW1n328Vcp90SK27ufqvLePocW7Va
WQMGBNebkpey8g5fsbTOfq+TfRQL0ntvpT0Of/951zWqcTgmovebN0G1D9TmwUhHJ9/Epga11k3J
PiWsOxEM1vu7KtH8clF1So9XNuXCLbC7DbRo7RrTOiVQXIDWxLt28Nxo59ht9uR0oXOaTf/eRung
SVZ1KRC5plWtfeRZ2ZM6BkhymdmvW4/BUn9VOYaY0JN4PYmRqNoL2apaW8g5PDF3SsyoszvrJHuY
aZXsKhaVLKJolHXwnNZNroQP1yshTL3J0LAiwkoPL6r2fjwDxUeXtElGgrLUIkCRrzVPc9bXGQq/
ekQC4npZWeVoM7/8CPE5Oas5l/45SoMD5jBWgaJVGy+90p92JNrljG3gm8exzd5kd1k1znyOGEGK
yC/X9HmuHRR8NK5XkXVVAMkxtfWjHBW4gbKrS/4n8hZkHXT4Q47X1Fn2j8yo3gI+DFlFM+U0+l9F
evHoQkC4ryuRBDTJZ4iDMY9EpjXDW7e2FeZwY1iNR072KLs0s2PwphKRcF0v1jqWkVuv30xWk36D
SZVuxtmEy6Lo5WuK0YgGO+EbqovNym4LzB6GHtHVvv/QYJB/C/IBLBp0y7OLqPq97s9s7kRDbo+/
+spRHiO/SCBstOlKXqBH/Qo00fuE9+/ZSZVu7/DuWMuLpP5zUXrGl7Ed021aDt62AXz2DgpuCSrP
3+gpDmLEwcyL0t4N6O8h5zqiLsHTJd5rQNuelImPrBxy8jhjpCLSxUPM14L8UbZqNpaqdqQEW1kM
Fc88NkX69TpVzXe4AkJ2dr1OfdJV9IFQ1C3WsggTSL3HCHB37duOYbqoNCTy/Mb4LmdzSuRGPBMB
Dl7C2pOujOYlI4MobutaQ5Z/mVVhcr1VV2nzA5F5zI1FFyOdeUzg5ngwWI2NUfPXPZdmhxbRHG7l
fXSFaoJ/zz/vebBdoRKSX+9ZfB1g71mwR8SUKZ5UaD06O1mSV5H3baJ4c72vf7tnOWhslP+45yCp
8cZBK/a+zcfNoOCv09XevkwAk68VBL8OCg7lOapMnE4p1CIk86AsR0hoA9KixVWKgi9Nqi2vZYx2
cdy1XAB2c8BwMXBQW7w7I/ctMcLyczI1b1o8M0TztZbtq7ogC+rnSrIihqRPRvIUNxWhgboaV7Ua
p08AI9OnKntz+T49yg4dlnkYfRb1WhZLNdEvDJYd5ZAsndzVEOIcL+saIJXEr5cwQqZ9gSjM5zDm
bcI2WdldlSEd2qcIVlrt/aTZ21uPrJo6/syu2Mm5SHh5xPIIOC2rEiEaccNyKALOzgJseLOXdfmo
DmgAxl/mau72rlGlK011Y0QWRuugJnl2CkY0KINx5efEI5KifplVPJzTsJx+hvMmzZ3m15TO3wc1
01/dYnBWce3nZ+hg7h5sq7PV9DZ4xDByEsGv7CtL47tcDCIMsuWJoH/DvBgsajtnF3nlEWn2QxyD
goCOvUUFrt4mWKbetXH40xj0CldlRd31tmudWMoEG7MMNDQ4fGs1JZW3VH3XfUEQFPkMhNSiQfvm
BiqGxGWLULyKzPXIhxxjSBxGevFD6YLvldrb7/aoJmh9T/4TOiBoxM+Jeu8a8+e1g1wvD39cN+oC
99G3Zg/H4nB47SICG3ja/3G9oYqccFE05cabSm1js3ETiknDyk99/Jt7zVlZU699U4SAR683XzxE
KrCVmMadmhTFq2fahyoTs9ZY2MIQ7k7G2Gv3eZRYi+tIgVsLq+nJ97Ty4JhJv5YDsnwL98v9auph
utHaAUl/IGjPs2c/yHZwizlyiNVwDgkPnh2FQN91oBc8zprpPPOza/ejGmLpoNc+Iq6b60DUV9d6
hySjpnYzwsz1+/VGMEZeKCQs7pNp6E+6g5ozlgvat2hQDkXU5a+zG0473SWsmLVd94Xw0UJ2UIza
hZehZYLeWl08F9qZvFRjNS1CLbr1EARDd0RFJ13JBsVqNh5PzbeOfenWLetpGyaj8laY/OfFNcuq
qHDecNNjEMzxo62g4yvvkiU/gSKWfRcMY7o7X6uN65R1jPcNAOYv7WwH23Eu6509uNMrckl7OTLJ
DMwnhiwD9KBg+5LE2MPxSnqxsvwF/VSMH1Ew26Gq1F7ZDJLSYLUtikehne1uNActcJ4UxMf34m1a
K7F1KcXBTVnboaRFbEm8XCNQDpfS/R5CHby+UMssmrekeo2lHCR79Wn4NLGcPMmSPXbeYcRbeOEU
hb5lmasdnLRfOGkZvqSmojwmQXmn+X3wNjoFH06S2YtIj4K3utbGbaeSbpGtNm7IK8WceoI2tPaD
+SstXfUsS2JGfXCDl1zM2M9IMohOVsV156y2yJGA5EjwBendI5ko99hZPavTvhr13eB097poqH1X
qVa/NStjueOhb4NfjcH1aEkGeszS/zqdQmK37Tz+CLSvgxnE+ND32dIqPAOLAifEPI535LYChQnt
N0i3eg8zv7GK7DJjVw40Xr3/7Jwj8mSNHVpJcrCeY0SkY1uyB63BZE3+FNhq/JgiZHwZLCsQtkQ/
OzulTe/cbK23DV8zeSHS4d+7stUIBwLyiboIzGJhx294btnrTPGIioliNfgoIYZJiRAhxdHQdxH8
nYtZ+AJCTMJhypO3ICQ+bpRqLxbSyRtGUC4+Qv5nKyoyCdw0f9rL1l51vplFWN/LoejLzYY6vtaI
ZjwAHHmR10FxszrIm8rE/FB5/vmmZCt6rtebUhR8440kqchUCKaV4GDJWJ8s5pjeLXx2Mtf4n6xz
Q8HLciWNS/YMFB9mhejkXJlYf0907STnjEQnK8tEuiJYT7i8dJkXPwVWNr8AA1sT7O4usqSi8dWY
kfUoS66GJuCsJtcScLijgWL+g2zzSUSmU+HeyxK4wSfgosW15BvGWzc62PKIK+RBhpm2FSEwPM8v
qg/euElN9CdEo6si1shvwz/KVi0L6kXuTe3xehE8UPAbT9072ZrznifwjfXKtdVGkT3CiuIA3kJ9
sckQwJ8+tXad7OGEFc+zjcdIoqgI5opikKrtya39dwecH99i5OmCyVcvslFtuVRhNN4hb5TiGbt2
tGHjsRHssuJ58I3sCEcZ5r8c266cxE2fZVeyF4h8eQELd9E17IZ+jVhiupGtXkPsElxsWg/NOTXM
EGmuTFtBJW7OVlWgWNGJU5S5e5SsI39zrawQomW32GgPcQaDWw/yCb0TMYeKDURGCASG5Z6ky7zN
Ez9/0rwhO1dReFYVTSmWdTqzYcP2eS9brahp7/yJOC6q5sWTrCOA/dUiOYtVAFWRN/g7uREiwcsE
k9bsGr1oePoy+6iV9sYPEYGWRTkCs4cw6dWLrNFC1nqTlULqFbOFUzI8dP107S57DCMOHl2Jh5As
umHbn+Kiv8zO+DX3+/Yoq1tCOgu+oP1BFoOmMhHNQjNEFuUBHbZno01ThGq5kjenzY7EYLu89VCx
TBqyFV+U9GEwR3VtqF2/5klTbfK2cFZyYE9q4TL8vP61DRm51QTiaSNngciu3ydpvNUBvT3J7ij8
5UtdnfXP23cDkz2Q9Qa/ICBTNNsbWOLosv2VFEsAvwHAcA+3KnmWjHD2dRQvZOlaNfTKwivHEf+2
7jOn1iSRAXJp6pdjQIK4HJ01UrqoYgoo0S1z6DfuBS9V/xN0kTUQHcYx/+xneN2w6RwHB5YQYb8h
CbSThmrdyUrCbJWMafjd30um0K1dNft/bZfjeTVnbP7SYpP1gMyqqDBJbpvIEIukzq0o6di3ogS4
FqJza+MdqgtC9q1Vjm06t1jVoG327lh6942h/apCY3q33TDcKHVtb62SZRirthMqr96lZRUqe/mx
8zINGqiwbPA2QBkZo2svfRe1yHB61WNqpK9hmkzvZRy4G6eECdbx6nwP+bCIHC5CZK0BjJFJQV0Z
loZSZ8dQ7EuSiDTQrUskMigJQtyrMezH9TQU4GAdL3/wUbDcW+T1Tte6SriVoRoGQMOrw25f4mKy
1kHIbHtbdfnQYggos6lu3bx3MX/ojRfZimq/tyxdHXOIIdiMqMcscUMp0HrXC/UUJsiJ1+30YIjD
lEUIu2flx6TXyUGWZL3b6Z9DZZ08qLYyghiPHNJLCRYiI5zcCcjDs5Wgv4nmTLMZRNFUUBu34yBC
2ZViYeJkW9Um1DdKsqoEXurhn/goS34Zos44QdiNm+D32cj4RUFtP8r0g5KcOj0HoiRyFgPyVnvP
b9Fa/jtnYeNps4TLTEDo7zovObV1p5Mqz863gfY0YnYr5pGH20DET8m7M2gQV4r8+fNKckCc5f6u
0F03PecsDFCu0whhBc5OUXId1ajB/o8zVvhQK/zXGZV3MlyJRpTCVC82hIqh6q2jLCE5aN2FmvFN
luTBMbVpGau5sTWyQbv0vRtceuKpYrCcxo9aRfy6oxWMnzlbihnb0LJQ4VPCix1uLCXNj2SQX3X5
J8WTbq/wKnPXqviz5SGu67vUMJSTLMGKyI7joL3KUo3e0bEu3BnxakM9SvMQeQCprl2LVuR12zap
vsgeqYZFlOwhixNS1JZZxifhELmQGlwzgPqFlyrOeahS714VDZkQ5ypM31y4KgngsBhIWo/a54g4
9n7Npb7rsWna9ziIXAxtNh/NBFMb5G8zVEgvDo92eP+EUWQHWYcVMQwzs/wc1MAif3S8Te6cbORu
bTzSEBvNzbM8DN4IOXqOg01fT9y0aAjdBB2ZSbSYvbYeDUJqsp9sVYbmuc99/ttWMp5yD4FHy3bv
BhspJE9DYQhPQhpkWbQqfvDdtYL+McRAbJV7g/50OwuENVYp6pSAVjPxfm+99RsL60ii7SMUkFWC
s+Ni4N9/9rRIv1Sl9yjrawjzhM2acgeIpPoSsk3KxtJ+7TsWPOTp2HKL+tvwvOwD6NlO8tDq5G1m
uHlvbCQQ+hRntaiTZ7JOtsp+Q1+Hf7YiVPQ5tqj9eukNob6VmuFgMwGthTWuUGAQZNWtXp4Vdhuc
Otdstp6VzM9YI56Ushp/iBMM3QZ5ElafNYg4420RB73y5POf6OIuxGZVe0h99hCR/M/J08abK0BG
00CAhP+pLQ6ywZh1MEd/jXD5S892loFnRG6v3rkOmBy9GNvt4FbaM/9KZTukAW4Bopg2Vnu0CNss
ZLEZE7ZprBSCOtK7paHoGwxM4kfZ6ClFvaj45d2h863hlMXEdVwRWBXF0GZiLyfW7hPhfdZn6PEW
dL0y1MezZDlK8qMKBKg3F0paot1lGm9qHM93TZJhUeOl5puCtc9aB2W7a/3KeKvL5stkGekDoqbW
8z8MUjSsEfJCt095t1IAdSaslSAE9pzgJRzJk2FGari0d/hXWptMwTJjyvyM+HhgvMii0ZjsrMTL
Vxbb1quWcxZWj9OUmmDdPGUpQZ8qFpGk3rHvI+TSv2naKTfN6V32CkuSZ3Xpje+eOxFBF72MXpG9
5OB/6mUoGCTlGvLfGML0bybEajFDiaPv9bKy+Mdl6dWkQ4FTEKLek66D4/j7EBvbgpgKELG/qjON
9/gCzhsgD6s8ygZoEvm56bBQVMseEaaM3zLvmZeoTe1dNlXWJjFV670HSpk2dfQRO8IAqmzdY+w4
+v3Ym84Cnb7oQ4zEySt5QY3ic6RG+lqOlB2gjH+OrPTMuI4sNDf8qFJSokWL4UNcfRMwFcsPfwHl
I/pS9vaL1eDsgNVHdKoxRLqrlVHfAMcunoi0kNtyeoRAUNmQo5Ji+tKFc/TWEoxf5dYAe8P0y4Nm
Eb/zHZBh+BIjsJ6l1UcEV47YffQr8UEGKGXzPkdetYotFKiKzun3bl18YdGfob9hEosCrrkM2sn9
yoJzF01d9EuztCNuVfqXPMPB0S+sCMyLr+9cnP52haGRJIqIBVoooH8x7eLkebxbNcX/0vFC6DQL
n6pKK557J/KX5ZSkCGcXxbNKqmrH22JelmZYPg/ToN6jUo9/B31lD0w7d8E8pQ+yyq4xFIldN9zL
/nOAql6VaelKthLER+pwdB7lpWSVG44rZPOw0xEztqEhPBHV4CDnjqJa2dhFbK1k0Q4Q4uyD8qvs
OxZZfcbeQ11gOmmArYqyZ0JX5z7Ni69GBNzMhMR7qF23etVm9IUbrfg6+Wib8S3mS1Hm6nupfsju
iuZG29FlYS+LrrZxinb4UhhdtUNQEoCKmHTq01VrxtkbFjb6vtDDai0n7RXrUPBjhIaKIVtsIA9d
F8klKbAnxFWVBYTT98kSTz5ehRXvaqLJl7It0vtw6jHTyYcEs/e627n9oJAgFeX/4+DrVOJq/ziB
FvTtAhvbPQEPQqIYwMV6773EWt6cOq20FrI+BxK4KoPBuHar8/G3bq2LOdatm81iaY8UUX2aIoP1
xoIk4o8oaT3cJ7Tu2LWz+QYCn8hAE72qqhfe23YVLmbxEGV90G+9OEfhQBTtyrIWCYGCoyz6xksf
2O1rCKrtPGYBom9iMmEe5UD+Tsq4X9jZ1H1vmnql6jnBCZb/dzF6sF9NlM6FTqF6KW0Hwc6kVe58
D5ZVTUxuY0SlAqBTq8GfJfFXq+/Ouhw/J+6iG6L6R5kD/huddngZjTpal2jYn51y6vZKFIEiwt3j
PpuUblUmof9KguhnFvfhr0DdWbrBfVSa/uKm7vjuiN+eUhbGQxxX2tYw7e7QhjMmIH2OEyFips+q
eFCQxhw/FLvB3IuYmBl4/S4xVH83KfDiW3wzhLiuuysrghCyiCWWvUNZAmFx0arovrHTMXm5FoeA
X2mWK+lKxaTuJVVHsuVGnvN+pdha8UjRLq6dHdLVu8qOq2urXQftDnFSPlPROSwc1nlp2F5bS5vs
CWKd3XWs4Y/ZzjcBT8mZMwsd985VwXmLu/K8MtoFmjJdW1PBgQ56jP5k65zG/pYUOwgwcaHaIRES
YSp6bYUfbm1R2bKuxTBSja3a2njtiZl5t2nbucN4Vo7Nx2He6pbvXVu1Xh/R7qzMRTo1+8Yt2x0Q
rBetHdForfqsOckD/97Ps9hAIW4ej3/2kN3CEHEzEnnpVhbxzFKXeWilq2L0PXzJdADFc7tM+9K/
h3EBWCskubmpgnC+Vsp+8oA34YcTWXhgiqFyhK34hH6zYROL8beucUosCvQi2xfR93ZodfVZz9Ph
IIfLeryvlDs3RD4JHj8AJzHAjzGZr2ofRVUxsZbx8AHgU5wzK2jubhfDwiW6q5TiIWFD/ttlhoSX
Kqj9eC373i7m6MkeKGZ5vNV3gZIdbF95lVe+zR3lurskMKZd53CefEcriWkn3fWgRGZ3DL0Qld0S
lYS/qtM0tNqFLOuleju1SKUVvHgR0FCylQrA4ng9lV1b/PIWYdt415Z/ma5NIyh7AakFcclJzGPj
1PZ5SXPCzTTIcT/UYpe1WTLDI9K8PbbIPdF+iraVOOybwuIEgSR4rSE7ynoNXdp9VassY4dpftca
rDPsxu1OYdmZLxnRAFmfZN6Iiy98/evkaFeTI8H/jBgIC1oY9kd5KNvYO9biIIttC2pP9ZHtkXVD
VZGkJscP2xwxUSJTf2Htk7RZdZ4x3/ESNomNiQbbd/o1gS/eKxKAL7H3skWD2i573zD5t6k8X/sc
Jgdcx9aBdUDaY0xZGzXbadKVI5CG1DUztHk4TGaUnwZxkGeyDqNoexU4KiID/7sh5JX827BYQYtA
RXH+j3o5iRxKmtzf1CyXr1f8p4vJsVrtgRNVRWSO0G8KwGyjCvK+1EW6KSdd5ZRS2/X2dqCuaynF
dOszGIG6VD1l2OqNEy8siDhPeEwHe6fMhKdzkL5GfvJoQKH6Pjd+zNei/b2HF7b/pYePnSPGzFiH
+p6eHb2uJXjVBvlRVx1EWWNzf6ty0tgG4ft3l9uIGhtS/OSrkysmkfXXzs6kOqs+q9Sl1XXtw1QK
2xdTJdZI7AR7s6l2dgUyUItqstqHa2WZw7bXoXDKukI0NLiirdljqys5zbVBwykA0ky1vulojcqk
YrPud1gpgaSXqltXAS5Z/lOl609lr9/aZf+mQTH1j+n+nEiW/13TS96GlPjiV8eLXQ5x82pc9huk
oQDxkHEZF2gZIAwxaRmZnaJS76oYsXIjpChbOr/Ru1WAND5Gp220kZV2bRuERSYjXiV1tCiNoblU
4FIXyLk5e9dLCJcMdfKou++yTdZUnh8j3eDly1udbUUmbnqpAM9Y9SUEK3ApLrK7PAC5Ztmuus71
GrLOxG14mThhs9MLd9hpOC0SxM9gPWDXe2qIfexC/Nkqv9AGvrsuR9ki+8Ayb5eN1hsYF9NbNjhQ
UDZFb2BGm6X6obCSvnn2szjD+UaFMeAGT6hAj180fBaXtZW15KGrGtcK6IX4Dk6HqcK8hIVjgMNr
VCNkZmqvCVvnxQDH74cRI9/iWUOwSJFPdUbDA7NkYuaRRt2z4pPE6zExOg+Omu7VNIn3ilh3qUVV
rI1xGp9x5VQXkQ0IU3OT/XUmNCQJrvjtjx5bRNQK8rM/Z6vCaMs7w9LJ4zpTWpId+qssz+QBc6Fi
ZzbG2ayC4GT/fSC0FpzgUChHvNX1reo2X2Tjrf6PvjPmgQLb9o9z3IaGWIEd2kxfy7lv9fLsVjeX
2BJG7tOt5tb1VidvJplPuuJCrBM3K3tB+Yu2lZ3jKx9YzckNvWKhOIGxGVFZXiOUV2Aj9+g5rfWk
FK37XOb6Q+lMyb1KIvW56bR5MTttetcPmfc8+1gSEXdx+AxoNZvB3hgs/6EiUfSmydvDl0uXcqa4
r7WTF4bfZKMFi+zi83NhzX2sE6vcZ1MA3SaRRz/KYNUkPVgGWZanGV+iA4jW9s4aR+8l852v/CgH
dN8p6Z32lOXqcH8thSaBLVzZryXb2WUzTkmy5CVESOzUvOSG86bqxbzOhna+lwfowUjI+wamuaIu
r8zPhhpEJZLHrrtuVQt38VS2aHW4CNAe3N1mqHCvv4+DcJsj/Hi81XcDZqm5AfrSGyqMDTFfXLdo
4jy0gG4ezMLBkcB0dGSrS6Al4mAQFTllGYkqn90Iq1LqOiPYGvWMsLsoyb5xZGJ+ZWM2ZXdYvnbd
yo6V8ahG07DKiGx9xCv2zvZH3bXdSk0yBFmV0jlPPWk12VBZPJmMRv3SD5ZBArn96WXw2KYGA5TM
7zFy+O00toDgktZt5mUc6MUBEc5yzQbF3wvJiBYuxYNt1eUzCkiYesMn3xPcK58zFjjburHblWzN
nNE61UP2SjA6bZcd3Du3ixqk8snODlE4LyxnQK0o8DK8Y1DcXeRdrh4aRPyuhyQffi9+KLOdLXNN
Ce6ICgV38gzT4vC3omz4oy4VI0o3j4uFHKLN7Zpni7WryUONYUjGY8IYG82EGm/QKH7UrLpfhFVT
fTS9/eyNqvGcdKOJvpTpb9Ky999QPScsUNYf1Yz1a95P7Rl9EeM0ku1cwm3L78coVJstnFWMiEB5
PdjD4O814WxvNrr/oIsDu6bqPBjmqooJ96/BwLJIb4azbJTdeEX/JHwdH+Qc8oCSLCBw4YMkcGmh
Ob/Wc7UJTAP2TlnidE4ifT86XbyNehDhvpD/iI04OuN5FywRI7OJRFC8NYSimJkt0CdjAnrx9wgF
fZGTAnDTqXKEPPLGeTcCf2DXUzt3cO7Kt6H7sEU1iq/2vhPBQbIEFb65ebDT1Ew5uu2gHEskeo4N
yOv1EKBXIhtknWy1NLa5MOzoAxy2WgqPMQVq3L3XghB3HTP6UKf00lQVMsVAu3bNjMB4WuXKO8qr
S9kBtZlk1VWJeZQj/RyoTtDxglDU/JJpKvndK9bGay14nWib38e2pd8TkRw2Qab8D2Vnttyqsm3b
LyKCMoFXUC1bsuRi2vOFmCV1ldR8/W3gta/X3XHPw3khlAmSZUlkMUYfref/6lvPyiSq/SWcsZvc
CffFlJ1RP40OP0yeux4smekXt3xZG0bJAOHliP6OY2n/tuXUpVvW3dnWbJ0c38D/PKteHoVGhTXt
FNj79cT6VgK0Dx4Z6NhbcVBAVFBrNtEbxsrpta+ATpLQJ+As52lv1429XS9zAlIEeAkw7y5n/9fP
An5bv3Zd4ymG3j+Z+Fk8UY3QP4HgObpkkh6++rsYR+16nh22g1y2nkgzFdwkpanrk9Z+/t/pMLXD
EuKyjSvZbiLsONx+Uy31PcdG+W/i7kGS2X+UsMEFVnOqN7tRxKZ30dcZYdQem8LpDyizjKtVNf88
m0/0HfXwXyPs/vBy4SMku2TwnOUhzm/RY2RJx4+DLMUWhr6vE20/XvG1UBdqIGLgxnlcsT8r04ca
l32oUhW0ttb+pWu9yp2jYP+Z+NWLEsHfAumoJj24KfkdkXD0vB4on8G7HDjvbm0iFyUiENTTvk6o
UaSa/aHR2ulqzXn/0pF1x9Kym4/ryRiLnsVGsNiuZ3FwHc85dtYkLXiqzLvoPqHjWk+uXVRaILU1
p+vasgJiDAH2e2xvCgyHhvy00gZ6BKUbuPzEIv5fKgG0Pj6ylVIwLtc0NfX2c2BimWo741FCunp2
HMiRuqJj5GlEMwW1YLscd3ydltbaper6W1GX2eN6fcNPdg+kh1lnucJBRnTrI5MAPi/mUkwh9Q1K
MR1rUT2+CFA5Qz4y+lTZbVIFq0czfiQvpW54Q8NttnD4AH7KuHkbZV8hrtQBKuYTuESlf0du/R6C
kH/CRZXB5mYb1nM2TWRbs9zewweE24Jz1M4sM0QClYJIXyi4flfkiLPiqNgyvrkBgzv2BMN3h0C3
2eI7q+GHsCnZyl7WR4qF3KiudG2nC77WBLicLw3qhzPS+sSfmKUJxRI5Y0oeVAzThiYwN06pE8VN
FyX5wR5veCayInKBwIX8fa9AqnsydDn7r3ocnJ0kyU7c/1SHyvTXAii7V6oRHsFofrh9+CNKQncf
xJoLjV8htsV2mFky5lc0v1rxlO3FInhwMOlNZMX/6oqNE1+Qt1velFfRU1Ub7i7qnnTKiynk1l46
Q/uO24jjqSjCNmYXEO2kyFJiDuOrE8IfvIf8fuDuIUpQRJu5bRL8Ozv1yXVVjFzIE3r6DM4fdU27
RfRsK6cKbNeGTAcWUB3zspol5xHZoocZ7WNHOB5Pg/h3ahUagkGj3YalVu9gm+begNu6BTPK16sY
oVP8oYlu/tHW3T6w4mMzW1ejkipWwWhbmZz6rRvLwgOe/DfofkgMAH32vn+SUeOzaD4K7F8St/jW
54hJ9KrbGdQn66jVvEFWpacr38IixS2wZlqp20dZRuYPSslEle4MPpnCleRl7OaPyjJhY5lvVAPU
JyTH7E5krHom5Wg7VVEGX5+LDIGV9V2P9RnBN2tKF8dQnws+LMPaVgUT7JT3zbGu0kssUFbPIXk7
K212ciwp5Qz6H8pQFC9d8BdzagKJsnlViI6yTpgvFawRn8I1GHZjxuQx2xtV0y/oMflP5jo5wPKd
kEgOf7IklBdtMoZNn73g6qm9GvapR0HpK0H0olEXsilBa4EoFUvE0zxi/n4x5/FUQjS9z2mO6XoA
oIcSme2c8mWQ6O33eKPIU4yRNq6Rtl6Zx6DEPFOYww0egWTx2db7WGBO2ffdE9KPjSmnARWyedJK
R8FUOc5R2nXP9lySsJzKeQP8Q56iZDhKbCJ/qVgNACv2E6VTD/imJn5pFghf0XUFpUu2P7Zfw5Ky
9wQX7FPeWx3Dubg49lzfbXMbdbXYtx31yUWsApIZ/ahwxGGeqWMw4bLATii0E9tyTHMpTEQfvDAj
WW7V7YSKQz0lEPFPrCJifVtPNQT3VIwSTisPa+reMu9f52ZdpaMoRb9HrXksKwJdqCO5dH0VbT39
+QJhIQHZ614+zsOeYg+sBKUpcfOCcjKCrD5FboxdZ6deVb2qTwjJZ+6w2JHXjP3xpgFpt+/06Q+T
mKBMZnZvDQZjvsLKwGP2C09C36VKEeJHbG+dKHN+34ux+0gcNnCTXcdeof8EEYh3KjAFcnrH0ACa
YCf9r6rh64nc+akyRXxSKyD/ZOChtPjIZt2rzPB3aZ0d6tfopYjnept1CJFl9ye3U0IYADRghlXV
Fu9a59rL4JjPzpLz9yJs6M+a0b0WFtDDpKo+2iIDdhE0fHm5huYh6B9VEfWk8ElUa0353MT991Ca
LabXsdingoRKNXS7oJfYMXZxes7zce/GfCB5lbuenlv9Y13yYWlZ9JIP5PX1mq1LEO3TJN/NBJQP
Impw2izlDhu11wF6VbTYW84OybUsdCsymumuLYMHWcnnCTu3rar1T1Wgvce6TaimkWeV/YbfzX2/
pXLROik68IlIS81jFqnDRrb130grS88EnafKvzpGPUAektGvm2zjBuGtLQztkOQnGXbWRtZeaTfP
aha91aYaQykd2fo6+SW2BZ5txgDQOkSbKt38SEl8tkmd9L2VLkCS1Jl8u3mocMlyxCS8yC10z84r
Z1eS7rl0SBZl2LSXgprm85xXu2BkDUXdjeq5CoQsYvoJiFLr3ShDKrIIOV0j1T0Mmd8SoT+VyvQH
s0UdE7YPa8jvqWUMR7gKiPAj0sVMzqM/Wcj5SpxEfMLQeMAU/PztpSI9y+tzMrSMwc5o7kQgdK9T
xmEDaOENQ/UR7Sro8slxN0nVZ96QUpwaDYsRN4c+spIz2dFzlkvqjignRMbbPztpc+yILEHhVLyu
lX8Tw3qzhumX1FtyYLH5gBj7XFGFCKwVvKSAgG0E8lsDahjCa/bixJ11gYMUYJeQyUMVNvlTPqHD
gyhyiyj8Nrs82+Ys6jY6hVkbkFHYdmkDWtoc3zKtybe1viBqSic9yNwJH5KILFszGPF5XqyAA1Zq
sDxS7ZQMBhWacTGfyyQdDsWYTPiaCGOPweH02Md5yGKWslbkMfWuHwYdSXWjbasEilDehvE2xK6q
o6zHjATJ1Kmz7m7FkriojeIQQ4WAvpC5fpuq5M1NJPFWFFkvwnAHf8Br7rVpDr0iYr8oEue1JWnv
S9vq3mQSKx5UxeibMfWWl6Co/zbX7Jy0ui/flZqcqJu247GyTGtDySse8gyX76NFpU9MXcs7ZcUt
4mS0D+hU4Wl2sKmZwDqvpVTrfRRdBzMhUt/L2OpgMSDgDK0cfXM5D+/E09mwpXX/rrkBbCBUUu+u
hdGxNTvyPSwZIsYgq98pIRs9rTflU6gYp3hihaRavUtAwg42azOJZv1SKFQRjfH73KYL6AZLEhzb
211tjkyypnmKBXviIDT7S9vGw6Xhfz2PjtwhOGOvzAS0wb6ZUsvMth5ZaxNRcp+UWSovbcpHNph+
L3iXVZCkfpeOg1cpWgo23liioB0izUgi+w0bfiGjqfkCyfhOVZVmh6vVD6fPSDE3gHVrFTizOk+7
PglbgOSV8GtCpKB8jOxaW4PtTVFqbFNCwJ6BsYBepu4NZs6wm6tLn9bToWuS4DLzv0DbeUCz+JrF
QfREIBUAF5sIlhuKetXCTnLbz0/CnJiwsdH2CSSgrouWRXXATlbtk86nmKHdGY7lhx1eAqZqpFcx
dOXRnTXnpMWzsRmq+XuJlXAry3lfNwMrisp9Qxy86eSQUPjC/R/MKH6n2on4VwTaEGegaAS1NpTp
II1DL8gItOJqOTHkU4yVJJQMRQElK/g3PsEtuejL0B1mBK5E3skF8rtRKoljMTVs/DwVXD+7wPI7
N7c9NS9JRDI9tPi+3IfKJahu5bumMypvKAlqlG7obNIyFF5DZnnbxJXYYPLWn2AbisckAv9QpTO6
hYZwmWYyoBYsocGGJg+FUSPSNR4mpbW2vYVrCbUdNT5DtsU7uyr9WB+0Kb1EShOcW25Vzw6rX6Y9
d75FlvHQq8ZDHCeEkCdb2+JOWu7LMMp8M3lthFY/hdOoe0TUvjN6k2EeoukEvrKfeoxumlC5gh7o
LqMYFa8gXf8ItgIoKq6bnau6p7ilnq8kzJO28oloN+KGDuFPKV3zUFhVsLc1DQ4DYAyvovxd1dIL
5Y07fhLjpW3INqaoEk9h4BR+njuPmcoqMFQyr3dUmH9NsDXENHlaq5xat3yNImE/FK3yR458UaOl
GY9mVRfbZkp/Nwb6HYnrwibtnspOJg9ZP4zY1k/gi9zh2jLv25SeA0sU+SlXzWA74cO4iXoqpbsg
wM+5yqF2KX/M0RzOcPuN/YgbdNyNOEZH/E66Ckwe2C1KQA0Co9NYHp2px2HcKesHiHQXVbKlMpCK
GCCidCWB5Ud14TbKxVmO7njCg1B6muybPUW223iEAerU0XzIraxBWlm9tE15UwBn+k5H2tFumg8t
ynTfkJrJHZZx87kQp7uRKjkou05YX8QSE+1AJW2HRb9E6fwEbKb3KzeOTtQoqWSv5u9NY6CVY1mw
4abAnmNiVJ7HMdqIzv3IgsL0Wrsn1oFl+5jJ89gImK7teBkRGRYMsLvMCd9sMMnb0dUrPwGIOY+h
YDPc8wHhxrkT2EtuIzt7ww193NSEzLaZRFGexagJSyW8zLlePRRjPG+bgCkqF1Cx7MDNdkrS236b
J9DxgnhPDC47pXNxFKouzqzxMae12oMJys7QNGVfcSN5wfSUIeAY8iS6NexnQ4tEM4YTzPnUlbR1
w45VBQ5p6+zsKiMc93kltE2CwMaLHN+2kitGtxbLmwZwKArJjWWnt9iNzli1yG3rtqDRzFzdYQJq
HWZbdan4rbFMwXLW03sM50FPbedOlLuYzLMXKnxywaRuG9uRHuXK2Q5LCEaSIAq3bdJ+aAtfsO6a
4VnLCQvBF6WUUo881XUDvzUEsacgGTeZLp/5qpwF8/eD8GeGJUK1CSdjY2doZEKCcqj1bbkdMpls
Rh3zRwN02VtMfIY6V19BG4iovZV+z5JiV1sQTWtIEKjDy/ZeZ5RwGSQCXXL+ckRBn43m5KmspM1O
y5bx5yeYheEcJdlNWczRe1ULHqPG+BAmefi5r05Jl0ZHKPGmZyrIuUqyGZV9ttllUnp67g11o82E
w+taUxn3AkrnAnRKaXNq4ZhCDMs8pPu1FwhL3atw6059bcnPgzWjgjDLvN/AELgFbjrvqNEcfYx4
cxayCjv1MU8QArj1UUuG7jQOUX9aH30dQmF2Jxwvidh03JmjTbgdfft+KjJnz5dbnYwMc3VBvGvX
zjjRjul8imomhiRn0+ZSl+Svr+a0JAO6bNzXJBhNxz0TvXA8Qv2XSHPlKa2LN+nkBFAKc8DsPsbl
iIn6u+5k0wnYyHQajK7Y9rjVeKXQciDCVuHxIZjHXsl6wgv7cZqLE7NIwSZoDLZWV76JxYe+XTzv
U/7HtLHgN5ulr8QlNjSTE5zWA8tX1qFxerEIu+8CRZWnucNYJxusvWQ4PEmofrAWWJZ6tSxfMCn8
1bRF9/lZrY/WjymeLY2VSjA7HoHHaB8AumNHyz5jfeQszZEdB9/3RlbFyJvmIMZgOInwlaKmioFu
q3Wlwe6CrKxrJ6BtwkLzG7VOj207k3CfN7iJ3zTFTbbFyD9G8s3SqoUEwQq+aYLAZ5Ba3kANUK65
pArDRZRwPp0CyFZqAIo7qw9DUy8028DxwNoMLXWJCos1ZLCjcVrfATAP8sL2/ErarjoxMSxUneUh
KPuK7W9g4N2IiBJUCOXfL2XhsrUaTOI1jaOdEDrop4gac7+yqWOrfzpz9pO4i8MnG4z8cnXLYXdM
u9B7D2+8CGgO31Wlj+VJLoe1uR5MYB78zP+n00El/n015n/NbsJy2UEJrVWDX/fig81JB6Ax08VW
KCaAkSI94M3qktThgrBqTzMUQw8XW0+6En1mZNdI7jj0KP520+8ogBcF4FBT2gcsveJjpuSxJ65d
BZW+i/tbEVQPKePAqciNzM+q/MeUY+egwBrzADMqp1m/NrmLq8isOFs7lRD9REQ6IUzmO/i/grF7
znFCDW82WbEgf47t/lWqjrHvlzCBaln5aQxdb5RSP0/avKGE3x3s505yD7u9g14yL1/ctQzSJoQY
UkjZD0elFCm3DvzUaIqB0thKw6qJOKMLvKHusxPMbvWAlQzLKoqxznw0R1gwiuXNZJ09ZUSk5Ri6
l7qh+TxaXlFV6ckt59982bY/IVo9mgO0KkdP2k1MikwfWvcyRLOxJ6hcUTXmJ2whNpZsyquaU9TY
s43yowyudpeF5dVKyDiXJX6BXbGn0H6GoYkIrS/jwDPGSPPVhtTxnL6j+pfnoIAkG8DW2DTKXD+k
gDMMDZ5fxTC7s0fpHLOW2g1XYac8W3P7a0yjvT23+x6xzLNtR+WeW6A4BMTR38oC+/giUX50CzTT
dLQexWiUXRSVfU/j9tsqi6MfIV66RJL80h7Njx6eqAhi+08eEU9jXtALRVyzgOVLESa1J9XpUJuN
+Elk3iEWwBhlq213IFhyJzVIjUtXU2hFtGRThk161BVymnZuzocucOf9TOpgg0rT2MxK22xZPm7K
akj2ar3EOwCANgWR1jbqxAWhP2DMqL/j6nAzkjL+CDBnphKcZIL+nFZquRSvAMQ0xHxvBvWjbbT3
Ymjrc9BTMEm2nzxMmVPynLhwgIZiE6ZU/kZJmlPcmk4MUtt2yrNznVdQMpfo3YTUdzBkfXB7qbyq
U7KNXIOQKhV7m6DLtnBYw1eUgj+j1pkfTYltqKFidzj14HqdLkfZaJXxLpOj8yGJX0vXQVvfBNOZ
wGcIFRmcUk8G+WBMRKgLNlSNOxi+ndralR2AcZRV3Owbas+eY7Ol6p1M+B+pHkzLTX7LiR8MIRbj
5pZZBTElNw8ulj83A4dzv1Wi4ldW/QErEJMjjStvlsJ9Rm2MD19sUzBczwUL6nS+EmL4PentcZ6i
9nloWufWAbaIC/TMU8+0kMWS4WjNf2e82dOa807JpWXeV/vz9Hrl2rm218N6+dezv/r+vy+xnhZz
sI7zgZ4rR9wpbKo/YmaVz4floLGIXtrro3W+6WOVi9b2vx5+nf+6fO1bD//Vt77O2jdpbbEx1Gr0
2NtlmYckuGJSXR6qNksYwqn/6TV6kwXBcj5TkOxu9eX82v586ucxmkgDKpayC9OoPq2HaplmBxNb
SW9tm830n7YSuawiezzVJz28W5rK7eDkho+IKLyvfVUuGN0Tc9ivfetBpTZdjYfg4bMrF+lTyDD2
9aR2cN2jqSPz+XpS0cyS/A4b/n/1JQqkXa1Xj1997Dix1RLGtTQzbRs7Vbi3qhCmtVJbF7Uy1UuA
USlT39j+kI72liNEftZVZTzNQZRvRRGJWznNbJ/CyQNyWH7EKC72iVGlBxIjVC1TnTiAmtN0t9/0
MiOWEhSPouybB7jPe4c59izFyBJpTrMjlWP7lC3/uZB2swfu8lrIzF68PdStwraLYSUUj0M7Jqzw
1cd0bE/AUPKzO7D2rNncHFBRzZD1QGVOSg4/rpx/RLYR+nzQ7jMB/ceileoHvLViEw2i2KqzBok1
6thidpUvynTECrUu9qYsyfSoAJk0nUI5lt6btO/V19oeEIy26VJNQSQpyy308GZovCfVb6PpGnbK
CBq70HqbB7Pa5NTO3bMYSEE1lj+J5WMhtHTJUO8uLrT+tbUeKBQOdw2l35v1+rWv7fRX1+rlw9rq
43ImwzQ+tu3kolNro02Zp8O9iIKCMth42Co4S9zXvrhksYs46rK23K6uz3Gd/wFD888F82jZ4DB6
NCjLa6yHXP8bD1Z0W1/Greb4qGJQ631d0HfVsryX2XHtq7lvH1oluLj4vpYTLhFU7z5pc45VNkTF
ne2ES3iCYXvtg098ywsyqGuXVfYzbOHy1zqur13xME++Wmn6fm0mU1Peodb+8wpFulN0hEqr5nUV
uSIHfUqqxD4kDeMryJb/iG4/L2kwvTG14NtX/39fR4gfDwXV0Hfr631d2Gvx80g2jp0N3moQnMpH
kIHm0RgXfk6NT+jatx76Ui0f2+UQJgpGrfo07/7rxNfFWjrbIFvVp6+u9RG+7+XjV5+T5H9UV7L6
kbHrObIBQauTMo7G+J9HX31CaRERSPe0XqGQYfq8rAjr7KDoiGFaPQCdX5nBQm9pX0MCQduANcNu
bWoR8HP2JNRd21aDtWCwiHyWWOFycTxE+SGJwAivzSHqquMYozMB1cTeKxKvhpuhb8OO97NpklQ/
6A3K/XboxOtYyOGAfV+9WS+GH58eWllNm9CkVr5vhX0KJIsSkRKdUxUtApKWiRe7L9iCudHb2rJy
LX1e8gRrK3YC8YLXGpSkNr+tXWUXsprIq/lhbaKYMv10tD5qOA8bfQS4a8WYEildrGwt13VeNJZG
B7VgUbc2S1Av8NdY5KwXGwwXT1QwnNeTAYqOl286P+veHyaD+6qqntTlRdOW5W7rusXDemEN0NUP
ps7lxhKZt/YNzDzbCJ7+zmV/78ZVTxENU9y4Tmzr3OTodkC4c9letT3lIr4h9PlgZ80Of5wM7WcY
7wtoIS/hcKsqme9cpU532bBwLwfxTJDAIvmrddsSVdarkvZEpzL1G04uzO5Tkb9a2jixzmeUc22R
sRY37PMcU+5sL81ewYmjc4M3sLvZKxJh/Eo6c7+26mqQL7ZxZHSMt2Ku9zaqIEDFukv5VqodxiKI
XpuRSFZWk5KijEY/aCB1/YicwBLls/0epcs2zsxuRxhriY05LOdhBnZGAXs1Dw+uvhFLFapQe3lb
D3p2MEzlahTyW6crMWT+errypsFwlCPx6oy9i2JQFpmQPPZDUVFqqMMQhJpV/miL/ikIavUlCSFN
orjxpOkGzzlxrbRmra4qNZ/PpKEuWg7ro2hZY4jSfAyLMPvs0sYgPilGf0+a7FclHOPQGAal4hZ8
uIkl7jmv83fW3s0vx4wu/ZhrfyT8htRtLDZL12aaPRbkBTnstkUuYeGqp0OfChf9NehWL3Q069VM
mmOMkPeXlgOGU54y17LuuijPUlOLXakRpy2UpNg6Q1KR9I6/sejDhAYwrR+1buQFVHY9mRDgCQSI
+JeMfqjhLPZuoy3q/MKBME+MsMBxD8Nah6CtijIW3wLsH4fiZeiSpbowi05rEw/IR1Iv2gOV9+Ip
6CbyUN1QU6thjE+xNJf6sqTZoQpODk0NI8RSioPRp4WfZEIeCPrJrbmUlbMzN+4s/fnzMzlIEhQb
RFDbRCHRT1ILi3C9jQneCM/Ub4PS3sOZEchgqN2FgV5Cwi1QfeGx8KrbbXOF93+z2K299rOj3dpG
363nQJ+65w47XW8UvzsG51czst1nXK08IXTrtbeM6XmG6r+eGwHBEWtW/bWlwlu81z2R++V5uGnO
90IvtmsLDnx1b9x0FwWVhbtdrdyI7+/Xc51rqTcbJ8PPVmXWt3aYj6aaqmAt9ENaZ/MlXw6tOuDQ
2eqEa2hVXdPvekcRsIx0cRl1zWbPO+UeER2YAWsnljPikljMMdOUn3Mduwp10DgbTO28NWMMUD/b
66n1QALTbMr+sjY+XyqvGyDuTUkYNR+iw9CDxWYwLvEZsGREwRDksLVZLn+AJIDg2YvsmawFciKa
Y6tz9eyo8xFm+Mtncz2jyao/xVZ6ybP+3SyT8pgT8br0ff3PAQKmva1SUfv/dWJQ3fFR5618Xdsa
tmZ4zajVHgJy0CLLq8QtwaBRTwAGYBx5NVJn3EU9xZRapoZX7iSKBEQ/Tw8x8qq1b73Omarwujad
2nyi4o4ow/L8r/65bsAXSaHAZQwlS7lA20RTEFFxyqFI2gKBMSWWQ1aRRF76YpPRExBQiJxDtC+5
VbxWQR1d1pbrTsEirSzY7HJyaBNlrwwiYSNddC+qKPRHUdnfUIy0iF64AusIRJ4mrjE0IkmOKZfp
/LA2tRYpB8V4GVY4nK2mIjkGg4tyeGmC8cyv8xB//uG1S1iTH8ssxEmHC6x8IMQ6wERZm/GAG5Qw
l0D0+reEVZ2oxRBY0nBxptvWk6QEd22t768N9UMmcvm0vvd80XmNVqLgaMP19SIsmnTsTtZmFakz
P81iMbhZ3pvIwSAlgKCW1vpqcdA/ZRUhXhLLpNYsrVB9pW7kSZAsIJA81YzVJghsVZAZCoWWvdoj
Y3QShvYPBMRnyaOICpMnjJzmv8Qt3iYioR8VDGufpHz0XMB187BULb2e/coFBUd2qEoRnFpjjrCm
U+IDecjiUALxvOp58paBZ/uNlS/+etH4ZjvV7yIvhVea6XjSqlhcnQT1DbGf+PeRRHxDBJ+NgRY6
ySUbiwQlThieSZHuk3F+EXNheOA4kW9UmXhs566cvbzW+Hlzp/ZZfl0PCjYEV6KhBoKqHzaER79P
qUB3hpp8Wlj3CK6QnlNDp8LY7KhicdvxjFh+Psqm/lk1mYKpcT69WF3Nz2580gKpv4k5+lXMDh6I
6WM/VcEuEtGfusvTa4yTwFbLbGVHmb76VlmJxqK13WmOLl4jsSclln0z5nnYGUqcbB0lO4eK+4vl
unrCvuOPGZc/uzEySe/U9kFDMUqWzdkmFaCxUSYZBCaKH9zISL8PJImwcnCQItUkK21u7LQe3Y0e
kV6qEQLcy3JPRD4h5YfnRVskz1kLnZgsgfatnkP3YLlkPhG+Z9s6Ao9p2oiVBrTwTdMHD9Z3h6rv
y1BodwPcOYXoNTZNBcT6koiYBe6SwMtIvFdlbS5t4zqO3/WWRdKtbIVzmPIO/OGIQFn6xBmVg6aQ
V6Omqd5RO6+DBwmM0y+kHuolIwK2ga8kNoUoPANa5ZHpEcSmCD/q3JHPs86kTZd+tUncI+62IyKm
HBRzjB5GN/k1FUr8OA6wc+e5+jtTBlO1uvs97MLGt3BTuJG81cDNW9EptAqi8nHlbMJCNd5Qfv7E
4rr6a0LBJBf0J+467MHtiGB9WQGHGNrOU4HU4ZsbDne11OKnGpXK2loPtYXrDIXzBMeWK9ZDUOko
XUZ3cQ4Z7mBUNGR/yQFtxDYRAwsezVSfJ1KrW1cn1702LUCKlzxxH9dWj7rweTAoxh5F/7B2GVQf
7O1Y1JvGSbVntzdaVJ4IiJbW2oUJH8C3NktP6xOW2edoMDOzdokPpRYstM+qe54CJK1mXN3WVplr
4TZzgmK3Nkd2NuSrW7zGuNTVte45VjIUAnY/ffbpk6sde7cQKHm5ZD2wKNlxa+RP6xNCR5m2aY0d
2nqSVTUuKzrZh+XVlOUwDgT+FIoGjusVhLqHU1BCgfp6SVygTsBX08/3jDdd6cfu9DwlhDsmS9Of
m8CGLSejU5ZHzHRlm/wVrYArzdrpbkfing2/K3c2Xohp+pNhjXfmCeOlGqtfUQpoYj1HiFb1gVO6
BxSj5ovQWvRcvTts12sLQw9PNY6a/np2UMn0qE1s7QPzifm+Qgwjp/zkRqwgKEWL7+sBOEq5rdOg
3Kb/t0+f4twLaxd4t9Dj+xSOqLwCF/a3uc+i2Hh2ys54TmeFQR9Ny3FtJorbHbUZech6iTYI45kJ
bLLz+PP6oiGNPEJpPYjl6XUod8jdA4Do1LbVSmff10OaNIx2zTAe7TCx7y1s9MuYKJSZY6yGCjKk
OjqfifMszyAiGN1gybGnCdrCR/XbbPmAxi3C5n9eT3Z/y1wJtlT2I4zSJ+VOLZ2+U7Sm+2yufa0p
N1JjPltbatiU+7lGYPfZ1AOeNef7AOHGde3CC4t0XpeoPr724fPaN83BSSu4MdaWbJX+0Fqy5Ar+
6HroxXStEIc8fnZRBXkcWP97hl3ET7bDbd7CzhKTbnrkdskUG0N4Xw+uGu3V0pgva2sMsM+JpbMv
9SxO/blZosCytr31bBkzy2eWTuisSZPdV5/hpn9cVWXS66vmpsXUlv2xu501Nup9PfA7guDRk63+
6gvM4VXiGPEA0Ue992GQPEhNvH9dkLJPgbzRNPuvPmdD2H/8fNGmHwBWgBHyrVFMDxhpPbUYr1yY
A3MczfNTTxHEaW0J7KWwblpOuFl011qzPf6rb32a1ZQ/ZRuEG62qc0Q+hX1bD44kSmhTEECFOn2V
qiDSJRcjh01KjeqzTILqOUgrwmv/h7HzWpIUh9b1ExGBN7fpfVWW6+66Idrivefp94eYGWrXmTmx
bwhkgEwQQlr6jRMGe5GXBCmxyhCIuZ9m+XooXLyYg8Q9isq6Zr97GSrFmg78J5fNehvTzeK8F5TP
5Zg/1QQKr+i94sQVIXKr+5ORCHRQvB66s9XoLTeAQh/41IaFVJBSilk+y0MZPlShfRSFIgsTHIXg
feUclaHLb4Pen83Sx3Zl7LTXSu/yk9OXDaigwUuupZdv03wryV2+qSqr3CgYpwA8wgFInyxd2sm4
JWzd6JLo8tYwiy+V5mbw4duLm7dXo/VQbPdZk4KX8MNtwp3hI3gQGcx0MkYATq4Uhz7AbtlOQbCV
R7n1YE5IPphuuVU3NWOQdcXoI3Xeq1BNViMo4TVOrxBJXb7mYrUPfAzseh0Muix1JxATr0ppBXuP
DwIBbhlIOiDltlXP8ojWHBZUGosLsJNsaR/36hvzLjob0AubXJNvSRMfB8mSLkWTQ49tO/uYtBDg
NO01rLqQ6Z/NPBm0Z9L69vOYGAqq7dKJeEdNMFHLVkk61HCmVnKvNWjSEK2HTlRtnLyNVvXIN5LJ
8FVu74pfOY+TCN8AicEcCh3eo6dd9Aq/U6lDLjgL3tB0fWFFaBPUSr7LzNo+twkuYAQC2F02Q4cC
vKkVZ0TLvoCw6I+uXLe73PLdFUgN99amvziNf0JuRVuh+9ytLYyZdkMmKZeEsWpi9PJdizlzVyQj
Nm3yMzYs6jaRxm0WqXDy8KmplK48lY1bbmXd7jaVhfllbJfjRq7VL16PfwCIqWbr4dhbyGN+N4B/
3AtVf5XCoDgkqDVekEkEV8I3ZRtXVn3Js4woidrB3xrdtVcM7QUgwaEpEWSsy2idlvneSXrnmGpD
gT83gCiz1X0scuFGlG1zMIoJEeg1ylbvcDEHIPwDqabv9HLJQWeVfM3datfA4Zo16mxE8Gg3ZiUB
14vq+qywRScBuBZaEszYG42vvWbCtpF/FJE6wKvTy3MH0OAoTQEPrbqLEbUyDasZotCMGtZB8KYs
0GJFMiLoavlVTb63pnSLY3i+iKOs4/AOevnPaGvFifU3mS9hVKK5Jp+GrFCedBgeOs2e5V6z7CLw
N1ax1lI/uDRp4Z28nhFGovD+Dn62ht6ZI7fXTa03xyqPoQeaFFbwOuAPsNUiYqhmUZZ73xx+2JN9
fG/jLk4osPYJhc5ghwqCW9ma1tFrfRwhPMg0CrqcSlZOkZIvEAHSdRcGv6okPxFG1g98y9sIxAry
VuWOG/qnjLGI6QnDs/qAKUddGI8ERtRVCLps44bVM35rcMzsSuMl1rKjX9IPhpKO519brfOGmECZ
PqJpKl/aIFAu9bSx9MFgqR5qR7ryVc/d6g1IPV9RmaFIVkPfa1RbL4rsNaCsXZB5vyRWHlBiCFAU
IpTxszW6/K1G1pyP9qFJXXxPbDhNqscaiNxDT3UYHl+9CiDPeGdGUq9Z9yxy/Vb2cbKSiUHGoexz
ecuYINSbAXLxQ+8QYC/VZmBV2HtCWIXPZ12AUHJRis5Rlrr0IC+xkgabRTAWwLgMh0evCV6Psbcz
nUl9tmh/ebabIFCmAW+01RgQg54CPHT3/mihtw9hftUoUJnq3x2kwQDY77ZygPOVpkXU2Vrh8yWv
EZrOtnLWgFBuJAxYFFlCPhK9GM9zWVjI7eehGJ5636wuhBqT9dgMiKIl9QPs5ScizdXKQE/+6Ay4
+AWqaxwnK1jJbZ2TFLn2yZhwOrjVfq9s55IHdLN6JdGNxUVxGFFYqhX/vQOIui+a5h3vAw1OsOlt
pTwarh1eRReL4HE2EYi9WH2OLfsM/mFglN273MHuvWfWTnTDA74U4hynNZhVZZAokrAgUFF7Oqtu
uXEo7CJbGRHWc0DXM0BxjgHoho/BDjLzyUpZlFIzNLeQjn3OjcYmypMpmygM9/lQ6/u2LJyvsfMC
l6mRa/fnaJYbOO98S50JIiP9DLR2nRqJd1J7r1+rhVxtmKk7hxbg2d4ABwruhCUpyWXy1kC4t7AE
bFxZ3zACvDoY/D7GHRpFFinEZKJtrXsvaSKZ52VTdJk1J01G/kezhCJWjsbNcBk7Op0BjtFOAHoW
jrNzPddZ+w7qawpd35op80qVPV5FV9fOYxmybMro41ecqtsUN92TPCLfhFDUHfvS38bkEAVV54Ju
sWiMzM74EE+bSTxHT3vshPWyvndtPdzqcOq5STm5V9/LgKFuUcb73LNkfx1bPEYwYUepZv7RtDEj
DyN4i2IVnUM9ezS03tz1acD8e9q49nV0GnhotRJuq+YeW1V08pkenGLXCjZaBgEANnZwNkz9rnoa
7A2np0Vh4d6BuCK+F247qbyPqktwjRgM7R+BMyU5CAyYOa1IQxUGlqgbk9cVCMx/NlLDehHm5YfM
wS5D85HUcnOQGn3i1IRZ8GuwkD2fFgKkEYtt9yQVGG7BkWi2kQPH2mtBYw1eNzDjdDmW0MgFQekj
DTU7V/rwKPtjD7XDNTc9qjTrYUoiUzCsW52Hpcc2QDPLj+GVNEhPjgroIkfPziAyDt0AIwW40q3R
m7tU4/+Ew3O0UZsCB0CBmfMnAr8B/mxrdUMKp2C0b32sKAwFm+TBYWnuFFbF2wjc6BWvDdCG2Xcf
c/dXOcULxql/2ZlL4xZRAmsKFZSjykwnpkFZjq1cxWbgEwbAypE2rqiNBrjHoFJsJcCeLkiBoUz1
kzhNNiovQemlxyTM6bL7xtqURgg8hCUFQHDZuM5QTAusDHdiyVxjhqdfOwVKbwlQQGoAVkUV10Ny
xL2GBFgP0ei/+UjBIT66Gzw331gWRpMTcm4DQHsTKTxd9H9jCfWt8g/zmvpcd8m+7Es+k6ACIyty
9zLesoQdoQqWR8v/lqW59gUJeRQ5+yc18oxD3ElPI0GAid4q7wt9Mh4I3+VGO4RO77Nav3HC0cFs
3riFLKWtYxWV0VpOEf7TQIybZ1tXh4sShy+9zCzVLzxkFH0ow5NJU+GiaxNVXA8o0NusAOElZbMz
WfAGy5Wbs3BEPPxpOkt5BrZrI40tDUwEdPppZcLVp3FbbbLYdB5hAVgP8vAyguB71AAjmKmH320Y
fckZGCBfGQCtzFlMFckxVhPGfHkCQFOS9lFj+4yftBj4i7FJvUZbYy/eHmBHZC+NXlaHHrbIWiRV
vK3BG5fGyq+kCnPdgv9TN+ZGzb1fgykN+yyMxzPCH4/tCNhbx1T7wUPK5cGrlJKVYaQwrdaKt0Zp
FvscGrjmwc6QIiTmEn7exNSwO6SCLZ9FxsxbWWOfbJlFP2jEOejFN0ny0PiAxfC0esG0rD4mE2Ym
n3B1PgiLo249BBNutNQG+Qgwwp+QpGIzqMGbJGnuNvwnS+SL6sn02pWn3OO+OjV0ulWSxWwF0LNS
QU4rZeFt3N0gawwM/ZewAingPveVF+886LxmrcEt6vpnhMpRN8TzbtbVEBghgRtKdCYMdmih5D1p
b4iCxo0hSfY/BrvyTuCyjHHLYJVfInbFG20UcMkOYjcaiSDBwuLvdWUG2teuVRSEcmk/TJBCxrIA
h1rg1l6F14O7iiRliiOQ64HF2rKq8s2S0k2Ex+t9+KW3HSjm6cZV0xnF3oJPNJVIHrcCqigy+zEZ
koOoiaUmdwZZRLzZRVk9nUTs4eY+rEwriTfiV0ZoTbMAi/DZ5Oq39yp5LxRGLGcNyb07guH82UzP
r9cD65CiRi3WgMUmEvdf7IZMkVnSwvhOJJOk2Pu5pOI/M/2mFNynh8PGQVxS/AzHe/CDokOcpC22
Tp7/EsfFvQfHfHqM8xMWmQIvhet9yOwS0uiS1+dqs0dqBU8mQB8z9le0Bmi3rFD3Q9xvZbX8LvDA
YtMBo25K+HXEU5EcSYrOxIyosGL6eLvaikXvGefly957C3Nx61Q+T9REQnRXR9WzePZmZD90xH12
Y6nRrRu4iB8Jx00rZdkptpj+1TgLA5r8+6GBHVaBUFfeRjwu8TTEXq7YLOuKXdEKDF91WVduVk7W
pid8HR3QZ2J32kBEoG1I+0JhFoW+YDQCRADmHDOjGbcfdsXRFo4UIJFtLT3Nu2PcgoYyg4O4Xl9V
xKirTVhHX8ZePYk7N98lqKWrzIiHjbjX4q5Edcb8v1YQX5kwAOKZiCPEnsibm4NIi40W4xhSNT4Q
TUQfu+ZJPPi5aYpbs7QGUVIS+VwVYNg34laIH6m2Jfen9jJ1TQSdUa5R/Kgn2xDkLuf7q6dWOwK8
0nYJowFa3bNSpDVMW3+XjhCda3V4UqeuQ3y2k9C09qM3ggTGdW8lQ+dECbdCT8iI0uz/ufCH3yB2
sb2C7K766lxzfnqoyaQgTTR1I7oA8X1vkBs/mACy+qcYLu98c2c4xYe35gOo4vMd1FjGywJYk2OF
fXeqjNvQ9t+lJpG3yx2mEzyplg2le+lc5PYxwcRyJ35L6xYPsTnKOzQa23FdJf6l7lQJmMfUD02v
tThS7P1nntPkI8IBfrQRLaEN4x1DGKYuU0NQe6SddDjWS/OZKpjFSAVdXXdIsB1EC+4bozsMqcG0
pNimVofxkT2BK//zumYWH10frLCTasAVJkDK0vbG8GqrE4BRy8xykrehe5u6ZdGSRHLJy4j+TD2S
oY7W1rWKDsxK/Gh5En2kqC82y9v6oYnOu6J8LJzu4FT6WrSE+RBsBfbSW12xQCD6Qibs1R6F7uPy
hi9tWeSJpDe1QrltdxUgvb1vBTtRpovGLmosx39ugiItnprYm48R6Xn3U7lIfsqbm21e4PU+dz3Y
yrHAH+tHD67cKgYek8WA3FoThPP04VAdiKaeykR1UHf4ULBOz7hAPPHOVDEGtR7Ssb5bjA2YH15U
IhajnK1qqBMpoJSubM7GhFUd+/yednaz0/WRoUSlyhvZy4jdtAjMrFjg3QnewZBOdpH62JUbL8gf
rKT48ODFVUU7mF+nJS0yl2aytBVRJevi+tBiPygao9iUU3ct9tQI+pIewnkSd1+cJAPPOIBZodm1
LrT6tXhLYLWTK3Y/5Ha29jU1EFES85YB1+AtpLpvpuBS+NywJpTiI3FwqCHhhG/oI/U1aIG7I2Oy
FfdYbMRjD6fhCUK5zJGH+Ec6qCcn1JKdPPbnSM8RKHOag+hkFHrtGs5ujnruxs+8+Qug1b8g5SdH
cULx5MUePX09sWHMoPs1ds4j9nL2jFl2I/PZxfNsl4oWsXQGsiJbR45bfp9a98qmHSDeL3cxTyx6
0mj6zCR2YmxcA7qQIJXAC/gKLlljJO4gPyqqsLYG5URDF6VXjO2sYyYGW+B1i/1gW8cBYA7ruXvo
kWgUB+Y6wTFsHl3Ns6hA8TLW3FRl7oThUt9KLdJ24vzid7lm0B9r9WHU0non69pdPNXl0Yq9tGl+
htoQrPosQ+kfCvlfE7Sl45DEt1+k54Ed09McRxqmD2D8t0piprDz67S7IsiuH4CmFSfB2umCpjjR
Fv7kfpLMz1c8iaWPWR4MH+jfMfRMfXDKjQFBGlkMLL9DOeMlsOnBNygEbnNumXgyoll7MrFHA3iw
m+Eb8k9nLiosPfryJOcGPfX3y01YSsWeqPL/PxVjtR720lW8T2KkIH6MSM5j8SUt9ubMMcD2gwEt
wgxioCs15kHGY1FUEZedh1xiF4dNXrV5l3Xtv2D184dS/M4Po4z52Dy118ACLiwIYo/Bh16MX1kc
IXQtXpMxQw5m7Q36O1orxJP9Njpkle/LW1F93nWnL2gAGATv8HkcJ1qqGNEtmyVvGBOWHBSUIhVg
YtMgTPydZTOjJEX6w1h2/vX52MPEufYZum4t+xXw9J3JKtW4Rq83YxHqhy1+iF6eVFuVj+Jmi0Gd
2Fvu/ZLHQhCa1x4EkKWyuPqSXI4Ve8tjXAqW8306NkhfG4Q66MPoM0XHiYQb2CKRFm8edzxiGj+V
zz9+zJVsFUid/GEYKR7h3PLG7x5E+6NoroEqW4Cmp2fgNw2SG6Kl/PuuOHruqgDlVAc7jzefqSAe
TJFlCveJEyIIHqJ0KVjmgKJAbJZ6Itm5PzulTI/zr59a8kz2WN6ZeTwzN2aR66hpw/rJP++d2Jtr
id3PaXHQfNYPtT5f4PNRksLCRm2+KCNSs6JfWUYP4th/y1uqiNJ5nC12l414HktS7Inj/vOsH6Yz
orao+OlS/5b36ayfruRNHT5Gc2Xjw+ibXnE8nFmrKMZ5ripeeLEhlAI5ExoRk/cpzLZslrwxwRMU
+h11ilpjd64kultx8qXqhxKx6+oeCCGW4OcWLV6W5Y3/9FItL9Dyoom85TBxxH/mfTrs304/v65j
OpH7sxC0X7+xcWhjWDuNhcWHa9nMM9kl/SFW8W/VP+XN84nptPMVxHk+1Zmv0EXORZG6P3Lj+GvR
NYg5qNhbvtGiD1mSYm8ZkC2VP+V9Sop6botgQPtTKZFEiDITIh8vJ2vvDG9FE553Ra5Ij4SymVYn
RbJTnex56d4BU0EbX9LSONHIRVr0/IyFPCJKRmLYc+jI9Yx6XIvugeg/kqwVysB/0dXmTsOUiSGI
3iXLR0iYiL9txJMUm6W7FUnRFCwx6V/qLM1gyfvUhJbT9F4VE7KwYXp18qhvGkuNx7WY/0YADAgX
Rf2LV3fBbn7jxU1ZNnO3uqTF7frPpChYXl2R9Aik/NV9i/SnM4i8MYnATigRr9HS2c8D67lcPJ/l
yAqvEiZvydEgMKJNEZIPM8elmjhWbMTAYEmKvU/1RCe65H3446Lk0yGdU0jbUbuCCnwsoVLgGiBq
ECnXFJAc04crxxGvfhZdl5tESXIQdyaP2jQ5jLK1qhLLOIgnvDzR+d3/EMz8MFRYqoo98fCDrCWi
N1eag1ypheiJFgbIpKhoZXejk7Mcg5qLMtzEKzrHKUUL6Ec1rL6KF/mvqFYpe1uss1k6qVgcTNPk
GCERDEsc0prYlBWrlasl7RqehP6Zb6zySXfYGg0MyOiQl8iHoSreXlfds+BsGywABDLaNeKuiudS
JlCZ1CJ7yUN4JoJPrk4PeKwR3anneOan2y9u6odHNE9d57su5ixid37NAxYnR0cftuIui8suG/ED
lqS4sZ/y5lmdKPlM5lxqiuLlL6m+r65NrPVW2BhiFeel7luThf1eQwhwq8KYJQn1DAHS7IjPJKWG
ytqZZiHTM5U6DjBPNYrwbiq950BJ9sp0Djkqk2vulfVK1BqbpD9IY65v5DYBpNd12aoKeNXFxkls
fW06ADwVMEWXOLJ3cuAb6RbJIAyXmdlviUqCGh6sY6V61QOcLNaaEY2FeJ5YuBeF8iV2+5cJ0f7k
QUp5gn9TblCN61HlICnyEgSPkojlibJHBSI0i/gpdCyUBfXmOoRoIVjAFnYqa/t7x3DHx7iofsJ3
PLS6kr/1qY6rVuy+pzlD8hIf+JPrySDFk+qldUbju0O0npVd12PBQalRx+m6lVeV5ZdyBNPLlDx/
VeXYXKOoA7wqQLZLziZbAJ1Q8pgaBfpNsoyUUcgiU5WD48aIsbj1UwmhJMwEOhwF/EjZV5mZ38Yh
Km5iT2ySLLPQPUtThIUJwhtZ6G3yAvkhd+i+6Sye7Wt5kvJL5ELDjgQljs0UAF7ZLjO3MAtRvZYh
fGouRqIyCoabOsnABDl1x3y4yuwTSA2W1xyC7TWqX0M7BI/dtIHoEjy6cvSOrKZ0FFl5gkk3uouo
cmUIn2kGqzWW91ihhv0osxL6GEuKsh763mMGQUFoOkCrYpN7mWIpiofsaui65qZEjfMwTpsyAbZn
0rZgV1NjKfDVJF4ruYUrWsfqjD5gNtf3Krow7u8hCsbbnALNgfKvRZtbji8Cw3lAZSZYF369QvdU
21qKoW+GoUrReANMn2mKfjItoM7AWpWNaqpRvcIKHhkMHMBzx88vBVS7SzVtliTtcx9lxFA7pI1M
uGm5ekpHPdbWiq4pJ7HJBu/vzKwtpPXgwHJ3/JhgM6IGL60LYNQ2+/Zb1KVfNZbSwYVD9+fd0uEz
g0wErZAVqMS042+WO7/4aaR+G6oItAKCOC9enwC7RgfrYVRYSzaGyDgXdtqe1DasD3EcZjcegQLl
v5afql6icSWxfpW19qVENehqB9FDZxYV1FepfApbFo4sxB63IikKWAp9RX493Zb9qsW4YzVM1UMl
xpQvBMs1HccKNlmWBO2WPmPz4WAjfbfiUT+LU5WVrtwsxz9ADsOpM0EWbccHp9gsv6D2oj++P0bz
eUttrB+qpt6mMrI2axeL5dZLnjEqHAnaZxVzZVM/Q7SonuCetzdCx0eRwmi3fsK0DjJU0iPWNNUQ
eZaWfz4osl9kGz0uXAMBakP7IWIx7Uow6C7op7WXsiOsnMeonYgCCyWLIzKYEWg2boWqS/UesU1l
LZLi9iSxPH2qLDBh0/0x+x6gSzEN9MK92f+Z/04cpe7ezEo4Z9P9Q3AaRF4yOPjT02b6Tkc5ReyK
TeGNMNyXtGhtfY2E5IdMUSxKGsgdm+4B4AwIPA+da2L139EPpVNSy69l6fmH1uw8NN794j3Pd6I8
7PxyF6uoNhWjZBGwlmzcwokHHisv8C7NtOkidE9szd1/KGjbGDuZN881wy0UhvCc9wkehtNG7Ik8
nVl2BikARbVQCSr8Bv+jojhkrr0c3fSYA/5fDontDnyFrOw/n6ZuMkRu7/0tl4kGrj/9OlFbXGTI
crW6xPXEo2DZUTdqGLCIUV6DaZMiMHEVycF1USwM3A7yuhwSXJ+Kcxnl8tVSSezhoHfmw9ewjszB
oU1Uxc8LB0+MQZJO1psBFB9lKVH66VCRFBeuUR09WAiBz4eKq304IlH1bZMD0PhcMP2qIQ8hO97H
zPwaY08Kcmm043M9FPHZ7gMAJwrKm03COqPMasU2ynzlWc797mKr5Y/UV+TnzszkZ9Uvbw0d7I21
aZguiA7y9Ws19L+sslbPJtCSNzvhVCzm5NcYNYO3oJC+wEf2HkShnntXNwvNR1EGUngbQ6h7Sqea
ffkWdYr+orhB9qpER1GFb07yLFcV9MubX8bDpfWU+NpPG8T91G6lRyW7ZjWu6LNB401JUQeiKQs5
rv1bjjrcS21ilzCX4rfEKdHRVrR6LZJaW3UHDdfUTa4bKOKvTKNpnzC9QrrI6NVtAKHyrWqxRZDh
6+0nfuUbULB8YyaufuixzHzMzf4FCE3zzci/j3ZlfzEkuz4leYB0kqk236oRIIVsGekjIjpo6frt
H88y629AttTNGOIiblbuiwL4DA3bugPvyV7o19sRa1j4wn9nQYv8q/BTnmpYoGKT8ZJ3TrnFry1H
Yc7KXhLJME9V3AxobrfZiwpj+gnr95UolICxvYDA+AKTV76KLNOtWF+wu3wvkj1qEkfFGaK1SJah
rT+OrNKJlDhj08lXGa03FUb02RtGcAmZ4WvnEq0YaNGliwqbmV4JuofNBiwesp5Iy24Lt7NOoqSt
XWerK51Bu8PtZHTpeRCMCd5auWjXcHyCk0hagWwCUwjas0iaGBHhA6m6F5EcpeG7zTf/JlJDmzzS
X6ePWgi+x+29gx900j1OavkauNCIfRe7qi4tHgH6bJGdaO+5U79GYS2fASt0d1WteVVCVOWLyL6I
CiIfXcRdLpXJTWSJjY7KUWBCYCgbFcPVDPfYxPTuonoIHe0x1e9Vle3sxi4wLCy3yJjnZ3OwsnPQ
QJabxILzsySzqZrCRmZWHjahg4uWagbVg69YWIEPxgsKYfE32SicLbqZ+UEk4egAqVezt1zvkaTU
WrAEUzWlHdwVmn6gatIed2W5BihexN9AUSd76PjWTmXt45tpaOfUloxn3U+sax4ZACymavUg/x5A
Sx75tClXhnUKbkTs2dNmVGJ3TQSvAr/7d95SRewZUv27aFVl/2/HqzUAmMYMH8p+rG69VACXzmyk
70B16XyJfqey+6r3nflWWT36QKmaXRJfM1E2LmIQcd34pS3su6jaa/GlDDTna1ml8sYuQ+Ma5w4G
LGWJWgq6sK/QkX5KiF9tw2xtAxu6yDkvld2H3xsFgJih2dWDozfeSTKtaB/EvvyMqkq5Eqe3xq9y
7lQ/G9aNgBHpITqMg3YgZpujupsbd8dEc5zX3ULYUklXUVJmKOOiUXXJ6VMvZu5vWlcNTyXi5H8V
zHVEcb7kwiMB/IyM/0YePTnciHIf3ONFnC20bDLNAjphYenHOSmKVUeJ+h2vdjDX9BT1buiRsZfN
Du72cgrD0s8m8PKT5RvSNlYyFVuqzjoY4H2PeN1UF0XTrZ0ZJcPjgI/Lpq3l6pW3UQb6Y1vvjJ3v
aPNIfyrnxe4ihqR9Zuzuz2ad6T/hJCIWqdPP0/p4aZPIgqTijduyKMpbqNblQdeK7hTYtYG7r5tj
S9BY6GMBVqXjg5mp5shiua37LfT61yjQpd8SSMv5QkmqIBWXGb+GuPvuS5L1VTGrBLVjZXz2TbTB
GaJ4D1Co7X0yiYrLkhuf2zg09oQD4gcbKhAY58ogfkZHZrqj/40O+B3yofRL9fBBBp3ECJtBeOTZ
+u8EZWS1aV88rDmq+qltwCyjU1y9ODVzwqYtlAdwGw3wHByW4F1ZG4JrrntQVQ0Pqt6aJA3kODmP
SpOcxZ5llSwBIoFwbSJkXfCveVKsznlJY+erMoTSVW8dh3uAfG/px+VJJBsN5bnUCpujGrYIUymM
y45NDtQtq2zn1YOQvio6X762Re6+BuX4TTU89SZS44QAt1TjQVR1FOscKIb7KFJ+6+3rOI+f9Ex1
X92RtcTMqJ5zzbJe3X3vJta3kE/lvu7lem/VnfeeqfuyK833HEQWljlFeei8LvuKzd26NQL7iXnk
BZOH7Fa6EuL5HuSNpvWV1Zw3FQQZK844605Mln6P2NHAS4TwmhZov4XdoYGYmm95zetSodJKbVOY
jbHrsBS8NdOGhjFsKryRNyIpCliwzW7ViNsWltVnwE5c2WsK0A0Yjq6I3WU3bdqYSPGebUm7plYx
PhEF+NrkwfA+BBPQo4bPgQ4Uknux+jUcu+G9LwNj3U/5wZT/v+vbSC4t9V3b5TzA09aVZyP49vf5
l/z/Ov//ri+uqxYdzG1H3+qpEa47Juz3vBvKu2rp6t6c8pDLKO+iIGXyO+eJKghFVvd8yvt0LF9O
5KwkZx+qfBPFxpjYlk5RyTtaRvJXnox9tJPqu6WaKOxDx1mVJXwDL3+QktqAMAnnq1fKzttavOub
Fh2bTdIr2YPY9DrPK2vf1JVSFVvVj+SLV0DEo5MSCRTa5Us9bUTS1CRI93M6KTYt0zW0Hv8uFflL
Uhwh8tC2O6cBgLYlaz7Tko7p9Mbefsi5Xd9b7D9QJHO+RfCZaFR5enRcuKRqbz0NZut81xCgI1ro
dA+GbWM4GqG3ksVywOorbGKIx8cql3aa6oxfUGTo9g1nFYKnb9CyjuIafgKcry1q44oTtnNzG4WF
runcmFc8qNy1V3AjBq4DmrZTq7o/qaWPZvc/DjuzuY7hZ5BzmXyJArFp0ere2oCsYKK31lGP9Rxx
ndq9J1Yk3RGIbjbqwcFGLBpHNF00tGMQIbf0FUMQeDFhX+6lImn3TP6Qxdf+FHr9jsRI9yUIcYKP
mrp9CKpWOchhnRzdPtZvvqfiiSHl41vsx38AHSZ/ONjHDv4k6TrqWFj/3vGT2Wt9492KrKru2bTR
ZIaHfoZc4lRBUycqUgVkw6jzmxLDi0cyWd52TtbcRH1RDYOnLaaRAwZoiNNEkyc7kHm8ZNvo7iHW
scWXMn5EdAiDCANjNK2R+x0+aOXN8JpoX0CtuUYJpAqt18eLZYMshh1vnq2kC44ZUsZnRw+MI2GP
7OQMY3dKir4/SnKQnxMtw9jHbYNLVLlIPHWWfYnyAa/XkiBJ0ETuLqxrGQcGudzZTtZDdEV0GQGo
9pH1iXwbh1Zzd1F7QjcY7CA9Dmigom2fxwarH8yd+5fAQB650Vdt4xOU8jL5tWINeu33svbW2zZa
3uiefsF7pl0VwdBfXXyokKBO400x+AFKWOjH8W2C8OHG44+osrcufmRfWb2u0LUJJq79GDyDJf0T
mPL4Q4q0HwR+oZcbHoFyz1Z3Sc3H2e30fTudwQ7x7wAHlmPx0DOhMgdEOoGY/MjAJaqN/t0Ba8AU
MOnOaKP2j2VkqZMa/4joWnl1jKFBCpk3gJlRfkgqBSEZxPv6W4haC4Py/pDqUvDiSo51sxTYtMLh
3ddbKHeG2x3auBu+6iZzJ0XxXuyMN0UZ0gzZALn/GgAA3Hp51x7EUWoYHUutU06ppXQbYonZCUZQ
yFR1QgYbDoYcbr2as/QBQURRRex9yDSnEpH5uWSp3idCn5ALLOcReUVhw0NjAW+d4Bh4M/IaK8da
at4aDCxPvSsnyFdwSxL0tolbdjA9piSKds52qDN8Lqekqg+QlnQjO4qkG5fKCnZiuMLkAZKcaTEp
mDZq6uP3lOtDfu6dqMDBgj2xWeqIPZGH0zi1KxWIUpeCxvo/HDciGJVDUP9f5xbJD5e28BE4MhJa
fchbDhHX74N8PCXx12rw/Rf6XHeVhZZxVF24FW2qPcuO5e61zpfWY8pjtpwsfDSL7CBS4iBdc57r
JnGuhiEdkC4ab05TQSms0/pL21vFSuss73vtSS8QipxfuqLsUpvuAB3wtaekakAFRHmbJPxDMOMB
dZDwRxGUIZ+dqv462d2vI6PJr8S5zzIi7leIAsU1VQp/h5zpuIp0ubguBaKUAdZf9XQsebLaWsvN
GxAZnJunM4hDRMUl2Zq9tbK6kjXLfy7y6dRSH8EXUt23GIwqgpnTRZYTiGTcyQcWv8LTxu4k69L0
HgZEWIfi+CK1PhQS1XrUUXJ8jM2p91UyEAa6b895MH2xVIrtg0Wo4GrJGJeEMlL/c3LKw6m7uwbT
RuQBwVS2+KKxCjKVLgWinsgrSjnZ6R2uACJZm1q6DZCF2TThQHi/KH8EEBecTC6/Kd4A/a3Nhzcr
Z9JeDpX7nI5puwEq1t7VJkQN0+qTB1tDVCVExO06GG13yEDVouAYgNnHtupoxA6aIFMv3llycEtj
udglzHUfZbR2iRgQvY6NUiKwniWv/Dp/Tczb/hKZKKAY/8PWeXQ1zkXb9hdpDIWj1JXkhI2BItPR
oKBQztJR+PVvSnXfra9xOx7GNtgWCvvsvdZcixAfZIq+hV1ufdVmeKPSyIwg4eBrytqMUvq5qnsL
fB9NBgYaw880u5ewLKsvo0s/FUGXmrMlAnpUQ6YpScMSoBZMkJ7FUozPYTt2MM1ZQGzPTnZcn+MC
K+D2bEmE5yWUS+dtz6Z5XJB5CVNue3burfzaKuIjW/8SE4/yLm+bx+25VDj0nAAtUZMnd3WvKteU
JCHuR+aS3G33thu1iN4XXW1O/x7a7pGGGgcpOT5/f+vfs6pd2IeUQZS3PWZ3MbhJp8N3ChzU//e6
f++jjsVtJyrrJlx0XrukpFLhRHqcMrdmRBQyPNFy7ew6g3ZW8VHhWU+0Q76Aitme2G4mB2qQr6yv
aRVlbvb/fkcLla96qSHb/e+f+c9LTDvFQ7b98X9/TRLT4Ut7roO/f3d7OsxT3uI/r1wsRfGJwxKB
YbkYwdY/r4wtFkEcrP/5xe2Jv2+5fcC4UMO9K8TL38eM7RP8e/PZzdgFQ3tQT13cB//nd/r36v/5
u9p3EcFt+PsZ1q2w3fvPh10/3N/PtD3z902HurhLAbtiFT+YvaOeq/Vl2wtC0dLm2e5uz2w387b5
t7vCGUA3jL9dJkK3yjDuqTaIU5u62y5LGr8lwCJKsJpFXflpVt0MQw9No1RPVhwuB9sd/iDLnYMc
sKKafEk9IzpSWORRuPDB3HE4xXn/3Rahu6dmOjsgTJNGTwLNmleUrftlKURkp4OntJzIAc0KcPiO
S4+xI93KabMX1plHTHjPopOuJzns4HrMT23YIC4enrVo4o9h84OInV2l2l3sFP9lg+qJhs4up7tV
Cf0zrsaLwtRzrohEnEEw1OvAr1IYOmT4fY/4iFmmutk5UbSHts+UezVlyVuTZ3TfhGdBLUK83PrQ
OElsUnl2+/cxjRAXb6nG4vTvtyI6eUHRglwiN1W5357Ag/bZLziuml5i5Vweu+axy8V4P1II9XYL
C71kST4uSEaAl6V8kOhZqQlZISGH2INmsCE79JM3YTUVLnpDM79KbSIBbL2Z8/ChHfHxF9XZjkYT
1T83Fd1iH4/ZtNcrWGPbYyUEhsNCyhoN0///2LBQSIA01Q8NKXqVY4Z3xXoDjsKt7ea+t8A15T1c
nIka5n5Zb5LcqI/ObM/e9iNnEOM+hUaBYaj7+9C/xztLvCZmb9xsDzlKo8MlmxbiQrtqtz223Rh6
qDMmgtm4veQ/T0DMM+bu7xtvD5t6xXx3rsrT9sbbY2E8epbbG0E/t0ys1w+5PZlkank2LQCE60Mm
bfWrbSvBGMXpQ1XvKgzB972mJQ/MzH+mpAlPo2bcAiLPLxNhVffbjbPA+gdrZe7/PZbPsiTEDTJ/
piqpgqUxNMi8Hm4yMzPvafabf393SKzdUoWkH8V955elw6ItzMkYWszaOfz9mYSkZt9WufDR+fJ8
XJv6eS2e0865W1yqA7k0zIqaQdy7bqbcmck5Wn8wkvR/biazfR/oWt7MIl+Xhfh9SP9DmPHvdVMG
5ShfOPVuf8hWK4vsiuSewLvhWldz8HePWuokQmvce1CRu7uqLaIHQZPsQU+rxzqMpvP2su2Gkkz3
iAWqj9uP22s1KOuB2aAc335rewxHRY4lIbtlDTf5rhq593lpuPdwuZcbwxg+orCFErI+rtuFJEkq
9cLUwfm/vQwC5onJfXy7vYLK715NNOOcLOx/1Zz0RyVyrXvMovY9CWLNTosdsgymxb7fntB64J5q
zXBm+3F7AmCKuDY5BSPJGwrk2LhnlGwYvkw4/2bSvPx7bUzvlDCzzj7kepPunRnFBDjL+KHGDREQ
z5LtDBsymm/3Tbg3XANyOPyWB1DPyYPoO7yhRkb/YKIf6hg5oUJrlsl2Q+2ykJZFmqe+TFQbdUQc
nkJYSLiS+kLAw/9zb/0Rvt5r2ZPlR7aGi/5ujVYJCYe+2e4R11wwv77pV5fQsEoYt3vbzbgJJdcb
FrUIJ7cHQdcOB1dn4j2lAF+q+Sn+K7xadd4qZXf7puoLbZaeVexqfPh3Q42M1WH7udhcD1IUr2I1
Hg2rk6ZdPwLZRDiPrM1/ZDaA3aBB0hSAu3uz3ehNPy0EHLUrf+N/7+q5+5VkOgyMrgT7uD0t5YJD
dLubgp0B+Z+ljDkA5zO0g7L3d4s5MxEkGZyR1LEYIW5b8e/TwF7Oa1fmAPuEuAMcZtgXxE6ZDQWL
3fBnHsR3CC0ir5rDRPxXYGqPEbmON9Ug32w26zkhDmzfa+IjnoW7m1ZVbcafqdwzZ5xit33ff1t7
u7f9B5hhxTsRsa0UUtLO6qAHbRaJY09Q241lVPXJYpGQNWnrKepwGIX1nPOtTXPCoY+pQ+U/zC6g
tdTkDkD6RTGDtMXEvJrSylVxba//rO1eAbRh14AF4bortZsOskXUWAy6jBoSX5ZPl/9sGCzKbDfL
7UAo2pqvKEVIv5+GWxObX6KIlZ1hXqqxnW662Br/3hgimW5Cfd1yxfxRaHpzg+W3uXHLBuj4drd0
XKnttrtb9Op2b7vJ7LBB7eRCw1i189Uax1IbDQYdio7/c8eqXbs8JQUggNUjun7N7Wb7wv9+HAoD
soxGbma4epiWVaO4bY5q85xud/uFhldZ2HPw7z+z7af/ftzuudpIvBUGXk7eFZxAboxV9vfvxhxE
fBiEec5W7f22H2w3yfrjyIhjvyTdZXuoDk3CHSKHamSLNZBbooGlSP6/sqp+5VrXkj5qlHjAVtfY
37v2oI+nDMgXJnm26cqHaAQxBtvN9mOaQCHWEuWnpaQczwRD9t7S2ZJUFCWdzrZTBQYxXX01zV5U
EK0bk08dqE7DKkZXwwO9n283n560egXrUo+QG1sROIeVfmZ0vtMLiW80uy2qJvZglDEoXer4YqGF
uY3CwWfe3nnjXFwLjUtE6TZm4EJZPatN73PKqBmh01msm+EEbmBd2i7qA+57/biMJAhZDpm09mvf
9uVeMIRBxT5Isli6aJ/0BFGSBK7IgvkIMsGACy4njfRO6Jrlz9qs7EKlJxZG6nvY/+DplmdD5Key
runfEUmUdOK9GRsyC+d8D34p2ZkY/ap+uMRRq3pcHHEmx1UVdBgy4uEC+BU9ScpIV1EZvUYpTRW8
VD5QtmQ/NmtGdG+gwqVFwXDaX2p9JN/Y6YIaREXn0GuU009ns2Ec6RKVwu8v0r1Ec5b6CQFbYZmq
cE2JKE002tVSBXxrkH8+E5rZyJ80xJGtoqTyp8V0DiGsG6Xuj70esxHg0CXCYkuLGK94Nwp0MeOL
66ytS4Igqce6b5tL93pu0TTYMbZ1KrODocwYgRX0/sOoHKgoFp/54wfFc7xzZvz7tWJlsImQ6TgL
tafAm+OAR0O+yRePSnc+Zs7DBALpyMRTvSCmJT3DIYFBLflH17h08cwPEcBgJ3JUsrYGAXMK11Os
/PQh2TLtdLvuQXpq9bd5vPwxedIvOy6UDYtsxQ6vlT58NQV0JJ1D1NdGSVjTPDJvjG0Sc9RUBDRE
L1XWkYBr4RPDwR3ktBMMgSl8ydTct/oVKQJr2Zv0/jXkehFAefXIZSYftGCE4/BeVuMmMCEW6aPK
mSF6mbdDo+yLqAsfZojrS+P8rnNS9SI1+pylsu8dFoKjJoO1AJSWEZ/Ryu1NN/5W4LB61UQ2sTYt
b25Dw4IGpKb8sYlIhGtkJCdDo5PnpuoDxAXHN+Y8CGP5NGvOniBc5CMxUixFqExbWSEp2VfWaMN+
aaYhmOO83ivOS6yUpWemRbhr85L+jCz3pqVUlyXmD449ncFE0+6iKe1BU86nQf1k5R/77mzL3dA+
dhlRrS15XfTzd5Zbv2u9BM8CIMkxCD3u5QuKXAPYURr7pHgWHtWg5i/wVz2XwFSvn6fCS+34aApF
9STILisVL4DEGoFIEsxXTn3UqEGZkr7iQAxVteGoGZHJc/Nr5MrPMGpaoE7Vd7q8LXoGfC2PvxDn
FkGnPxOh+CzRSzJ1gZY6nl2Qqetso58GJ6DXNs2DTcsMEbAV6j+0b0CYWO/paF6riaF97l6EzssK
bbw1VKp/zunpTpI63NfdJVwGAmTL+UA8r0W6bBkf598kZ9OvfsrK4UMbCJRX+/lepFT+w7Lieisa
gUSjM+gTnKFLIJMDmmHAhhH7hN9WA0Cw9FOykby2JhRYMZRTPVFkxUJr/P7AtleD3KbhT6TA2aj3
bWGGD2Qb9jtGO6k/NfazNRWBUQ6cCBQwtHn+RsZ9HmguA++u7ROv64pX9KKYHHvW0FOWkJeEetNq
CRJec2JRRk+7TslfgPk/gE5zvO5VWhDomiTDdz+enET/rpTsu0j0r64xCAtsIfOrrKHocB/KcZj3
TsGwINHQsjs5OqJ4jt40uqBTAexvnKtHNW2uzdqoKud1EPvH6GyiF0Y+cIxUtpPCg3vX7ibFWu3O
9Z2MUy+pLLolq1C3iaZTpXFRKNAIWcD7YL1w1rQiP9VObZHc2QgxvDqvrkVW/RSGfWoa67NLWHhN
4j528iIQan5EqEI/KOzJaxlDfPXOeNOTZhaBqg4aFOi7wUgh8owyCyyFNHpd6WdPMcspCA3ly4Fs
FIcSIXpi7AShUnpvW4d5ap+IeWMMXYgDXYCDudDJjMvnclL3glTvvRNb6IfRrCQmu5lSvblqld5I
P4qdlSH2SxoxtPH8ZV76PIA/Ay58+aom61Wv5gdp+XphNXsrmm4X0JyZBXmuI39Ss6zbCoy1U3Vw
BiudiZroTlkYItO2DmOiBE5C1v37nNQfbpQ/WfVwmSw0jer4Evf5sUODk03sE2nf7UGygaaRlxhw
III2wGhtbgZZzQpcaQOj5fiEKm/mx6arRpq4M8w4+NBAA8iuiMyPuZ8+yKYuPDtXnjsHkE2f6O9d
kX2N4PSMZnrHX/YH2S66WOOwyOQ0iOJpxkbu52r1qx6AlydwmGSGoprt8SgIETtUjAHQ/Bn0jrrl
wAASmFp3iobhgUwjMgQd+uNjb//pRAeagissGdtEvZcC5C8AZU8RI5GXagm2Kb/offmQgebxtGU0
d8J1D5Plnt6LDkAftKFTNZk9vP0MsfyMPCImR5M09jOhGNUV3zASPhtsus4RWYd0dugK9+aXWvSX
TB3fBj4US7/XBBEGpM/8xW2VM2e+R8RltTcMNps+umok01emfujT8ThV4b47dmO579gsnCRY+TM7
nDxmewn1/wgK2K6vCV2qY0+emtoRLDa5l6yC9TkYGfOUcj8mHL2jE/7JcyKUM/Rp5dS+WkN/0d3+
fnBynzyHh7qPPsyCdSMWMqIbxvzdxlMPn7SSPqMZUh4E0Z8L+wYTAbDxJWVDq41UNNPOMVQExsNB
sM44uayWq+JK9GhLHZCo9Ko4XIZXq6epvOTO5MHhucvTqfMaGyKgKhAcGUX0VFn5n7qfWq/o8zFo
3IHESEyHbayepOr+sg2KyDmGnF1G8mx0VNn1EH4MPcfdMuh7C5i33clbg+4d5JQsAHFnKTnT0CYE
JYp2CuTuKwxChE4RLTSD3mErDTayzWYk8mThhK4VwaDbLoZ/x/FkOhZB8dgVMKJkpqh73YDZ0LXJ
LwLg+xC2PRc4KskH91udhuGiASJjNWYenbB/UsQMdtMdPkQPaXxWEnQvw0fbuftIghTtEjKK3cwN
cloELQOOHGF8UKoKBw9FWCNSv4noCAyqWtCxzo7FIp0TIZOvdgK8hyv4IOtvrac2nkcOzwq+Tppc
hFKRMDfCUEzZXZrkl8bpJ8CdhKqJ/J4laS5RUv0QMhp7QhsYKxnPYecQVFL+1iDXOUuLS0IjESxM
HPI5y9shas4WxWLUl1fpMjQkXwTU1S0Gohdq7ReHoYVvRmtWhD59zSYrgMyR09VxudRYc5A5w5ow
yNXcIkAq7eCoNq+Z3nB0jL7VLuqdKYuJYjzPPOFQg1k5uo0o+ZH0s/uzWa2ELHOC9zaNz2Y17jTd
nCisCM1IbNgO1nCvjFN9SpTs3ogoyMmkLXWzPBh0pppmGSloY3nApG10VhHQEHq24ug3fCvYqRma
vVhrOALYaZQfmn6fSZWdQsuYSAbumVZeixqMGYh74eWobY+LGbVBBxHTHVM/XczbdnDRpg5/TOWG
qOVLQjBrSRMa4CPau6zeYWW8T6UQe7Vs3oEs3AzlAvG5WhHNH40guHpyNcz6VfxcC5tKCA2UQ5PA
a9SIurNKwEwiQS+dA6Ilk2hIe/RTC3OPNeMKMT/TAQSkHGcy2y19L4z5SVetS5NyBMZs4UwQKsFU
8o9phzLIe4jDxS7WrENiTR/LdINy5jlHkeqRC9LsCo3tRJT4FScGspGF9bqFV6mf1xa8+apA5lu1
bT70kDe9Oyva3iLwyHNN5VFUYi8B3K4nqcqDg4oVakZAfVjpcqR/ZJzYFOMMOvBdxsZv3VLmfahL
YMlYSCEasjzNc/B2VISmy95fKXgHKEyITYzxr1Dj90kMIykzfgyrLz1rot1vQk3ivEkL0QQvqKsP
iaPqUOXsICPl1FNc9hLb1D9puPwhQ7k+y4yptc7gfiaqKNO1XwD7igCpDAZKQwvUrDLXX9gl9IgD
XWew72QHYcKl1abpaGvSoQ5Iax/UXAc9pX9LtQYcdX9WEva2qhVel9fPaV5iR7JuAGMGS0X9PPYu
qb40KTwrjw8jieNQO5erhYS9Ft+z5n7VxZIGCNlqdtPhwS7Hd7sbvyCJHpd59i1d+6imxISWPILo
xXwRTq0Jn2QsfeYgai0eZWY/DJ2DLSMtbqUzMEBpVAbZ7ntq9iTaF8ZT2P8ahAqqG4YoCWIk7qh2
GExxeZub4iI0i0M36slzYo7RqvZdzapDVuUYxIl6T+DIsy5JxXSHch/F8684NCVaQPuBgQoBLmkI
s3l5c9xfjqUgEtFXFl/RT37fpxTYFJjg66Ig1atghmJLzLkn24F5Q3xQ6vK2zJ/B5rkMO8Mj+6Tf
1rGxm1KNlZjUeKmelDtFtwzfuekigJ00/dAukA3uDmhOSns3NuqbkueMWgb9EE4w96aQMLwcDFpj
D34k+6+4QXpvGifqi67MKTBG2zOpKll9jXdqdqKSNqEO56RUJa6vVdLibchDyF3FD9Hmlo2h+Y6T
fs92/BYzp5znofAVCRswdfX5ZM+vlUjyXagfcsFAusSHigc12lnkwFRieMvKaO1Qs/IPU/5rrtX6
XBCYlbQanVby6pRDiol0trLnaeLqbZLqva9HSg5p9YwJO8bDMSHRru3CUP6uQzIysri+9lG8NwgS
2bvzdK4z/XeuYNiNU8jvK2+o6b9QJD0zEK/2ChoVr+GI37mKzdrQ5VAax+5aznsXCvA8025Hz9UE
YRZBZ6uwBTY4EXKmWmmH9y8P6YUkyXcV5hfVVoCapzXJQqHJ6CnpjjGADQ/Rku21lf49GmCn8mfN
sksSt7QPW1OO9jLRP3FR8xj1d1WBOoXX/Q1v5pOKetw3enxdQA5D9s0ynzRYKATLXRsT4Xo/cTXl
UMRwWH4iiUH6LX/It7yGLhHLCecojaDzQtovrjad5xYYCZw5suSN9k624rPknwUS5SHJXP2grJHL
cT1fclOF+p6Uwz5JWKep1P51Pb5wjCIDQVS/ng6tXRvNB36PKfgQAb6NT8QKPWeargQkYB1eMJKG
3tiEqIe+3em1cYxXettPdjFQbSJMNRcUZ0RXY50455nLMpVTVGhQ8HJsIrKl19u0yGveVUv/aDS0
VAWaCRq2vyo2nleOxoOSZ7QMhfEmmVtq0SgD0n9WnoobXWJTPEWLddRyCnQREcrH2YkKANIea1hH
h93aDAZCY0jCNKzu3Th6qP9w4g2Z/Iw4K6dYPuSClZrV4qdJR2JRhPoWtwQ1zHpFHtT4BIA036Ph
uk9teWGsgNFPya8ij/qAReBlXMmts/GofUal82kP3UunsmNm5gvZF4+6VQYiIqeQCGAo4ATJzjdd
y9GCrQuF+LEz1LehN38rtqSvjNKtM8iuS1WaMSnXf3tJDBwT8tQM16yBA84JABncCm/W3sN18eoo
0WWBVAhS+5Lp1kLjrvuqm2nf2MpLTiSxZ8fG6I8VhbdqomYI2VuoYoaycrGKC9UzRX5Thf3vUmCh
iIcFKCXyp3Z4tHNxNgqr83VloKYqkd+rAKqnVFECsebzDq62wwpOFH1afcVFfARccdMm8V7NzO/Y
aelTtUwBSVIlSjE56HN9zSwCRdsmP9WSyNRBrXeowj8zrUMuqpPQbSa7NGPwnPbo38IScLC54yOc
h/jOTkpEwuOlVDT4TpYWe5gew9H4FfZYKMLwZymVJ50oocmq4icl+4CZWJqL7iuRihpr1K8z7LHA
6LUve+hPups8ViOTdRyA3324buw4/5g1+ZqV+KpJW4B+VfGdk/E6Z+NtlSLPC6NPSohPglVjz67k
3qznj6FefXkqF3KlcFEELhXscR21HbX52qmcDkzx4sCYac2qiU4AvE43If5wTRIpsq68FDlxSpX5
q3BGwQRdeV+i8aI2IKTd8lbnFC5s59BXleMXI5C7st8lY/KW5K3wfxqz/jKN/HdY12gt9eqhgNbY
2wUnF6slbcnsweOdl3LcheTHo3LCq63VZ3xGj7oiEafj/MVlcZxHsIQx2aBpqtLUG0rJ3ojmfBFG
oDJThcEV4QUpR1/1+2VKSUpMsv0S2WcclJ+WaD7yZbmTcL4Yq1m3HCGvVgatTRkCt6zQYDrRQW9T
3x4HBMcKaVHpcsW8dAO1djk0prEzwRtw/dHIo8x9R+fokosqj2Q6QNFHBj45A5B1vlRtuL8mm+aN
TT/FM6jo2IvLWyN/GUQWEKB638b9WywZga+74DITMYWwRN1HFjsK/onrkocHOuJvod1f6dzehYDy
WSXgQ8sbbUcK0TkXxWMf6+/FZAkWejFlLX4qx4XyJHoujGXyuEkFIpWmDM3j+shq7JFQ7be6T79Y
/T7hAu1PYPPJVF7CAN/Lm1lf2jp8pzxAjxFTooQ06i8Kg5xWI2xlmM1s5xT6EZURbb10NigZmoh8
SOVS2bVyZa35OhX0dpfB3pOXXQaVaY2s6Sd3XyygaBaRZ8eyvS0rhQEBf2DnZMoX615vxgshktA5
TouCb7IAWUlIVjQ50Y1MRhaNkBOY7St+nZrEFs/mYe4K7UbJmWA1OBGYRNgs1JxYxZ6hHebZbU7Y
4xKvnclgmjSj+KXMHdB4O+sO249/HwNDn3JcdnkY2Fg4APHXOteqnrBxu6jIMljTn6Y3RyTAuAmw
sOxp9ht3PlU2lnRMTh8WfWRNoD+1jUE58n32i0ahOoiQTh8Qe5Y2L0vedgdJhd6OXMNkSwMy6R/J
F/4c+nx1dnH1WZTxJDTpHuzwxyaz059z7RMdGdeaDrlbqoqInOP8XRkAqlYGpb01an/C0uGgocIu
wvC3kYrBp0XkBGADhGsAcVZLvpPFaclpbpJxLdli5RzbaPhC+yt29S/ZId+eOQmHQ3iCxAwgnY5V
7+qvbgb029zXs3LbrG+XrBMYw0I+NUK+d50X+HlgD0uSJZbSl3N6WVTrV1Hf1amQXpqPj2XE9Dl3
nFNbC1qa9l2m4ya3ne92MoH4R839bOYP6To6cJWCtuHUnoUajX7XGhwRLinwuMpuyMcogyZqJmb4
fUBxPXJYG6dSCgJ1TFZvRyOKBbAJlB2qBZFAs2uYqJlhQ2iM2l1q1ndtKt+mYg1anFJ5CI3iZ0yW
7raHtBHR3lZNVspG5HKBnQ3mA4axc2P1LZntWzf60TuDmWxLHprDgrNOnJLTY/pYjC+hkUAXclij
xZEReVisvamH5TBVk++4KWtn2xw9ZqqHNFG118zlbA07ltUtLZapIB9KS85ioPtiSXFljf1kqcVr
Vzj5TmlFgtAieoMxgoXd0Q+4mVQfoQenwVV0aBM7ROeQJtXgr23PndQxq+v8j/V12rooBEOaWXYg
yJTf0s8Gs7C96lifC07+YqRVGUqGKyBUsLgzcR/7iTWcQu6SU+aOn1mWhqNJPmk5QEDVAPkiqxpZ
FQ0rs/7O0gb2Szke85k+s5ab7kkXp77oB2+OGEx1C80n284+B5p8XG0qxSsRPXR5FZ+iVK4FtP5u
YnHx6FZG4E6m9l4tCgYruvm7WkdP4UdDh8XXMoXatb909CyRybY3EdbAgWLkIbTYK8uKZueg4juR
V4m/zkejUu/c0oSSPjP2sNbEmqGh45csw8i8jB0GMkJ2aGMoFZR33tRmw0NDZnrQEW+0AvnP9OVv
I7Px84G+zQRRQxtpa1JL1adUNhA/uCLEjQj9ZkjU235U9wU1pTfbOKeThcRyod65tTAOQh2aPYTI
09Kktmdl5S7WCWxZIi4OUSS680i/PXMQuKfZ9GKViEzV/pmpGf//ckH6Q0c2TLr0Jq9oq7NuhVOb
WkSvyD0sBigSTZlcepv5adPStK+NScEUCw8yd4vd0htcjMfuDUTPrjTX+rPCGrfIk5lxJs2T6qW0
FuNo6xVqZlHNN6JbZ0ItchriN9Dw2VlLXZuTJ453YydidgtlFBiwOxqBHGgssyzzpcjbwre1MvRB
rpRoOXG91qlPZFsJAGo9JO/yibfIZg5hI29NXwix5ik0F1Okr73Ftg213jqmSYaAicMem89La/GN
G5O3xE9EJyayOK0xkrEc+Wq6JsLirLiA+pzOUfWg0kJhjyq9kP/KLs46cN9dy3KP99bqeU/QiGTq
TJVlM+vZWU5d+Wkkj4KFO/HCBRGrgygPDIsNGDF7V95WMeEteGU/VUv0vwo93Ml0fjVGXJfSls9d
iNcTGVB7KAmi4RTd303JwouUH0FKEG2d6HdtWENgO8NNxAyVxqGrA0aJZtrmVv0Nv5lNNKf3Uh0U
wqcdHDDSIXajxJjQ1OhpdTp0OmEjAwmbJXuyGYJb40DC9V/firnndDOV+glQSbVQVpjsc6LWvqfI
/FT1Hzkt36BnCLcAFG4290tnqZBxQvrQ4SfwLX5b6NZezXFQMDKEXtNhMqHvoYzyOjJjtkjxSWO5
62Ll3W2Fsxu0lsC1JKtumfzZu3xxSMcTzHQYe/mqRqXDOgdzLxUr69oDYB/hw8TIAi7bp9QI5xsr
VJltsPQRJZIcO6qmvQILHh3yY6/k6r517mFcUBiq84uctOPSqXSFp/a5l0xErLH39ajs/Gl0NQrF
fOHTR7dx17/nFiMy40eXyb3Dap9FMFdFKSekRiwHhokBdOwq1OzHFt/4XUQeiVIRZk24UzB2yndb
yXcjItcrD2+zAW2lGL5Hh4Z+ndKCR1351NMUIO/NhftbWjQ/jGcZsjxMoTfsMOh8Kqt7Lbbn82QT
XVCk6YMiauj55swut9SVVyFFCTTJms9emfhdXf5RjfF3L1UqFms8apx7Dit0e6zy32g3SK+Efsq8
l5Wxbre/+EYpe1Wc0n4x80MMAhexYZAp6bFQCXRuQ+O+6dz0purYt40miNjI3ly7yAMZgmuNa+7i
fhyvtbMzUM8GziRI2xg+57m64wqbUgUbnqixz7VViQ6k3s/patjtWXcQ2oZAfqm/U0xWLBXSR111
Qz9uaL3GlZlwj8ZJHlXDXWnhzFW+6LWPH0p0ZPqqgnYSV9kxZlum8su2VzaLYGnUdgjrJP8VTV0O
kbt0d8l6Y9J9K1DS3mwPWXlDlBGdhzqz+LbdGkETTscC+SOaXJ1zKcHqjuJC8W/lHNQN5+Gw1p7S
IUnZD9TXDrxEoOm67UfG0bEsMxCL+xolscDlRk+76opx14YsZIoRH0TqtVPVnJqpe5J2vRz01Eh2
ss2vE5IxZsdM54w2bw4cPAQbO0MGR3hiVsskjhKOcywufTAVdId3RtsNV1k7v/KSDVouuVfUWnvt
3b4mw3vvcNF3apgsPeMNqGN3bTjT5KfN2MfT73HQoIjbjOXTQXsxLJSFdfdRN5BccHRRChU7t7Xv
CiZiQb2Izqdo3YVYByUjVpg5a9DG+Cdt5yC0ZE984U3WDtMe8DfKxfDqLtFtZLFWYVm2z/Q69kcl
ox+jjTca+QMUOdMfTrnAo2znXjPah2bIaMNY0Us+M/8UXJciCNKtMv9M5AenoaFdE9OQQV8W0V7J
SUZoNOfHNtFoFv3L1MvQE2CQfXtWfbubOT8by7eYnGNrEJOd/tgWO+hS5F/NhLdWtXtqP4UQo3KO
zqNRP7cZYoqenUvvnvBxnN0WhU8UxrswaaF4DLpnu+JrdZxQiEMn6Vzd8EPdvugor3PmLzsZWScX
yc8NRsVnbY0Z/398ndeS20qWrl+lo68HMfDmxJlzQW+LZFlJNwiVVII3CQ88/fmQpa3SVvf0DQJp
yWKRicy1fhOUCtn2gg/AMb/XKWRLeEQFwdfN4LuI2sQpfsnkqXUHjyK0QA52MV46g+yBZfqfwysI
FFaVpd9P61YHut9V57FN0i2wjP3Y+RfsQqC+EItItAGojsOcwTi+ZLn1Vk3D2TTbC7tUZIvDY+LT
g2+nAiCo3iRmy7d73p2RR7nYcWiyna0zIifGTljNXhvwQc+GB2WctHMLFkgHB7wpol1WscVtPONN
T4x2kdv1i1I0E3GuhIcBn5sOM1MAeqrc8NiQSyPm9lU3m+akYRYbh+64UZrGW9VTsfTMkG9LdEtR
ZlgGrPVFtUVWaQ9mkkd5ourw+8svqY2dmD8YOE4rb4HVfk3M5LWpwolvv77tBf8XM8K8EL/1jT3V
XwKDIGQcz3T6mAyagceTXrjB0kSijAgDGVuLj7mrug3AJ1bYQ9zET/z/753Xqqy8VUC8gDAtQf/a
UxdKz7HKCt6GerivdeetTJsXd6wfyEL4Sz1W0Ml3MM7yUJQSPscBU5vRO+RRFVyDbRNINpYH7qLN
JsGRXyXr7PjGEaG0V83v3aXIwYnN2ay8gZ7PSS1dYbuz7wYb8YfDaIxbh19QHhTbjIXbt5VPRhv9
QNwsJ/Ishm2hAmuD/h5Wb7lTv+AzRTQ6Ly7C3Gg+T07WdNSVvV1mdqgf56964oJNH9atGwGpU80S
XwZ4p+VsP6OMAOx87bujv5HQdNfh5J0HIGmrXEMaAeh1JFQwvV54GKxJW8RReC4LBddKIzvZsNWS
XGTbZrTUNbA5i91Fv2xze6v1Q4DaWCmwYBH3OhOjsMbPPzEPFYfSAEYn7o4hxGtPNKzw27GM38JC
zKJTzd7IFf5uXDlNmygO21sOYbMH2tg/a1PoHYlsLIca73HXirT14OSPYVldjRYjCGSqeRvRqs/A
urpEy+F7W2c74SgkSJcvo1HFuMpITmjq3YB/I/o3lGSsBpIYA+ZOIKe2olHKdV9emknVjnnWbfpc
CVYiYVNW1rsi19i3EhOO8oj/3pCv3XA6RxkLkB+KfK2WzSFwMW4PVGwXQBxpnlKvvVSBrtx9Sodq
XXU1W4AmuCoam/4+L74HJPREjBmlFyjRShn1r3YjLqba7DIvHdeNxn43bRKbeJABWShFkcXvr01g
vJbmMTBYNfEJdEiH/fDAOBSmBc29897wSPlK8MsU7jMZlO2ADRyclqPBoTQM2EYMgX6BsHIJe/US
9S1oD21fBmm20QgP2Jl9HXRvhvKwHS0FRoojWNey0l/qIXoEYcl2FB0qq+kgauT2XT4ZD74R35us
KRvXabdJNW29Ujv4PMkhiy7bggQZ1pTrOCYaiWNnHFULXQzGChglJTdgs1OCi6kzouZwuaMi3I6d
tnGahl0JwUYPz4JFqaQnc6i++3H3PanJVcTTQhP3qWhbfjRQ/vzikx7a36PBemu7Ar1+fWWoablF
/J582YiwguDUboevhGRJ2Jd5RfBMuRjF9BhaznPsDDtVN/YiZKuqNPoJ+R3oHiYYnZYHolW77eL0
QzOVtVBLHhhIQ3SeubEET1i1f61yZAOTV9Mw8WFL9gR1b7ZDJC5tipfJ91bVOJnbsNGePHxYhfA+
h+2MiI/Ck9IDpABohwtENpysDN/TQifAnblPKipurV9cEDzqQF51D6IjFtMEkGELxz5DHMPQzi/v
M4gMC28aT3nrraLJwkWJLmRMTgY6KaRZ3Y3lVveGlX2tarzKFNVBax9Amto9eibhZcODVmC5D32j
sWGzViy5ZKDRSACGaz4lGHRCN0FezDKqr7narhRQqgLX0CHSL7bm4BmKbmBMzL0t/d38yCMv8DLl
ibUwwxxuOlQfX1g3YdR3VjW4S3KNHLsxrVsowrimrV2vczA9vQvycWiOeks2OCCdUinfUHLA6pHY
6qKvUJAEl6o7/Gt78uVpqnEudfaE4FkbI63kuTZtW619zlRCYKgizYz0rQKxu/ZsNiVsFHvYKnMa
ED2pCNkJNRgJDrD79esvwtU2bWWeWsdBD6XEGTJhzUbQwikIaLbNuS/N5qwVUXsmADGR1uuVHfCR
flEr5bDParO8j00luedYPd/LiqKG/4hOEY9N20cL0g8DbVlZar392UxHZejW2BqKi6wCDkAewjI/
f0wS90HMOu4Oa2uqy3viMOIeuNhDqSLeIasM7F3vhKfu3jvMvVIMTDe823D1MRGBdFj6va7sZT/A
1sNtENjXz7PKC9ySXQihkrQ170zW1XbdLEHYWci4/FWXRu5SQ9TnInug3TWCdokJaFtJfzGH7ueF
s93NNfP+8Ee9yd4AKZ2ehNZf/TVho2JhnsiT6ncf1SnWancBCCM5qaxPixHrqdC6chbZlLrwrzGe
no/CBzhVlH1zkEXbK5LZA25aR0PcPnpVkB51QSwxD/qWJ0fj3vBAWKbQb5pl7gznXmXxlUPHyquX
AWC9vSzGqRdvITaYq/eJA78/4VVI0Gx+2SpFdS7R3rvKl3K98oWsi3mWr9RHWDZOvhsQkKB734ps
x3FaWcpiBPP03Hv6UyYU3oeqXgyh1Q9yHo2RhDIqcZITWTmgPpF7/ka2NrG1HMH0wqpJi5u8WKmo
NknFTwuprDBctnaB1kWf1UvZDKK5uPGC0a7Cg5lVfO6TRVMI6oqk1sc8ST0OnAfyLUEKfdM0RnQh
xB5uin5Ir6TgZ+RAWd6QqHNWRRB19wmSmqsaVYWHsRL20od988jeq1oGvZ0+N0Tf+N1Z/Us4oWfn
pJbzKR+sfJEqbfHFrMo3TGWhS1b5i9vF2behzKENxsb3fALInrrFj2ZgR5GRUyHDUSw7tWThmNSr
P7CjWVQnolVAcjNUaEw7Bn6ANTHbnY7eU7ENyYW8kYg4Gs0kvqeVc3NA+L9GffzZzcPqq8qZgN1b
7X3Wyd0ukjgdN1EZYI3iaeKGmTy6mqnDEjQbLsu6ICmhVE4Km59OiJts0ALNYZHwy7UsyoYqIjgU
B6nCdoep3vuVwbC2gZitZLGZJygc3V13g4ui3q/XwOu5AD5NHs3qRREup8pRN4qhoUI895Hze+QE
t4Owuve3Khvy2m+3eU1OS3aR8w+KCs6/C8n3FwI8G4z03dQl2EWSAr3gFpTtWmHFWIKW4ZmfmbJu
lCF+QMQgWlaa1XzJUuVOt8o+IEd8m1w//CEy6ysAb++lt3UXC+QG2mzvpERVPHFU8sI4Onrvbji8
dvz+M528uNF96v3uk1Ug5RJaa9gD/IOmZLrlTml/Hmy9WAZBP917WlRsPDtDbieruwPofneLa7N/
wda0XhkiUZ9BFMYIJoVXoSb3+aTrd0aZIbRg2D2pCXKBbRKKO744JIqCIrlLODptDbQWzklipttW
oJKS5iS4sqQfz4llNFsjB1WQmyT/W1PLzlo76luUbYKz5un2lh+Kc0oSiAAFCy6/skMO6GRbQu3f
GVYc3tiNsKXTHPtbkB7QlbC/N5zDF3UTjPeya2RNClGZv7oOXf1HVwOa872Kx/e2ayxW3zZ5AD0V
n/A+2/Y+2qaoLRPOkHUEPLedKPtw3WMXuiorlayf398yvcZZOfantR5N/U1esJd1lgZyEhtZ1OZ+
WgcTNzBKa1uytGHcHRPLRtUn2OuRGN7HhTFBZVf3qwNJ8O8Tbn4IVRHpB+t/bUoP2Rt4SpwG3V2B
iwoYyx4yMLyEm4Gq8ArQzrCWdX3h+jd292D0UdwkJ0Q/Wef0xqofkWeSpT70szskynayJCeCn+bt
YtzzgDMzh7xYpuVj3Mxv6KMOPGdFKtfW9+2vfuQ/VjrSdhdZVXpujqRbtSsqLNSHNG1Wqt6DriCA
0myU2OR/hx1kuIaNCB9TmRJiWXp9cXgsAASYK4lNJsv3ci0qBPiI4773lEWE8wk1zZePKWRDYQXN
xSaljua0iwxMX180f1R3MnCfKylvgi/m/1IZWLa6UzRC/HKg7CgvsgEeKungefA0lcDHE8/eB/MB
VISVcdcR/7kEmQDWgmrgF6KGNUkeq7jqJUIV1gQfp2hJOBpO/pbrhXeLAog3niCeLuszx3tA7kN9
8ObtrhDQYpSwpX9eHIsSVShrxG3aH3OxlvVtyImob8sXsjgO4kQD9qoxqcvMwnJWC3vlWDt8mxby
thlxLs2HDilzSznKqipOaJXl91tZ+9HeeRDX0kz58Ue9LP5RZ+muts9Esu5dYqj4Xo3HUB9/XlS1
vkUtf+tkghfPQsf6pMWQD9QyKb+QtPtumaX9VXHy50bTmr1pG+bW1eJw7WUGqh9owD+bhUb6DIZH
rrusp4GGLlOVRi84XmJqzIIJKkNZ18Z4dFHZ8sfYWIEKZ/3Lh7tRiOxtLBH1bGv9U2DVKgjSwuXE
3iuH/mWnax2yoiqp+4XaG8HOz3KO1g3ULlfPvpae9hl/cuUewezimOvIDEbOBCBhaDciK9OXTiWJ
NiqptlGgcH2x/SUTZOv2pauC8qCJKt2oEMT2RRtkz+447glG5l+13ihgPfn+MQu7+N43gx/y5Sbd
5T8ohuLiFFl35wdkGYZ5wPw+QFCS04rBBuZ2YG6Rk3yNkSQ9y4uRD+1ZmC3wWstF4kDhlC4ASJ4N
PTKHhewDl3O+BaYNB848/iz+mkJ2z8ryJcvSYvcxdWoACzaVrlm3AmrAMEx7dFu8O1nKEwhoTofs
vSzGFSgW4Kn73q3vHBKCzb4mAgI6TI2WhVCql7EjrxrnpvjsTOStoyGtvxZp9gLMo/+GRfO5ZT/6
Vnc2lKw8wMG+mBaFC01goXCQn8PRXgC/JRtAyLiBOdPtM3jiDTzlWVyucAQKc7pWLiKspbey+NGQ
pEqGDzI4y45w9yV6VjpsxA0EqU+uHQpvU5dAfPvBrveh0R5kSV5kF2vuJ4tiZheZfUC8rHFu0aAq
+9yF15XBUueU3iGioEO+WkVzs+xTKb66TFNiopVl0YfH6jeO9MrhfYiupctKD6zLe2f+T3cazhJW
ZTk3CENM8us13sf3flbxzeI1aiAFx6Fs+s2yAYd9HyRZfu/PR45IrcDq/Kpz67ZZJYTAgO4gCQdz
Rb9WquuehB5XJ7gsL5yJrUcVWhV6Y/a1rB0kZWPw5A5fxJNstFC1X4EDKXdqCU6w6YxymzvgXdPG
CJ4iv3DWZYc4gh4P8Kigd2Ke00F1GzL7cUpB2XhFoLxtyK/5b3nHltSoGusxY641ANnkNFhGuCrj
FAIRSIEHopnrgbmuhmVYD1PlEzh1dE6YkOw4myPqbphNvJCtjkGmc2wc/0R6HoHRKErvytqu7hwQ
a6TQq+hVONmhymPruTJKB05FgBzIlEUvpUIAYe7g/H0kudSaoLobvoIXeR9ps2Ity7HWr+SWiLg7
In3sUxhKCHhGt9j30Y3SmoIUSeps+9HWjzHPCOAwWUtGOy5OrG/NdsxU587k81k7SWLcihT7u0hV
nMdhlixCj3chhOlu69afxkU2ezC0zqidSXWmBC5R3ZqrchD853K+vPdrKrPA20L5OUK2NOOIQ3Jv
+lgQQm4nx70Gkdje20YbPpQ2mhURQm9rWZQXOpiO3d6zs59ZQAgPfXSQdXTQTMKBRED6ve+1Js60
XXC087Q692GfrZMsbZ71KP4m/9Wa8SOy+vB7zHeVYPqI0cU8xkWq6GjOY1KHmEIVm/XzZMzpg95/
M/P3MbmXagvdzX6OETa4lCTNj1CqvKPWjN6RlCf5rV4nISHiPNgkPBsq3LBpymXTn7dsgo2V0kab
dBBZi0mBCY8PV91FzV+PyjM+6mOACMPCUl2u+VzxcWnSCANgUK+PE0TadTvguF5Hg3Eqcj1ZR1as
vECSv/R8C79bUXc16954gbeQkxav/6Wrn7UXuXU1w+FaetHPrn/Mak4qHuuFSAgjftWr3HhS/ap8
DLrfClH3Vets/b1F835r+XNM6ZX9tq58QCiT6HAWr9WBZyyMfxKiqrmWt4mGIEA0X0ovRmHSvajo
dh2rZD6vydscDVoFT9W/18oyyvDVYTIIWXujcsit4AhlxNympIoPZOWVg6yH+E7wVFZq2eCiizz3
Junn5QvZq7W11trJDrWslbfyIlyLXJnTxosS5Yyf/WXLqAVfWq8KjyPr/DXgp7FLBwJzWibyq59r
+VXesQt9bkimHj7qBz/Qdq5B4l4O/Xtf0KY/+zZo9y7QOGiRHXaDs7xYCH3yPcrMtSMytEuaFu63
vP3oU4+kO/7sI5tt1UKspcNYJgJmGDwqiL8f87xRiU/Pt7oC4kveyUsd8OwCnhQuPuo63R3F+aOc
2FOyiTN0zORgKI4oNf0xD+FKkjR1bbNcueTIfpuDjZOzzMdBBV9TwtVCrq/zoitCBvk1UMP8KtLR
gSPuGytv1LPfG3ZNh4DfR21pGM6KTKuxkgPlBWnl/FrvqrmnrKh78GE2W44tPI0Mp5mXiXTjGTME
sZBFqEzFtjZQWpJF3YQyqsDVPMliZEcrHpD6Y+np+jXJzEdZ3UdotzYmHnLxmI8vtUaqlyOEs5et
iqVecNKcbhhlmw91Pr1P7aVme+zjtkRPiUFkPMY1ukKcR+e3paWoCRaWYtz1+Cq96D7OJP/6bs35
3bINCzdkkoaXj3crp0x4t1mNQLOApb+VSugZj4tNUwTgomex9Hd19FlP/aMo6hAmmgeERrbKhmlI
WdllOVXzz6mW5jtZGjNxZKmE4pNqay9mrwstMIquaLsNq5p49nqonREoU5gtfYQK7gq2Qlgn+Rbp
hwr5LNn7faBjhGCnhTv7ekRXS6mjK3izgKNFf0vwvzghIH9slcF9UXVefvQGWEeedxVd8lTP1bkH
z6ZKSKc3beK+DI0RLwnERyfZ2tgxnhhj8hxooKcbE4udoVfclwrS2Cav4mEjR+l6TziyjeM7T0m9
5yk+yZd0lU49ofRKBnB+KT+OSeRWubKVxTEZP0/4zqJhVZePdeCv5Ut6DbkxbcL5uu1S/dmENZZE
7rlJDTIeqgq5GCOrM07ZzrkXFrmXWLN9cKHmwzimJnJDv5oHBQzDx5BpmkYWUST2LR6thgXrJOwe
grDtHjBaInSYAg71A4pI3mAg049fP3porf/Ux0Z6lv1xPam3RgfRUharecI5izvPJcf0VWYt0RTx
tp5hbZt2rC5DDt+eDQBQ+0rh16oiktkadvA9vLVhV3zHwykDJxjMXgMmbNupcSH69/GTZdevnqHk
3xNfB/5ii0+Gbol1gzLhiWikfS4nTeCB5DlfYkWsZFfhkufTe9W9n1K84UY14kliVf39VHrdQr6e
DUkx7Wzx1S+BKipiYDOmJNaxhlS5LiLbfQE4cJZdm1j/3LkqHETd1nhTRHTk31D4vVg6nKP++hsS
zlDvf0ORsaeSf0MFa+gpysUr8N1u44vE3KRqMu0AB2QrHWGPJ1nsqiRf6aGqP5lN/bN18gLjt6Ka
6GJH0ijbwHYmT2Io8bOKT/pKHdXqDjB8vxdaUu+QTUZHVInSlYNu3qdx7F6AQJs/3PpYp8r01giW
CUTIYwjljJ48v7qriWcWLYILvZF/7TMRbtHLypC/S/vyRGQOy6j57o9ii8gzNsNms+QcQG8h+hF2
BDbQfpPZd6lmrP1BiU6kjdxlStx1LeuFq4MFguicnwyrWBdNj2VE0DLC8CKMX7zBfZ+g3xuOiauW
NtvrOY56Mk2woHNJxAEonqIa3xu7KtTWVdWhSDA3yC6y1ev04kgCARX9mAQVSmCbtAqss0l882zP
F1kM094+TphLypKslz20jPwRSR8HZeo8hvo+j+0LPI5CK9uEuN4spQA7TNenEqH/hygAMFlr4Cyk
ELoz1U+25yYPpNPD9/oydZatptdfUNuAbd59R22cZxjwl1tQmv4uQDpo64Zp/pD0JDkaRe2+G726
RAC6/aqi2rRCxlG7QzoVB7Q2jTaDUOrnStWegirpkdTBKGvMvRcrxkMl1pzk1JaixwPEGFHtH4Mr
ZwzI2Hlwg1benwy9sW/WfDF1cItWcRvjyJ4VxdozEMwj/D+wlpWZVHt9Ylvx0b+t62ijNhzZZJ0c
1oWg8MeozbayKBvUqHpDtt46fHRzQFI5dZFdIG/at1T49cXtlOVHB5Rl2JrF47ePaWrDEdtmgtQn
B8mGto2GVZKGPpQLJpJ1WpMPmF1H2V4Wu8K3N3lUgoZQ8cbxAuvF5Uh37D1AALJYj2O4RqlG3cmi
kxRPDemuK2Qq/wGG+qZuWuulHAMIbN69NsTmmdQFEvyB+gMYlrqNq5IjjayTlyjK6xOcK2jL9FWn
wtj4U1Xumy7/DBYY6rnn6ytNdeP7fsytq6m/tsQWIM5gV7FHxgzK69xYVEVyr5qRulLJDq1l3XuD
X342Rl07yhJSitbVy19ld1kTWZq6Z9P6+zxxWqigIhplXTldB5G0qT8HcKje5+BwAVxbTJ8hv7jL
yiMzHZP61+YFKELv9eGj5PvvJblWDahcfLR1fyv9GicXuV895ThyTv2D3pOrnhfAXz3fX29umwV3
/s04bwhAPwb9PujH5AyzMTlbiX/fZmO3Q44lOX/Uy7v3OjGQMOtBNtD9ozqvWOkXslxP3bc0AJiP
P8PZz6ziLO/kpRYjmip62mIg9leDr6nR8FvZdKJdoQbZIe7xoXyf5mOGrlbGtRbP2n3z/PIi52JT
0C3++Y///n//99vwf4K34lqkY1Dk/4CteC3Q06r/55+29s9/lO/V++//808HdKNne6arG6oKidTS
bNq/fb2P8oDe2n/lahP68VB639RYt+wvgz/AV5iPXt2qEo36ZIHrfhohoHEvD2vExbzhotsJTHGg
F5/9ecscztvobN5QQzN79Aj9HRK51871ruMBA7xWdpEXNxPuMq/A+4qFEvUeGxVMAtJNECfmXTVZ
xvslm7Q7k6X1QG6Yzxq1JPMOVH65VbSgXXz0kw3k3DDQLCIkk8uIoKiV70Tu9mcrz4azvDN+3c09
UE7J2caBOw05mpx9Xds3UVvcyggorW+Ov5W8XN1boTdu/vMnb3l/fvKOadi26XqW4Tq64bp//+Qj
awTHF0TO9wob17OtZ8Vd36rpHe4W8z3s7Zr8xlwj1taIMxmwjQHpkPnyszquPGQDRe2fFZKbq8xU
LQRvhvrmRU6FhAJ1g29bwEnVLoTV91e5bKtvIq1a3GfCZwFc/xKRDX9W9ec0adonA9LUfQKWW9a6
bROfNR+KoSymGkmVwVAQz5/HWHAP1kFaV5D3W+sZrEW6nJw8PcrWvEh+m38of5tfMdR931YQLX0N
11PfbxDrqLsz0ef//EF7xr980Lam8j13TFeD8mWaf/+gWzd32bAG+RsRkR69GD4/+QkHmceHaiFl
AbEPtTz5GX809wWyqHWeH977hXULUxgd0UNoTtWJsA582IQvXGaPLaaZc2Xnzvhheev75nzr6D97
lZb91gn2XSIovT2aVca6c5vpa9Msxpp4+IRBzEbN9HbfZqb7aPnaVbZnnHKImOslTE7fvquQN17W
nTt99evkcSDG/Mga8MeEKfCDe9UzABouhxTd0skarp3jhKe2L8+yhEjgeP1Z313xeUaBrytzf9EZ
KD8CczFWvvnRhaGNmb8P1RWzWk3sT3ZFDMojRDoECftouFd98TgOmobBW0csyW3mvyVQPjnOemwt
9bOK+v8OsJD9XrTH6C6Hw/pguJgERYWVYZjK6H836zy8MtBC+M9fDd1W//bdMB3DsW1+ZrZu6apu
usYfyx85ZbTVyBU/43maTc+m5pqbOoyBhQTpqu1a/6jYhn8MO3ELIchsZUnWN1nroH45t8pyTLoa
2HRp7PreZDOBCtkiBwcDFQV4HBHnqd4bnTXcC2GXV+gzS2RvxntZRYK323QK+rOyKBtM3Xuwq1Y/
ySrH6btTjbeXLMnL4GslHPtY3ZDv9dax7gcb9o/OtiDICiWgNF4KdxZNU4ksWKyeLwPUaMXNxqeo
w4tVxA5H1w5a+dbE8QRMrOOSC+KcWIYp50R5jIyaYmua1TFoEcuwsiDbxnMSmXj5zwvITCC1KRSA
jwao26Qx5xHOPEJ2zkv7VTN8mz1USVCqC1pxVGc7hubXXSVbZBn3IddFP8EByoFzruyoDOod2mpX
aQ2TjHl4lncfF1mHVs7EYfgkqwsfWPlH1wbjqyOEcEgCADfQlXCVZxRJv5iE5i+y1DYX3FLcJ/g1
2U11wgtmAwrGWOFwVNlZAbtqlWdtbKMtdJR13Wt2dy/Yw99P4IdvNf8QfH+sB2yOrQcR4voJ3UUc
ZV1Wetuiycatj7H2UfGVFs7H2B29VHfLxUdZ3n30cefeshgk9l3oJWsdyWL8xBUiWSG450Pol08f
z195Z4YtIM0CT5L3p3Dg1b/1swri5hAGpy0yPuZF41mIuk6jr425KC9qQ+YmN8tbQdLiMFZW5Cya
Do+LCtz8H91igaaZiuBMd69OvnlM6iq8yAvaUcmdO15lYYIi569cM3wuWn3a51OfmQvZ4kRuuNJI
MmMKzVCPL9PR5ZkDWyK+J7RDxgzIgCyVWLWdgiR6kiV5yVJPbKCWiZldEd/Li1kC52tL6N9JF57z
avxe+53xhNCbK0vyKR8r02+l8K9Sjdz2Ex7Xv7V1PoaVbISyVVDa0wHSi3qQd00/TO93si6ZerQH
+pTTcpuKg2O5SA4Wmq+ubaeFM/Z+D7Mt2WbovkCf7/S9K8ihouGAoBhaUFuhjP5d22cTbhdecA//
PlqZedg85RYbQr+v4s9DF73FrhJ/s3KNr/MA8wqCDmqs0Yg0H5RPJwkykDYpSqFCcV/tsP6BApX7
KfcKZClLLXsqWP9XPpSb9X9eUIEL/X1BdQ0D2Rx9XlRZTGmeF9zf9pOJ7Yd5L2rnCfVldSF3jH3Z
kuaFvXCQm8lBQeCCMFN6kPtM2ZpF9c9WVUPJSrZ+jJWtSDntoeuXt383/mNAqDcB0YVKH4+5QCMy
byB/Zo4ZnGMNDLq8s1tsl5Bj7bBWF4NGkj32AOTpUb1UorZ/KknLLVHm7p/MGPmydlwpin4xzah8
mdxoOuAxqsIZpOgjjb12A5D3smgHDtt+0Yjz1GjFi2UVSzCu4IUs0n5BE9o7w60xq+50+wku870x
Vtm3scGIz22i+gHVSGtXB5DVgiZ2nmBX3EeK3ewCKzR3UJ4Pal3kny0FAUf279rZNNCvhTRtrb3C
7p4Jwz47tW5//9U1mx0iZVdohtp7VxfRkaIvlZXV6M7ZJOM8rRAVhD9ftEfw+vPKj/zvWdfj7Gw0
vfuqZ9O9zY/yFdLtmxMO9mfAUu3Cy/zpxWd/sixtu3tCYAB+nae3D2kMY1K01XBTFWiaKGialzwn
mNU7VXhHrkfdDq3ZnOzedHa6MngHzyUbaSgF3iN9r2KWiGPOaKNP60VFtG2H0rmDZ68QbxinKypl
wboocJ3K4yIFUek2jzWh6SVghv6ZhcuAQDFonyIHway67BWgK9Mn/pLqGxuAM0l6583qcXlpi/AQ
sE3biZ4/pyN5dxmLUdzyUrzCqNNweDFVqOuaOJBhn8PlPcEq6rOhcdCozfrNAAzgcxhYO6io4WPf
XnCBSziSj/GO8M50w0oFMlrdJd9MAT0V4fK3UQBCbO22JLmcBhud8PsRWj25l8DK1ti/BPgG28+9
N7VvShJv2haGsF3E+m7E9w2FmqS9zwrf2Bit2h2deExYEIMS3HFYoj8HrTeFjPdqiWmjlQQukAVD
swwANTF0xXm/yCLUMzCqlRViOEiD5mgEpeWtmsXcyk7vt948HPRjfkyi36aRnd2oQTFVLdK9ruDs
PPTscf1ZtaNFXRnCiJs94qICAVsx8zcj/NxP4fQt58HMrjZXb7qY8h0AKndnKoF+VRBBmVWYxGsd
VIRGGZO77o9WV4unMjOTTctX72gZZX9WtNxZQfMcVoVfqTwW4wx8w/AgUW6Sq2fMuxRZX7XTw0fV
R309aQ+y9A6QS6P6fY7/tU5OIl9h6NJPmUFy245ca+WoRvDYdqK+azJYo0ocPsoq22oOdaKNF6wW
wkfXq7KVhdDhVjbGlpsdzBjFA1mEKSoeCntrOmpcL2sg3XAZ7ox0Av/VKA3yGpgnIO3zCYQPwpka
EiCdO4yfOJ/E5Lu8+iKwJHjQ2+C3bu3Ygb3zXozEGXclAXlcUziu6MLlDGONPy+ymCUj/z8OxqvR
to2rrxXI0UUH1fLhpskqmLlfDNVrftbh0wydD0UiaNcMYJdRHv/z80TX/35KNl3TcglOEHqw+HFq
hKP+/jwRHNunIs4R4m1CQxACNcby0E/u1m4t/Sbm4/qE9KbnNj9Lc9tHaW6TPZv5sT78ree/jpM9
yc4aT79e4de4KFGqbV/l/5+181puHMna7RMhAt7ckhS9E+XrBlEW3ns8/VlIqosatZmeOP9FIZAW
FIsAMrdZ3ziDapfD5mpQ7jOdvVy1xqG3zQHhQ2rEYYjzYSVhQpt9aqjMmF3AUAbjs20n8oIQaYI9
DfdAOmx44QYHoFS6a1ESB72CycCDopwrho/Jr63thqwReyAqGQqyadkIGzXOyRoCdxto4X2Qhs5J
VIkzCYHDReONwKd+NygGkTakRRKB6VR3xLCp6FmwYMXPhrx3JCG0YqXGg09s0o71QwRBUf1Wjl38
GCj2z5Ek16dSgb81kP+1VdzIOJI+7y/U2Ks2edY5wKa9jaXVxgWaS/4Q5ekqSszsxUy7cG80SOGI
IuHKKk8teDtln+Yvw6gGc6RUzSxvjlKc4uzAZbcAp2Bym3dGBiYU8a5KP8aVRPYBlitSx5QuWw3j
+NVQyUMfIkK6PCOwn5pcvQiN1aQ1J9HesHxAmt1c4xTj5frnHjEUXYCvCuEzXa4sRxRwdtgIkkMI
J+YOrmPyzLvshwjmUNW3pm6qM4Gvlr52LejOqp4bJJXExrmLM2UbloEF4KAyXmUSYP3eSL4rErE8
ogefXt42A3FFlmnBSsxJDfKTiCV4ng+vHfYXvAaWsVPzIHgdtHkg2d3OFcsU12+8PVKJ+172ClDM
xLDXUjXxmCF4RkOn/vIU/djJVvStBL4Grt9xX2xydOcsSqPHoQ2Uhcsfc44Dp16mjtQeDD8Z1n0t
q9sBGeqd2xvZOrOJJiQQNl6GpRfc8z/WLFptIDDYS8xqyRp8PGjFMC4yNdM2niwNr0Cf51beO0+N
65aHHm8edHLqdReQrub3dJseXH1Bwu3vbnJUkPg3PcFwQDBbDW9PdIsisM6R84tXe/Si8xUq2li+
eXEX38WmjSkiRGA5ViJ37sWN+g2OV+zJ5vdAhi8/IjFyMj1H3VZ1GfBh1eIFTcdjYkbm9ySOf6ZS
Vz5aRZH/t6Wv8Z92pulR5Siarirg38G8KPqnR1XdR4oF3Hd4ko3EId7o2dYaHrwpGXBGOwmOxlHx
lgRhPjOlujm10NTue1V5EfXRGJFzBT8xL0Ht5X20ERsRUQwq42NRtJpZvSuC/N4Z7XjvKkG39Mue
lB1smvMea8ebloxEqeZkezn2Jjes4ldl5l9JU7RfJFvB1d8pyYas9F91Xck7Sa7SRd4A5/Kt9FLp
jvpQTvU+Nl1S97XhSwsolESyTsb5Inb0RBsgegosZS72+2L7D2a+PwRk/25MZGhr4gFkcjANLVxZ
ccvK0iCW/ICQVblqcxKU1laHRnTttshfpRh1Eebs9qLselm393qjWdYu7KxPDaKLmZsMER1rMmrv
ErvHEWOe4YpV92Wql/cNUAbsVuZZCtvq3idvdZ+BGF3ksiofbKsmyVaeNkOyPElDBv2PGsnpgKDF
X5ZdXELXll4TogjmUVgq59Ga4t8AT21vwwkPfB/ON3cdbhqe/qsko2XUBu8EdalbWwHirWAriLUA
DP5algFZiUQsriQU3F99y3xrXCS1ggI5UwclLFE9OKm9jiMUScWgdGD3p6uluwffXr8E2VrX3OTV
IZB6N5h+Cd2EYi8ND9KYn4QvMS3doxUaxaMHW2fXKSTDi3ov9U6uUhWPGvD21CE5lxzHpV7XLMFZ
ye+roft4uNWRBN/d6VmpzUSXW4MoNjYyLjnaEIu0q3Adqkl875BsdMdyQ+ZFObHDkUpFFBn8DPKs
yTZBamWncYOutbBpDn5JBobstWSEhYBnhyTsL3Bj3Hlup9UTlCJ3hnmweZV9aCoJXKSvqltdaj/P
SM6plgOkcvLy8IUaHgRVbXCxYHkQbQF376BL1d8bL3jQ2jENf4F4ZLk6Oav6KtqSKRPdy1MpswMA
BGZ0L9oSSqJNm5xOv9u0yen+53FOVCJ836UqOq7EcsIcJI0pw0qqT5Gekwdmm+U+mqoiDBSqNOG2
cV67M36RzQMCURuW8d4vixPfzYI3bCHkhKOheYydWNvKGoEASahaD3aJP3ZK4PoJK5u7HweCAhtt
VFPpYivE6sDfCba959pHr2C9Wajx8JYV3i5w4vpQyZG2srDkzTB8er+IuU8maWQEPN6yqFZerCbK
F4XdjCfNyof1qKn5RnMJcIykGCxAiAM59itlp5VKcCDfLb6T0Zd4QZOUpBo+0zg0JM/o/tchshR2
hoOPeEHPk6YgCtcrW+3e8iMYs0CPv1ndF5bMkEwQy0KOEzYL1Iw+73YWokZd6vfk2NCAqe/9TFeG
flYbBFDLg2Ge265+K3Onf22JQ19aqY6t0SuH11rRF1BsnMch7mD62Fkwl2s9eG0yZBQ0fh5rUXTG
kthsr7sA5a3JDokekGcPuKe0eJ3URHWIXhjvsHxK/vfU6Jqjjo9qGeVAqfJpxWaOcXQZwXIRkReo
OISpEwf4cQtYtd1JlEj7IGUOnK+dkdgUR72xTT3LWel5xZNBJr+LcK7mkeArc0bGbvel9vL7kF+H
R9LyHWlDmT8DnrobtNb7Vo8KuoNeoD/J4/G6MECXgwf1swvz8yWvlXHdJCkkiqnoOOC4JLiBu2sr
f1aXeubxn9fp5p/efaamYSBGsdlSHFm1PtnRFVAl5mAW0iOxb4BeXQTJhmJsT3KXRNuqKyclLj97
dNGT4zGWWD9ytPm8mpv41ncw8H4MJFsVBt0JdyNX3I9neaaZt+6JjCSxmDqWoMtc+05TG5AZUV+s
1TmUfysmqxygahzHuxqL708819u+yaIvddXqc2La0zMhCuo6Y9+xhjdL6J49mUGBNn5JhnDnsSgX
gwD/RlhBTRkNK//qYs6NJHgkvXAmXNM+yq6PEaqnwhkt2n6XwGJ/bpvG1U5l/RdPhvbnjRJpJJrB
m8vU+KfLn7xcmG9c3cx761FTJZjWzRDlL7EBtscfo1VXgOAmImnMYbhyWjZStaunw7UlRbN2Liq7
uAIRNA723EuMHq2T8aDiwtzlSWruxFn5++yvil1nACQca3Rmau6mjd5MMjlZaz+Qc82i026bnSIV
1h4qATAnU9GfggQa67QL+pnkgBsz44cYlEgBgyzIxDAj3gehfs5t6dvakxXnLPXjkwor5kfTdXe2
WnGXFEjfEt+Q/gyAGVpk0L3CkyZYXpONC3F5xl0WBeahJsl6PeaRvInkyD8Yg5Et9ZH0GcfXn30k
1e5i6FJ7THQIpU1GGCkZu8c0QXpBRsb7J+ijsNb5gWRYdfHMgASB1HuH+tD7IAzhwXUQ29bi96BB
ydyfVgnUtiT08joInE65n7ZN1yu5qtQ9yq6Ji8QO4lWrA04jsd0Pnsfa+6oYtrLvtCjcjnnosNjF
yli5rGWrvvfWwgZZEMMwM4rBudogEzRTpv3mU47+RidHMqQTBZR4+6uK2+EL4Tj9ssSesraN0Jqq
Cy3Mzp4evYKQc484h8tNVakvad27R1ElDqLoJPESw3u4/1SvV6o6b5KuvEuHS9SQxSRconhAyr04
ux1EXeS1+TpK9zyh7JZ9m/yQwulGAMI19soUIG6ZLdoudmoiRkVogmgdGtnYl86DV/bVRk0i7SUa
nSVOOvNBRqj4vvS7h1jtcYKRmbtWiGwl/ljV7qSmD5ZZXqbrDvv7Qty1ij2ka2dAU1YURWtiknil
DCsjr38Z09YMzXM8tFJoUkVRCpVDQcLmxc1+aIMl7SsUjQ5igesry8CSi8N1zavayFlgnVfbBcZp
ljPQt+864OV4SvwnsSRjl+mBJfP9fR76yYMxhh/r4Ujv+9RIHqb+BtLhb7q6jwfNPiS1nD5FDVJ9
4hMFSb5h6W8vOq2V1+Zo8B+Q+KSo1TUBoZGfPUk1hPGp75A2+SbBPjzvIrV5GHo/X+W2Fi6Fo9CN
Eo1QZR11EL6ylzQ857IyTM77x+u6fSxybTFq6FywNra2idtIaInVbC/Dung16ujsTbbONsy3Jnih
ty4iy5REk+BUIHe3AWxSrQLP0S9xGoOVyqXxR40iQVT9Sl3ZeEuzC8ZgEH2/T0hY+1TzsYkok5R0
qg990qK23oCNPguXA9HUk4+ImEXhVEgrXEZqAGNZtLblpi6y4ZsNPXtgr+7y3zknLq4+xuBZ9w1B
yHcxnPK3JimJQYaGnGRkWjgK4dYxi6QN/8OECRLJ8pTU7aPogYQQG9Ygfqpz4FyEIARgwJvi0kzG
N9HDArSWG+1wyHmmLZCTqk7ldOhks0PtLVEWtuKT3BmZIZWWqUF/tMKnpA+OmhoXZ/HyAfTPfh9/
svjdTm23EvlLH0q/x0Htbf/Ly8eRrT+//y3T0PD8KDjqFMdS/9NMpxkSobhyPzyODiqaCgLKQdJ7
c8fR2wWB8eYuGSooRdOZ17hsgHQ1DhZh5UqzjuD4ZZO6xhYRlWKhYJvYFZC48J7Lj5EVQYDkUbUi
sSVcmi7q3Ld82XD0qhMCLqA8c8JT5LHamTxZnwkGeU7tCLLIVJI9MI9p+BiRMHlWzNTd8tyGfJha
xttAJLGVGMl97lTSMRrbfso3BXztSKCpov7er9vqW+I3PwyIYG8lljVkQ9rhJQSthARFfI4Grztm
MF3JK7KzY+lY7jpUumpTsjuF7iwR7VC0D70qj/s4QNNrRMliKFJ1HqL3sTQdvAo577ofDhRLje9u
HSkh0i5u/W0AondJ9ITsWd0jFkhxyq8Kd3uq5taLPugwmXUzXZlF3tz7Zn6IicV6ixOwOJNfSa47
fz50mX+2wuK+k/xw0/eBuXNTw7geeH16+VcQHqwzPV6hWRa0vzqV9y0emqBwXn0ilu9qTS53ZMDW
J1xivEqbYLgjgRLd38jVTyVPJ0J4CnuJEgnOB9vxAUo0kXWxXVAUSjN+VTwSj7JJe9C1gG6zuFhm
sv0C2LL9ZttBNiu6sroLxyZckZ+mzHkCdC+OSbpHqfvtd88YVqVXdP6s0R7bVHd+Ga10z056XeOd
XwyWgwxNpM7rWgHJkvj2ipRDZ5cB4VqbtoSue4bwJAlUY4x+g0xKBFwZ0HNtoJnLzG3Ygaf1Sc1t
7GjpEHxrou5s42z9icsJm43lzMG6IXADiWxLFPrWaQ3/SIcEHnXW+sghjC3RbsguT9LM4lAUAKCk
SLu0U1UkSSUQQjLPRAZbJxLfuvy1t/Mz+rL5Y5uVj0rpxCcCmOSnTFKeM0+xjmqYV4fBKM9dqKf7
HIgjW7ifodykeznwLuB8h41nJQiWl0Gm7yVsz87diDbYW2diNUYUrVyKojSYJztne2iqbXdsTPS4
PUT73nQpnNQ7Gn+nOs1BqRt7Q3iIsndTR977DmeFr/2Ict9bEfr4Xi8aI4yYmGumLqLs+NUXyYLT
2LrDE56R9FTE4ROrk+o4kHA5Z/mkbEG/ts+yzZPalONkhZHkB+/d7j6xW+3Q99baiHUfloBZYtDT
/XvRiOZLd9/2lrXNx+gbPkZ6dIoxbJwgAmUpyoGKVhsZjDHkN3ClOZblZ5YxzZ1mObzWpqKpmSA9
HKXZpN6YLwMnH+ZdXUkZrjgt3V1PiR1nm8SKC93CqRbF20tsq9LcJ/u+851tWg3nYgiNk53UK3af
qH5pP5B5Y4UX1t863WjPY42gJykq5bIM3saS+zBkpzM0YfWr0x9IJ++eqsh39oU7gt6EN7noI1Rp
mpBHeiA17lrugmSWczufkQrKz+l0ZunKOeGhvxNVorGFE7nqyO+eiyLBTclRUspvhO3tsinPtYzk
dtORLgpRkqIVeCOWt+hrKKXmY9AM3SUBdhdPpTxDVjHwWsgGci+BzeaQWen7WRxpKBL65tdb1a3b
ra+j5QWuDa7+e6SFDMEQxL+AmtjbvqjCjd24zg77ZbIOdMU7dEFQrfxSi464EqHi5lpxGu3SIlNe
Jm+p884Ob+Z1lmTJLrXHeutz+6+bILP3Wjag6jEg+NEXNawu4j4uYAXB8eid/JjH9+DbiDqwxwTU
SRiuW70sN6Hn1CfCzaHUOXH5prrpQUYj+ydA7E2jpNWXsESgxbS0BCgcG0MCqeR1mzfRHL3w+E7B
irpRkLlfd4Y0vTJI57ChO34lGPZOlUvzp50nDwpriHmFUfHcodPcAcf/pWvl0edZ+Oa1fMLOj7Iz
UgbNuhzqo82ttIpUu1uhkzicZcvGtmD66otsVN9UMwl/peZBhlwC68Q3zya+5zfLh8RWtEp1GSFv
LAsQYXsbWDk6HmRQeFJ1hrPUoF6KJ6AA/Q0rMf4pQ70AhMaaxASotGxhBO7GUTMOpDMqC9/plFcd
mAk2EBtHpaPwyF5WMgkvgW+MgBDkYouZ0rqkVfdTIQbnG/CHhB1xZd4nVRPutADElJ20wzFxpu2L
YXwLldx7dEhZXaO526xMjyWSEgz3zZB63x3C5ACYJsNlSEhFiWMgJGXaNi+YJ3CQ0COYFs52kSX3
UC/IQeurtWx58cYaAVUoI7nH/F9Gq0GuzZOjk5oSdIVHEisBqoMawDLLO5JMA8d9NHS9Olvkf0Z5
SMoKVK9i4nL0dXwIxkJd4UGu70RwFxTRbGF2QbERoV9NOAVnEIl5FK1VQ26WZeiPstymBDwitJyD
sDbKNp5retttmgaF0dFW0jcntn7idenPhRPq50zzfwTTM9dAGSZvJUR/VeywZFGamzZoh1XfRunF
UzsHe2VTfTcdKLdAJn6iU/SzkAPrqZD1EeZN9GYPKIRkkwp9Mh0GhexMNeSHCvBRleCYgHAZSyu/
8ydtetHRcUwQFKHuzG51uQQ2sjR4sEyziG6x0Ztn+zr3dbLYVFYeUQ1tN75A60CLN8tTgo0xAGL6
Yv3cavHeCZ0vVqQ5h0Bjf+1XD6OGoqc6qvuxcnZ6Urpby7HJ7M4jbT4iy0foSd2vnbhSgebHwymf
DsE6HZJ0yeY4WOfsFBbEfqsvJiRCrez7X/jnRpKxWaiw2y6lGLWk2snuOmzfPC5jb0R7gQe1Lhn3
Pc+RtTxI4SIuTOXJDD1r7UYoaPCT535V4ldiZuLFaFcsuGR0fUaX6JFEM6xliJrbokNAm3zuAS3f
omnaGS65B4N8+bWoux2Uyv6jS2Wr2NUA0kB9rYBhV9WLXSENnFp68NyWSDe3iaGdI8dni0osBOH8
q1Abx32vtSnxPbG37tSiQ8YHRlypsQXEQvWQ4GeaFaATNqIOwQdz1o6AcAj+O8MBtn7ii1qAs69d
z754GqvkQJW/ypI0EKScjVtdYiEIAIyn+zCZJgqpYyEYvZL2GL91sq8SQECQIHwOGwO4v5Uttd01
o2bOo94u70zEBAw/wCHpJQgx5D265mjUsl+TJUC8I3hE33Evg9VdPNM7OIbpwZkKJQwsUbOCO5bd
Y0/L7llLQwxUamkxmqyavNorn0DXhgfk9ljkxXX5FOWZfXQi/ZHfD2CFYQ5DOj3bjRedrAZjz5Ce
29BOroeCXdyiaHEAD1Mv0RASBX+s8++iYPq+fJdZXTRBDMZz5LnoBCh1v2p8bTxf62TDXKmxTezF
1EU0sFvQT4a0FzV5B5BJNtCBqaWGMAnHKvZNE7+fxVoe3WUtflcyGKoJfUaf6ylPIn5XsdwuY96E
h9JAdAKWK6woxXEP4sDPwNk0tXUCLjgejNLkBZCE98BNUTbIeCwKaIYy9rCj+WY2xkTNEHW1nW3V
iIS/LLRVpB8rNGxiEy98j2KjDNc5K0h9013tLA+DMdeABd77fOrVYA3xWmJrWajeeLZBhWJCOBHB
umgNWec1TeSmk6swWUMd1b02Ovjtj0HLcLQ2JLQ4NobbPIisbeVWrMWmM3IHK6QZp9PbobaOeHmH
ZdsE9R1mU1wUuWXPOil+cyM/+mJIGPmB+tXPPO+VeR263gOxKMEdhEr3ZMr8KILoK5srHPANzFG1
MXi1TEVxAHRHVK3hYB2YiSa1t8wtunNSF6tnrboEeuWFc9mMZcxJ1il0QhDlMgp/KDUiV5OOCkyy
fMQeoEdGDOpS0u7FofAVlgW+2Szh8r/XlXVDpkmvFps+LvVrv06BLN1jioJe4yxz6GwQPBR9C4hz
nDnukD0qvlldugrxjz7JHnVkrp1Ilu6nhbrbVMqLRsTqHgOBey0aeQJUe+jCZaLmIYiGtpfu8swH
RC/HMb7Y7Dus9WwXpiT4c68F7Jj1/t4glwxxtHhcGY5r76JSevZDEsA6ZCn0pqweIZqWjxnRSDko
wWPuSeWjo6Ho2iJFxxOWoo0feKW0mGbc2j3C2e0ObU74aRqaP5RxDF+8JCw3gQxut3C8CH0i3D16
VwVr0RrpPexjX8+JXqHVlYwFFhcJ6JMuX3h/EMZCdW+16T72yRQw2WjuLGkkYLA1tLWhVeTRurL5
ZODnXCcEMKE9nplPCaaENZH48gK7Pq2Qd1d5xutdiiwDE4tfomOhxHdirOq03ipX8ubuOrYh6Iy3
PXa+qTMrvAo5AiLjRSu698FSJ4v1WiRMixcWYICl6Jx2Mf7NHqEc0Vn2kMcoYQ2vrmP7Hk0eHNor
0VlraxXIqe1eW2OzQlsBXVm09PjMcoAcbNHiEhJ/QjQC8sbDGq2Agq8Ny2lPrTdYS9CJ+d6OdkSf
BI8oV7eK3D1KitU+JmX/7JOjfMj0tF8XrU7kvtZ3J/R5NoA4nJ2lSYF5rauVr7AE8+O1qiVx6Kjj
bHYB2qANxo6ZQHN/C5yhO4k50pJUX/bPwcpO+3mCgCRLvMCC1xLGO8/rlUui9N9TjFNf89xXZ0R5
GKfENcJ10Nvbuh6Tc2NET40ceS+mk5LqpaNJGJJr91JGEHextQ9L0UrwAOTIIna2ojXTy4ekytqz
F9jac/O1KhJvrfokGuYdEHMID+ilSgVc7xAnJzCkcdg6OVQdJHOsP05hPw5bHdCFOv/Q4cOpnigQ
1AfMB55xcYfOezb583DIEsbbO96zxq/t3o2zrShJRqefQiB7ohSOaXZEs+u7KJX80XvNCtAa6oF2
jWXR7OweH52YNaxHEjWJTFmEqFieBld+P+jSxpI673SrZsGfb2PXexKdbvXQGZQ7f8BT/Kkh80IZ
RDjZArfOogv2CPY6po2I3h+Xc1s2jEapKE9RZC2Drh7e7NF0F2NNUPOgpPJBVjF3ETu9sEP2yP5Q
+uCs/ewoDkWMap84A4tlc3unvMOt8r0OmcQ/WrMEdFFLQonofGsQneOptWsk70NrTLIULuyuwiqB
7fU6a1VBpK4AZYUN+HwMLMOYArsN3g9k5KfbeDqIs1vDrd+t4VO/f9HlNv1IQHwEopYL38aJ4q3P
7Ur/osunqW5j//ZT/u3Vbp/g1uXT9BWA1PeP/7dXuk1z6/JpmluX/+37+Ntp/vlKYpj4PpR2KJaN
H1xE1e1j3Ip/e4m/7XJr+PSV/+9T3f6MT1P91Sf91OWvrvap7v/wk/7tVP/8SW2PmCHN1bJ5Pkz6
L8F0G4rDP5Q/NOGKYhS6XO+jrmXkBLPrLNfydcCHYX95BVEppvo46u8/0e2qtz4yfucRAdn//Dz/
N9dnM8PWu9NDVue3K17n/vw9fKz9//27r1f803dSkwNhFB2KW7//2tun+lR3K37+oH87RDR8+Oi3
KURLPF30U51o+Bd1/6LL/z4VMfUNNBegeXo4VMem9627koh4JDwoomFVHXs9rYjcoUiMFmzMwnYX
kl1laC/DciRlymFFOTWLjv3gERNH8AoYkrrcqlnd6wvR7KE5hojugZhfMuhEVTs68a5wWAXmaq4i
2AofSsephFJTMcfNQOglxumdgcF11/VQz2YQ6vGHI3Pzfmr0Y4TK3FQrDqr1PvBWdR099XDRSZDm
ZRV/RYVN2sAQN+ZpkkQrfFLYo+QkuxCVudaLtD5qtpleJKwve8Opz6JN9Cq4c8Ejl/1CmXqIbirs
kJmPsWUruoB6ZImUsjRlVtEhzjNiuPSQYMHpIqLhX14dwunZMlQXI+pfXNkZvH2rut+8VMMCN6Xs
j0RiEQc2peuLMiJ2PmnMznvzrUH/3cXUJbpkPV0gjF+HibHiIPo5v2cxEGZcZjrJu0g2E4BYhngB
xKk4YCW0QlJnaLodrp0i20arvR5WH8YQefpH9w+1ZOsjFNdrMgp/lZ+y19TNI+LkMBKns7iKZ20L
y/RTPQuiYMH6lN/QpwF97e/byFve5hA9xCFneztrkFVa3erEmR9b7Zo0yJ+f6sUkeWXvynw0t6JR
VFlxt0zkYcICdQYxk/gJjemglfDTzNK51otGUS/ObgfC68ydKI5tkJJLNM1i40xxy/B9rBhWIay6
CLQSpaIk6ZeEAAC3DEfVmZlIrJ8Zh5EEMKLEr5YQasx2Zr8Mnaw+d55cn0slt7ZWaz+Kqlt9PY6P
QIVs9hp0FYeEcOSlqXuIl04jRd31GmKmW6W4jm15w/U6okHOx1eYQBVsTtJ0xZk/+Pfv+bqfUndN
Yu3z2bXtei5ydkX2rl8PRDvUC6dA1Rof7lauNS2GBVck1VYqUJEvZq4kl/9xXiNyJc9Fd7cu235X
K6AEACTARw2199zpSGpQk5WnNOrbQcurfmlgzRdVH7p8zrwW7V5ok479oasmuZ0YLhKxCwd0tNsE
X7De5QQZkyhdxba586egCOD48pckk9AeKUhx+N3DNxUFLZ4OpbjNp6CfKCH4fCkqrdHP9uS/GhhA
Fih5vscGVQa4QNPDczTZ9rhTLgFe1N3N+mcpWbI247qdibp8hPjKliK+1HjDrv0IteiQhq2rhVHl
1T0S5MkyqMtw4RshIAwiBVPCQVDt6VynvM+7oYQhT50y1TUkdfvzChvttSyaP83Ty+EJRqm3ac2q
27fkPu+dbgLxiHLo+trOVpF9QRFxcW3A+EQ8QG8133ytDnDcq+1clrx8cZuhScP3uT7VIcil7Vz1
+KnalANpJalo0/x+eXx4r1zfNmQTjXNsCMqHN4x4sfzDG+n6kuncQJ57BD2h511bc1fCY5qAqAbX
kaFnVEa4VzjEv88Gwu2r2a0smtsuuo74VC+K7KDbFZH/r1XX2ECRdfa7KOchua4H0uF2SN3qvah7
9awhTGQvGkX9dWxLNs7cG8vx7jYMq7q7aPNCmesC7YH2D1BaotMXqq4FAUHACuhxq3rTBjgV2zq1
kEoPUzamQVVswjEuNpEW2/KlM7AdyEA956JPOXWMRKrCMKFfG7xuO7U/iirbR4aAxWgnufNKkZO5
AypnNvbWuOY1p5xIZlVP4gypvIU6IgVzq1cN7oJENVaiypEJqp0pfW6sUHLvSPFj/O2AWY+/hKjv
RSA5k2dgag50NIGU31cTddV0yT5D8n262u0D+CXcKfSWr1f7UJ/GyDWiW0MGq7oZ46BYYaeG494k
iEVLSBOo0Iz8Jum+2VD15iVJ/WdE5977Bpo1furbWa8ll4kL/2h6Ci6AppJ94torzEmpt9aA2HfX
5sIMsEgS6fBel5FYlfVFvBQjroPFPOD+MeoVPizIaa4yI45yIWY0e38tunweMs1Nam2wEyNEKwDy
RaxaVm/CqZ748xXqH/zXmT9MVBpzJSq++mYI18Oo4lNRRtW2V30km8hzeRR9w7793FduRwM3DaEP
kgrY01J4JYmcgUptJZJhIopTQoGMWtm1VWQbiFbLJtBBtIqxWYMf8h3k4jLPXMdPjhKbrZI8rGOB
L4ifuhVFawGC5NqaZPkuKHUCmiplFRLiAe4H1j+gEjJ4prNbw63On1qJ4FBWyPwhPDr1E4eutt4b
yN34MeLhG7sOJ+ptgLjEp5nEJYZJLFg0iM63a8fThyL6qjoUhDVplo74yUA4XmD24Rt5UE49yG8e
XwDOwkC/IwBfeSsMhSCrfHgYso78PCmK8YR7QGdS2cL5KbsHLx7lixLwg52Gi1nTOi03Pfbefzer
i66T0kuSZSENm2yMzkYY223JzCY+C5ksqd0HauC9QK/beAXW/toOx8esyOZ9rUjP5M9lRxW8J+qs
9CJpkbWziTqLaHXAMvKnMKVoFVOSldftRWugyx+mTJFKFVey6+wHLgWEyV3klHXVai6yFNWbxvbN
ZYLB/lkag6N4D996xAR+bvLAMpZ+ZcBc1FsJghnkrGIl1skjAkI7HZ36T2tlkipZgY+yrO2M8L31
vU60BFX5oWXoef3Mrkt1HD5rdEhQM4K1gFIbFB292qJuJnXH30Wcot5BHMbU2pAcnR9MySFWrbez
daXYwUUcHAI88ohYPFGCbaEiB1DvtFavULwekn6VNF3LQ5YBI/f/xYLTPa+DQFllITlC86GWt3nd
WAfRZVDd7mja4+o2QIUrvOYJSla9GEAqM2qVRhFc+1yvO0anPMv86ySaUlYnf8DxKT6FRRj+2ilc
Yyb6igNR0/GC2KZuqU/Tj5INv0mPvAcpXsih3D5kTdU9oAOvzoPO8Neirifidk9U1A8Q492DqCoy
HVRQIh+sqaojOh1hJpNV5FTM2fQhxvYq2kR3HeD43ElI2allV98OifsGO6TbOUji7Aa3JwpdnIoD
j3dJqne3Dp97oQTxPlT0EUU3q71iJsoyv9w71UCAXgy89UmycECF/Pdo0WyUw/tk1ylEOU+sR7kr
vdWnLmYl80b1nCffKPWt0zj61m6lgNjBUeZUHG5l0S56imYrBiZ67SnK5q3ntUl0xSExIL4NZ0R0
EnOIs9slzdGTtPlfXk30ZI/qz3wQbis07fqTZUrRAlGG6E4UW8enrtX6E6AuVOdgUCw/NbhdDME2
jDef67N+6+eJgsR2iYq0mKS3H9Qh746e6tUEJyXW0mFneW/KSTlzy7HbiKI4RI0NAbIN96JUoJ9y
3xj9Io18/5RNJUf3vHsSM29DCigchwY0uTtAiZ07TQ1lwEm+KqR/B3MYLyO3iAp+VQyfLtzrfres
/h9tX9bctq5s/YtYRQIcXzVak2VZiZ34hZVkZxOcJ3AAf/230HQsxzv7nPtV3fvCIroboOJIJNG9
eq04B06pbkAuJodL45niikYA4CrDKx144kogiJxwn2mb3wKoOk1gjSMvqvXduYjYvraD1wmsB4QB
kjD4kcOEVrR87U19taF4YG+LY196f9/i0RoIeJfbXiig7mu1jHqh7mg4yaoDGM2NlzQ0/Iw/FtVT
nmavVwMPeI30pevtOPQxgbopOZI2vuZbZDGQIxV4YVdGm5UnssVQ4Rmxlf81tnccjXInMoR6EkXR
kA48dhPgaMpo9cFxG4KF2d4IB9JDzRO3/Oo0QiXzgq5iFJvA67Z0AHxcyaGdNqjCi2sIDdaLGfsL
cJjn//DSXLsLFhSbcT+60nw093+cTxHCxv/Xhyu8XZ+ctzUACt6gLt+eAydGf4AAh1cK8uFw4aJ5
5+Qbco3OjAhEAs7wo5FJtE80xnpB0Z0bQ11U8PGBDpI39qkK2zVrpHooXDR55EkI8lf9L0xV/zVs
neY4j3yU0VoDQi0p/TnevPTp8j94M6TE3s3t9Fyo0ohrAbr7O9SqIenaQS60SatmD7gguKUAgH0c
xTKLdcFfW0ozCfbuWPxNrjlIKz5ltR+vb3MiiKIvVB+9rkMOM/u/XOd27fG/f56un8wlVMXqdZ05
0HJo2bYHu+dOhhzvW1nf86OqsQxevTJ+zFye7Ee0ABfaQaaBvHMMhddoyllbMkAviZ5CkbQ2DY1x
MgERiED4JNNarclI7vmKFD6iCWmN5ivIePkxlHnpPlop4HwWlc3VXTfJtWlDI3GJpIa9jyEQB+g2
7vkywiPvSOOA7u/kRy5H+euqlvLu9b0mHOMdsnzGPX4g0dnvMh+6AhIkrW82UzvcuEFnTsNmewHm
HXs+zcvpS8+cakfzaRZNsPD1WeGbAloUPZ8cQ5/7R5cpA7IEI/o5QHUNrER9nN6Yrz8MyUE2NTkQ
QJ7QWvvfY2nhLI6+eS4Y0Rr3WoHEe0lnNkAr81mhbVVmOFc6+x/E+Z4PXXGQjgo/W3/gxqIhA4zX
KGIAZt84s8jeiD56x6OVAVqQQTUhBcX5yfKi6hm9xgvbzoFxHm0OAHNy5doMYZAUMi9IidLQqdF6
D44kAwDmqXxmFpLwyAJ5J/LijX5eA5KM9kPiiWuEZqVnHFL8bCEbGwRI6kGqytyWlffYhm6zezeE
ttquh6ojcBptMHsjkJVdEtd2jsR4CS2Pi6N4dyASzFDTXLaxEa/NOmarmQVzTNz0CK2YeQLNooPP
s3kqjWj+6KTJ2gOUZlX5NdRZm05tSyvmlwqNVuuuQp7MdhxI4mhbaID7vCrddg4hh8ICUBEKin3F
1M8uguA4UsP8YjbF3kyEebI66UNr6lmhV+witUt10jhZ7ngnuRfES9xC1T412N9zpI1mLaDT7XJJ
17x9mCzqAAgBLKYChv1A9kwGWpl1arfzUrcPQ276gImXzR/ktlz5bAWptysSyAzHesdIKnJ+bPR3
gPqjb+umS0dGS03A3dJ+kcKB+UakYlA60hvM2xI3x812W3vSy0z4nULwZnxCCu0ZDZXGJ1kqKMt2
dnUn8yaD4gg4ywB8/PF7wBj7D2ETIS1DVEDKRJ8MB5EXkQGawuUrt87fD209pGDyUvBtSN4Pc0sX
8HQJjPWSiL3zFHigMfS/AN9qhfvIkhV6F9DQmTUVGMCJ7hu5XX6i6HaEmFXDh0Mp/85Kx94LUDwd
0EmK/6raqECwYwwleJS11ecoKiElRF6lQ+iMDk2LJqnZ83HsxpLv3f5HBdlt9EXrOFqOxkgidWiF
Bt+yitxyEaV9jjZoHPhkCeNurJGwn/AcWfYOCJX/zjI7h45fUSH1Gef5oQUiagklGcg66EmtnwXr
uOtivFsVnmGf6spE1/qg0AGoyYj1EKxR6hyIsBNLD3Iy5HXMvrlM0sxOaMB7xq6z/NLlWqi7jMPn
rgMcyepL9RzWsbMAJXvxHHqZvyjLKHjqRAsdFQc9ux1HRxPKBsHe8rTAtWZssJMknIcWUT1U4J0j
Lw1vXgr+n87NsiheegO25FJ3f/IO8BjeQEwqjgPv5Gq2E5TPgGJXqBkehqhek20E5HKCeot26yl5
X0KOQK9go6FrHVisWfuNUd2BPsVfp2jb/crS5KlFi8HF7Gt2huJCtiA7ZObtVQ65v12gQb1of8ar
mfUlnGq5xx+gXQGulX5Fd1u7aKMgvAcWcHqsDHkhe8TyGjLKtoPEGC4St3LT2YATSfBsPscvXCTj
X8MUhYsSt7VLX8npLgbh751p59EjtoPA0LsFFNNfmAT/CUWC3kxd3AS0MK9v1uCbROdTocQKFBYZ
eqAyZI0aLYFJRrQaZGulvOwENJ53LmpoJBiRg6fZ21lUIFVKtvjt7Oadz5KxPHUFyLHiyL0IvL3u
8F3k93RAE7t97yShuXUzXmq5o/cOGkLz9FJVub+j2FuE4MiduQ4wp9DXewS5X3G1mixZhyZg/2WL
xrHEqKql03vZDzkmy8lW40sE0cD11EAc5BbR6hLJf4wgnqgMYqp5LNSLHRlo+ChAtbkFu02OX5Fh
inOodyCtCLyVAzZlKPlKgUwsbU48vQ0hfwjBe6ADnUMAztAOwkZwkDfIfPxoIFGmjKpBU4je07yb
ptdGDXg8tM1Jxmn+g/VI+PI6qB4VgIlQQDTYZpwq4wkZrDmCo+lnkSsQD7kJWqIK1IctbrSPIDD/
htKzdQCzrnwEj6K6j7zxjhf42EuzVOUG7OfDimLpwM3sGyjsIC+gp9ddPKGnEhz92JQ+YHO57CeI
swEQZ6+k8sYvskUeruTIjkytVJ+hoLeiFmjQo2I73Al7RV3OPvOshe+6IHgH5TxktnvjGodKrSPf
KF10yoAWlw7CNc294egDsOY57iI4BbbWZmgp6L7nuDeiUqA9FK572v/ttIgUSF7QDou+11qNl1jf
r0H25aCGA91k3HJbWfycQllAmzFSIHDFYQLu9jBBsCLzlXdHJs4j/G0/hBQJHw+ZEvZiAgvH6jb3
FkdnUdpuk7elPoSl/tkIrBz6XKBcYclK5s4KYsPFg1Nl2GjaKSQdGTRuWhZjp2lmaJzvzGnn2M33
ocqDDevNaUkM8+mYtxeyyaCfljfq+X+1mXouOvzQmnqLobWyph2WHRjAV1R4vBFEz2XLd3VM0RXu
JhyGz1S1nN0zd/Q/z+fyps05moRpya7s3E1fdp/9eAXyy4XDxuw0qL4X69RAqyeo6z8OU91lDL2N
/Ah29y2N3kKlvo/RzezNTivSiOwU8RZPduiqtue3eLokhQYvbg0CpkqzVtOhrEJ33fbNBGG4XzY6
0/yZJ1YGoLGlGMcHLyH69V/nSX9AUxBFDmkdncYh9dZQ3Hsfc1tRgnhti2rUX25fu/u6du7nvwcN
wXqFtmj8AW7/IlTZ5jAy+SRx/DZ1HpLngw0Z329hBA00C0JL61bizkbsAlXL/wKgvj9HgBYDwwpK
fk1W3kZ1Dv0e8IRSFE3yoh7sC9r7z0myTU+vpRIrtqA+bxdod6tSdWrsqFSLtHJHaGlgHE2o8/cK
pUSyGdr2PhBd12vcrbT8BjzkRk7YQmUR+TdgrzmIh5KfNipvO6NQ/IEOk+y9lTdAjOxma9BehxKi
GS3yAlKEOfTKVwOY8890QLYaGIkGOe9iDMHgaJXBWbgpv2/GFwp4Z+56awM623xJttsayMkB99R6
3rwGOdzCCk4swqumvlT3dj2ggLLNNNlQXPjdgXeOHyi99tBTxucgZx3gZ1DZHb58AbsDgxIoYTSt
GkgNmwtnJfqsPfvcFiBZq/VBB5CJAuiQeO9NFKonAqzszBN/X+u2/O9rqVJ+CeLE2vtMLDzXaR/p
kFilvY2ssIP4Gl4Wl7IEKRKbAnvXmZl87Ps8eOhzoXNUU7YcosHehiai5zESV6jFF9ZrtId2nIcS
W5mP0bfr0QxTr082ZY/Bw4j1adRV1nOci2fStR0HvO7VKRc7GlLrTjB5UE0F2yP18ORJADEl60AD
ChJgpkcvo/0phqDf3OiD6HCb9kBNNQ6awZadD7C01eKXQzNoLjqQXy91W0pfykMS90RhUOITl7BB
n59ew0Tn1XHAZfJAV7Yg4wxFKQGQBXD6DyLvobuSqQOZ6FCB1WnrTSkDmSPCZvXEBHGm06lDanj1
vh7txKs3Vtm7d7SVSOkRR6d0AIdjuJIQ2FrQNoVstC2hs5vtNuODjRawUfVbmH7ZrQUaQAEZAi3Y
O9IwNIt6u8bMoMSg6cTQ7vpKGFaqZu04DBSZvWD5xkD/5KbRBdIprfIN2gzSTa2rqTevitiP0QKC
BiW9eIk+JW/9ASZPQ/JWKDnO3hsanuD0qNKKee4Hx7yU9qYTvslBgIddgC6iqnSeIMHeLUMLjP5+
bzlPYcdeQrAuncnZSbYASR77VOfQ9lBMbMkscp+d+IA+3JHF7tNYmu2ugA75irxO1BrrKEhQR9MX
CL369QLzkqP34QIoJr67QOy3/gZUpkC9os1FHh2RLjFE2oWGuQNAn7LYMkv7vaEK/9iFKl61TgxZ
YjRyTAz8p51j2JuBlS5ILcr082g0FwoAgNID2UXEz7eZExqNvtcWNsFBaH/JptzZSCfC18oBaz1U
T8EPE+Nr12uwy+1AtmJEljcJiu3NHsTNsKkBlESeK0bzze9TaWgQmFLPRZ9u+W6uekxifJmcLmqq
Raf1Kejglh0SVXTaJIBgSX24ucmmpghy0gMSQeT4uMS8DkQplyOy0CvOGheKar8OQ9e3+74CdOnN
FAGNdOQjiPZWv07RcthP7buYUsbjNpXBd9KuAVcyOzXGrHMzS9e4Wk+I7HW+pSCy0BlpCkFqiJ3w
bnMzRxbPwGmHIutvi75b72b/bdEIIm990ca+t2TonNJ7CtqAOKHvbscxfZm3KNpOZx/2H2gU/tK7
E/C0OgL4MraJkxHZYj28xXp6tVrEL/MOiLzzfqavhxUATv4h4XmNlE7RXNsMDXymMaEZJa898AjX
3iflojMdhDV/p7LyP1u4fyKHZ4XHKWmaA+MAQqa9x6/4mw8LYUjzL0OeocYe/tRznJq9zgktIzxC
SrQ5TGkJ0a5BLVVeYleMjPaLxP150YPE5dy0Peg8zAi7L5FPL60H7gfwRapl1oLL0RtUuUJFJTkD
ejzuXF8ZWwa5u4tvBTV2PujD4gHolvXlVTw8jH3LvnyYZMnGANuqXV5kA94DXzFvZw+ByqE6gRdI
9Ac13iZ1Cv6UNuN9pvzsR8pTdFLi7e0R/JoNekwRIQyTPzVDf0/5sz9FvK3xrxFoYoO8F7qAV36X
fgYvBYSLNQyiW5uobj05qm3QACY+EaCiFKa7H8GxNcMc8ooD6gk1jA0fwV7VgW93W/Gih5qhzfaE
hEiKeF6U5ssVLaqAlqRFCUOBxk5vXrSzIAuWQLQE0GK8ppjeAIneujhC2wA7EChWzUP00LcX4o21
YELuBAwr2kR2bWoSszjSEm/rkClxwHucGBb+zKDvdwF6ROMVSD6i4+Sy9Nw6frvshCh+dHqfLoPg
RUH9epVhozVHONLsFwIgnQBIu43bJmigesungg6gPZdVZsHhGQtF+dOb0QEP9qK3DGxdaDaKNvWC
gfNBP5Ajd1WOE9JrKs/P0Ea20GcNvreuTkYAqv7paFwDewntiJBRm2ekfYBvsXZESWUfGQcP8WlE
qiovW7O9vuZ3Bu7lmxEF6uNYWWAA65X5TabPSZSAg6gX5jIOFCQ2gW86ooH9FlD08brJDOD5jMTf
KtltHFN6B1eFjrdCuiTdFCBSBMrIimd3bDDvEOPfA/qhNN1kaL3bZQxN7PQvA8x6zYH+f+5GMH3c
7ODGWdtZKp7/EO9qO4uDEsjGFlxkJeg9srTBr1TnJGls+lGzQNnYudPPhGVQWePCdnMJscuaP7eo
vDQSSUgkB+5F01ULYtlUfgpKKwN8hzS0Xfs/T6otG+C8Qp2QpCpBf6sPBngqAS+Efoacftm0IxG2
C0WYAbAnE0paYDeuLL8+JpClvAh9KEZn3VYl2N31iA4A/Ntxi5dObQkgE3/uUCumETgcwccBZN/J
DKPDzZSMTX4YevMrmejgdkG5800m55lt3Ihd0Tg/IdHTHcD9CRmjbkz7gxOV3RJE6A5qTEOFfLs2
koci6WwOp7Ed5T+LzDSBl0nHI7ZM1rqe+mFBWEtrQPcN3svhoTHF0BkdwJIG3oL0eDODvhcAzqrr
Xic0bYX+2ck8p8yDlJEhAw/3ZIPhL9c14VrVkb9KUq4+tb1AHtUJLswElkuMFdhDXcs4kHMaTBMN
lWW9Ja/vO/VdHopwSV4fj5qTq7xv6CxWnxxwQV8hB1A2TdMty8Y41wO4xSiydNCdXSsoCtI6rMFP
p3UGtSYvazvIsqPfFWyY+ETAcSQPCav2tCxFAAkJwj6jfqRRXICIElvO+kirIWfVgcS+VqDRcstj
bENI2rF6bMMmwT6HaGZFwSMGTVQ8mHcDvsg7DhrdE7qycWtuoupTDXKMhTnU8fcSf7QQCZ8IckHt
yoyS8a6LCgAudOoU22moo8aiBisehjkrBV8AzZCe8FACX0tlo9nGsL1VIhNrmYX5b4HCgwhAWOcb
s6jjhdA6dIYuwYVapC5DDijoR3lPJnK6LQhszMAeIIqKCHK4HYicaD7ZbotYTgeMbt7dk91sjQGS
NNDMQr++dWy6urirRHgJJ8MG9RdRWkU5A5GVBY7UKUx+5HiWg1xFe0Qb4BRaMOnGbQoAn7QR3M0I
p9M5FNSVkLrrUJYKmnAVBM+ilOp8SwEow0ZbQBgbd5Q4IEfc2uMaJMrNCjdY/kCOjLWoeZfWMwgy
sr1XlgVufAHb2nkX3FcSuga5E0NQIZympdl4ybMc/HLhTXn4rfbr+2FAQn4xTi8VNnz4q5YSHSR9
/TO18ydnSIuXzsB/LfqX1WfsB3KIXmbtpetLJARsB8LsYpzuVOR1+9oMhkOMAtnHK5ej/f7Kjr6y
Iar7SpXIs5TZC4r276/cd+lTUuXmMins/jzFxQYkZmDjnmxja5fK+MYHfM+DLmVX0IH4a1D8B0f0
/Pd71NGtLR8S8yEFodnSa+vqi9N2zxq0jfl/g9oIlc4p/WZYhvkc9V66YvjRP0RZaGzRv53s4zRp
T6OEeroTTOUnT4QgjBa29R1CGq8fw8LHMMIo+t5xJAE/fAw1Bf/4GLHtl799jAYvNieO9+RlN+L3
XA+Qr0ARIv8EKtjywiVuK3pkByYOwPIVkKi/JxPettpV0PJuS0OaLiZglWgo+ThPR1+31y71VDQG
oMccpMjeZMerngvnGpZWfsFWC8AE6VyhJ+Bc+0gnYSCCdCBbE0Ua9au5rkByfAXCKL+44et0SIKh
nhg7yCbYnXnspP16aPVZCvi7a/RAl+qRG/cTcisZR+JUe0DOA9UeKAabYKlckWCDbSG7gBLIdAQb
LDT1zB9kbiE9uKco0qmhqGJS6ljV5gXvLeEyrirwYarBbo69ZlChA5M9pDOhJLWLQf+4uzkgjYBo
8y1ajc26lOGdLLFz5sif7ah4l6XgvgLDhA8yVOCsyQvO62BHlb6cTd0SEgQL9MiH6xk4MA1CLCAj
7G/L2Gr4Cn0+5b2ljdBU8LemhyZ4pQ90Rl4GFreF1N5aAjvTDbLcFSAJO0+Cf2LEUqtHyjU/EYUt
+fTo5tOR5lvk7/PGX6tUvOFoJAMsLBwctU4lOJToFXB+GyTjGFfQCdEvi1Qqp8McbUuOLl9U2G+H
QEFdWFV4+x2Ee5fYBgdIIVYvAHatqixIn1XcVGj1g524adM4AJNFnc12X2mGMT9UL9p+i7eY/ROv
bwPuYci9jJqxnQ4yZegWGboY6TbYbt5Ix+WenAB2oN1ikeXiPrLw4JJyQKeFLvMEQRitRp6zPVV3
vPJhmlT7/CFq8BJdW9xn2P1fDPynddxF4cKPPXvlFwIFzlrv8Xk7XmqF/1Iqa/QMezYqr0HL1rtk
tsmvYNlZG3jeQDPF6Y5Ghv0aKdWwzMLrHBNoItI6NpB9KQBNF+2BvBJS5Qq0FY9RJGxag8w9pEWP
IscatCRHHgx4pDRf5KJMoWDViWul6hr0OwAq1TwW1xLE/SBr8ZfTCPbZZc17aBqGobepbffVm2Jb
TVPJ9Kf5OoKcHhrs1g40aSAC23iy0v+UdiYw90q7PuKf0s6c5aYjmiN5J10ZJy+q4wjWdfObl35N
NBQeez/3T8H0W8NdLT0OhyL2xmXhBsYnI1L/OFMje7UNb2cf4owkMhZj24zbtkj5QYw+SHf0lxY4
iEdVjerq9JIfqk5BlVx/ORvQfXPsXt7Z6csc/oofEnCBTn05uOa6cj0kiEBicphawQ6KSRdSyglf
kO3m+NMQuQSoWNO8m5sXk7uSAqLVHxyWXj/DE3clfQ6JL8MSZzrkZfYJ/aseEI+/THQGXrdgCU75
bF2SXiYZq6QFbYrrgwLt9+hYAOyeud9vZq6i+HaF3Ctfr+A5wG5p1rhgySKRrWnGLdg18ms05DvD
AMsmupeSRZ2PyQYqytgCeT7bycms701dqjVEHhzMDhADXenFk7Z9bCGrDJmFGrqtOoIceWvvLPSQ
zZPQXtytWoibKWsK7yFHKhdGFlRfZYVypMNyccjDvnqGHtlsbxRUiiBIZK/rtKm/VnhXtayyfORF
CLaiXAFprO29no4OqOg2vYbk6jVyuyeIXJQraO+l18FEuoXOyDZom9I2OvvfiTNKpBcKE9Tl4yis
ZcAn0O3rO5qznXolv9hMqIMygVkma5rl1nIccEepBId+xbqbQIIdQITHAEHepmkTa0tCF5PH7x2r
NB/TfEwf4pb9RWaK8mPf3Ba2rb7oKDPwtjwHHqY07CveNdHN7OAmgHq8cyVbKcRqRJPjhTvQJ0kc
UMF6QF1vKYIm2ArpTi0AeyWbntC7YG+d8wA+i2KA+NI1WLvFM+DSzS7sG7YWOvXlwe5I5729xLbo
Rcf/yT5MGdRn63AhRtHdp8Xgb1LWl+uyEPln0BjyO+hSBksRyvzzIBo0LXuRtzACDJMpRFJC6xxR
sMXB59Pnwz050yqZHlOQkEV4dRqgs7XKo5J9Yt0QXwZPDnd96vom0nCu3Fd4WGaLwYrCnc23ltO2
/V/kMErQXR1yNsr9HA7ZPujNQIQK6KkaLCxTNd7bcdk9y5U72sOzabQSglNjBjUTDKOq0wyTBmRg
9RCqpBXEFdDKQsN8hIJZ5AxXVKaDi9+5JzLjrwuGoggg9yptsKQPFbQcQjB35PUs9QKVerlJM+zv
bo9bZEcytYiRIYEWwLvHMD1tbw/fcFzrpt53AeQTpMAC5wSZl/lZTRMZctAxyJCONtjdsYe0oKKu
q2x5N8rHeAo3shPRmUyd6UPvWDR/kY9Mt0k32++T5DjVB6sb/qL4/99JMRUA6Spd6yNP6o3nIIkA
9ajagdffVRMdjARvm9cilOWnIg3/tvRbV+018cLHy+QJdIJ8Hrq/D8l7C0bGqj3dhkOKjjMri+pV
YOxCW3cWj9yfHjCKqM+4/+OIe0WxGDK3fgQkhC2dXLCLzyy1gax0cwQRXL8fWojlBJ7fnpFf5isD
gInPUw0hDVXWzXe/FrvWAt52UQLODZICCIXm/DuUd8QXl3lsmaLcNi/ZG5r20StelxwmAJa6wXld
Ei3lxwjf3Vi2wxejZD2oGXGm0IO3gM7B8KVocU06G7Ttj3Eln0ATG4CwdDnKXGxIGyxEWuXkeqC4
qEGcvKZh0zUQCociJymFkWZYlTPv9GYnaTEXCQw8jNME74Inv4Bs8AIndojnzwJSHfPJe9d/iDEB
+Nn3U8w3Uce7lZi8cBcHgfriQc66G8rqqbXK5JSBIXoxQtfjC4XFUHrcgSMYOpu2t6hYH9wlKQu3
As2KKzQm2+t4qPB/XWVTt+JlBt0PGitpd6AVse31CFEh6IK605qb3hZYpr9CR0U74q0H6Eqe6ezN
fjORfXKsOZ5rmAiZHH02wo6narQjO5nI+V/tH9bHd/zd5/l9ffqcASE63tYemLMJ0NW2sQwXauFv
hx5Etop1565IwfteDz5KF0XyveFemK6BbUf+p+lAMqInzDF8SiD0knhQhUlwl/7nUjfL23Lz9ASU
vu6YQyFcqyHYpaO/RW21DCw/25CNtBM6MJ/eD5m54D0DLzYepdyOrB1Ko+aMGxv8zF44rd+dPLDM
f45r/voATqrXsBlGpsMCWXYnsIa4n9NfYZMc/7Ha72E0vQwj/L+5+PbzCRtjKDCdZeVAk57X3iVu
Y/sCtOeA/mF80UvzmEkwW1Bka3N557rcB1ciw6ZExzdTDKpD0YDrlmKU4biLpgWajqHGMsfoK4B9
2Xl3BXM1h2dDOB1BG/FA0bTsGOC+xefikNmO+9EDasUOjfwugw7mk1mhJBF6YXSiIaj+tk0u46sB
RbprrvhK6R7XNOPs5FdtuaDhNFn8DmTM5uzNRgEgzFgUd+SlJQUEN0401EuqDJx8tGQBep2si+TJ
iULQohgBkhViyShvog9tkwMmDjm4I+VSuqiaoIkXRxsaWqkYDsyEZlFfi+JThLrR1c7mVAoFNDUo
n2/T27Y2l4HXrS3JoVIYJcFlrNGqxiKV/6iGHrQTngTQuOvB/vDPiMGXh2bEo/5DBJBTSIvrkscf
1vCwf1+NMYc+PN5ZcrYGEgcpFZfbOE6adr9PjA0R6c+22Q9SfZDs1w1YYJ3CsLZObaMqwcBqinJa
ffRoiJLJPCSEDWFqxODMphum5m0SoXUo6s1EIwp9m8jQjnAUEVqpE1aeuyw9QH7QuwIa7F09xp7Q
xtWcQBLrQbK89tfIb49rckrPCE4KKSupnWQqiuy+9DIGVlrMTmMnWaOlvtnQdN9sLexEm+/zbD0J
UhpbwPvjBzKZfo+XKhA/b+kTjL3fHQT0gBfkpTUYanCFyfoLmYbKQAfR4KV39BGgrl3vHeaaAID8
+kRg9oHql/FIFmnmUH2avodJ3O8oAdeCIHc71V01J/CGmMt7PGgv5KQvGaqxEH1PxIW+YCKVaPv4
fXqbV9VKuAz0zUXq72I8B4Dd9XcyqPNPDkuKTznek/iYjueo5viOO8xeOky0d+QEQnq64yBKWNKE
t+m4X+UgcVXe2nfL5J7zK4EmGB5CK0B6J7DvgO8+rVFUboYx/g4a3G9uB30fEI0Eu1xAjdHLMusF
E8lPE1Vl+CsnAWimWBlmwnaOhuBbRq3uUBa3NPSivaAu7CzCqsk2PlgLBsggfenSmIPtNEMFQ1cW
pZZy0XYga9k7++/xqBmeWNCIbofW5REQ1hRIBZ35+5ADrLy4WvIYBY2b412ysKFMoDeAVbOIcQ/v
+xJcGkN4gYpXeHEtVFnwehxse8jYXsARgJy/i9avwQ+OFMHCxHoYu2+TcpxkmQXC1fThP0NvcJOl
o9mBG70kxdIatKRTN9Ds01eoe4bkbQf17rBH05ve2eG+5ELGL5I7GjbMXAmwwn6OsfPAa8s/w+hR
0TtQ0A5y+cewWq9GQOa3ML2PmVcjO13U6Oz2dlFarevBqNynA4ATECbbyilND9AFyw65ZdhbBRTC
WQwlYOyl5V+7EKnrmjnlVxaLr7EYqp91Ar271BvFgo+AQDei/NkF9VdliOJrXhcJpHFS76oYfsyV
IbIzBCper1Jb4/uruHacrFEHa0B//FJz85U1BkrTwwGYLeKIeWeGNuRMK/MnG03SFBx+ZEFiI/DX
GXJvV4jElHsH1RkI8zj2lWxR+0UOdv84WHgcBA5kh5sJXFi3eEhfAdLYmnhLbazmMh+eezlBtLS0
Hxw1unuuX1ZdYDc2VqoSlLGn9oxi++gsPhhn8Xgych2ZrO392Pr+X2VqHk2wnNxOPNeaLcGvk99i
yiRQT7GsX+gdmd6W6UVZ9RCbb0NzR/Yh8M+C+8A+ZNPXLoLswC29S2lgbbcZxM5tN9pQ54EanqoI
ShWQirBWMeqMkJxLpnsetuaSApzgKZW1vRQFmtWbNsqW7WRGmyl27HsDiNv5YAVMHIPWXvd5iPQW
OShkgNzSssCPbEO2Hv1/K9OJIwjTde25H0AXIp103JRFi79fXRpIQLZqj5dG9QXsuR4kKh1j3+kh
Y5s6GL3nCuQ1B8eHep/Q2tFWPnnLrgWF/+QZBZiwqp+V4saLPvHT6vXEAj9u2kIQxLFQXSyszHqq
fSlXomvt82BBWyBt4nyPggEYHcIpWFcMqgiJFRbLrAL5TmRPDb6BOOt8oL0B5MHYtFD0S0bTWv97
DAXSIUnAdiJ09G0xOhP5t6KQAbZb/Ehbzr4U0wMzpiPJkKUJUw/aRztM8jUM3xa9OX3z/ad54EMB
y/1ovzSQZViA+EhcBQ/9jfKBsRlAY3hiSRCvu7q1nkqj+5aXY/iTxeDBw1vdD9A988WoJxns1ySA
b8cTGnoSMGsa5tM0jvMkyKrOk5oSCS3ATYywTw9x7RjLbBqSJXJO6SEKR5C0k0eGiXo9JdeUmkig
OPm05yMKaIVuqywNNILHFoTXoQUWH4MQDBpG3jaPhp1Uy7JqxYvKh7PnoNdr0Q/f+taXP9Ey9bfw
Hf/Jyzh4mP3RPqeemUL3qRV7/GWrU6o4W7e2711Z0j7HYbSddP2IDkOpAmBrBPrGaZxxlItTZ9xb
VIF6F/PmFr5QexpJE4rzUgXTliBB5Qid8r5BRm9GCGn4EChZ/mxrXTBQkCg1BVPc+DaXUEe0HsX9
63rg9opOfiqP4N9Ae4rpGatbhqW3zU9gSQfmRidpChugwNJxQVWm0dH6QJNCaDutb7YpCe4t46XG
tnsf+0GFXbJpjPgbRqt5OA65e1ZDnqBzNw6QLgBxUqwP5ACTXbjgTiG276LxtrxqVNafbsGOp4m9
0+r6LgxC7vF6dPIGXODPIIgJTm1ZOXwhkQ/YBTx8rhgL71WLfcsK8PuNy0E+Noeg52r6f6x92XKk
PLPtExHBLLiteXaVx7ZviHYPzGIUAp7+LCX+jL/++z87dsS+IVAqJarsAqTMlWstkjjQ8HQZ8hXw
RBA1mJ9PvZmVILhe04OpJbs9CPvCszZfSeVMPUGGDNxCbwAQTJrJ+Y+HH82em5YBskWUpSu2Q1fR
I4YmR10mnepEfDh3kVEaiQ1UH7AZaghp4H3xizqjiFbk6MQGyoOskll705aTbZrBGspdDZk2O1rk
ZQ65CcOwr3E6VjsnbrM9t5zhboQQJDTikuq1h9wj00LtlyernVuY7K1leb+kQbmbVDuZGWAe8cVw
Z2HKaVCuu2d6Iti83SFG5E6DAuDarn4yrE0o9C1yVSHgqkoFOpR9tUTQyj9btjSAq1Fbe3BtRKC/
QukBCBk//LBrAnNJU1bAmyPks/gcrBex3EIfDfLGSOfcATPc3+WprM6mC4X6xsxdiO+AR0WP6+FQ
+PqNWq4y0Rl4S7KdcFV5ghpKk1AH18J0o5eA37Gg5h+z+FnWrkyBSGpseEG85jY2mn1qgpBwvhRy
S/g0QNDsaLZ+SHZBkjSXBqQKa8+T8ZruqELdVnrMH3RZmidq1YHfnnklwPuHPjr4lS7XLhAX66Tw
P2yoXL0FheZN9yKqavm5HK078qdbEeTxzTqMZLWeJ5JBc7UgW3ymeRAcBv3GwBIEmUCpUir+KyON
fzcyYVeng3h3E4C1nuyN67ClURvmsQ55/2Qm0bYdPOM1kwaUrHk9bMktRQo9M7Cxr8fOPPy3aUdT
KxeuBA0XTZsHkh8sggXWmrB2qBoM1rkzthtiIaNmgtj6l2akmkRZptdVsJ57A4mghM5/h3gtPHXQ
FDo0Kb4lNe0I0fLC9VCIoHoTR3FERiVwiaqpJ8AeNoqmn5pIGcTntGzTqRkOUj+HpfZrmgkZj0sS
8u/UChvHuXSt/szGcXxqedPeadARo77IsKJrnfkX6uuBXLzWgwXOAFwRjBrVDQusXQCCladYGzVg
ioYN9eWdady7IAykccIR9cPQxkvqK8cwfnTz3yV+eVuZAOsuAt49yJynoOXKuqOryJ0AG7Z2iWmX
0NIBX9TkgmqaynKcG7USnpnAAMbGhpqd0RcXnvoXatEgjgX6AgGC7khNmpJ54sbS5HFQtCdZV6f3
mora8jKyt1hgdJC7icp9j9r9C7kgKRNdoEGxnwe0eaNvUQgABIWahA4ij5tpkjCvur0F6PICDBM+
Utmlu0gqH2jm0ra1hak5EUS2Gn9lizG4llkRXFEtme1iyBstdPKpTJTZ8VJcqJcO5DwcuB+618kp
rfFwqfEbmOZNfTAl6U4a7uZB87W4uoyRgMLWT7mzQsEVMCR+qJtHB3+cz7VALmOgtan95e3fx0O2
FgxB8LLVt4nIup2LaqGHMHJ+RsmY/+C6j8wBK55y0KX9zSGt2ZM/FOXkgBdvtysHbLrUDBk2S/cM
PDKL2IWmPTfC8swyzXoxm80Y5PFLWfXVpY9D4LSVWXAZbVMAxzdIRlkv86CPJlbrCSJZ41gcpzdj
b/q4R+KoQHkf5JG+HEQAwFvUDVD5RUet3q10Bpl3dsGGJ7Z6f0UW3zSxzkmLYhtkHGp4ju1D1jVr
1k5jJk9NjqVg3IbtzwKxKs207d8N0lglG5JXp0VQIwM+Gzttge0hlt8Ho6xRbKeGBxC7mYaPnl4/
IeXRrZMMq/1aYSFchY9oahuvSyYu1GI62BTGNm2WxmAA36F6hSc/esMQ5fKVUwAxpYZ+jve9nm90
HwymMSisEQtAIXynalQyC7QquEEekLf3wBWFvUDHTP1NyEfqD8DttjItfzzSwEwNbKm4Zewfqywe
DkyVVVStxy+OOqNm6Aa4T4PuZIzQ2gYLB/gZq0KeyI08Ri0stq0AWewe4COx9Jy8QsZz0KbagCBL
ikVs6PJqdF55AfZFA5oVqVNXlgV+n6USJ/1nhBWm/g2EgOAwz+wfrPGaI72cRB37F8igbdsIb/pl
bYbdBkx69Wpe6qkBrszaI5kkaPo2umcBJI3waJO4/VuQlXsQ72i/DMc4Qbh0fG3ALLBkqPe/A2+W
tnOE3u1QXgrUphrEHNQtJnq1H/uouBsDmy/SgUfnTFWlpjHg0RKSQFPr0+40Dm9WucwP3AKX4kwy
A1godH00wcCuqvMDdWT4ea2LzEaO3wyg5Cr04VyBIe1F/C6lIV5Csw/BkQtWNL/yrZcG/F+bxJD9
hpzA2voxxnQr+8X4YYfZTlY8vonKih7M3AIwPtNBX1Un8UPWFPUJT5xX6hyjqDyDovrMezc7WUOa
raCMC4FF1fQF3oALOqVDoCV4hKmeoU/RwyDcqYR63DUZO+cdkLjsZg+sumTAjy7azte/RXWvrYrK
5HtqpshYQB1TPqWG2oIBZ7uIwAzzLUiqHtgK3duzyEuOqDp1l1gOLUTaNM9jHkZnXRt8EOgCBgAh
2XalFV54KFRTuTXKTQ+r6Ix4JTTRwhrJMKCwVqCyiQ7U/HQz1GwAi4EbjUAFY/2Oyg4wbJXFd99F
TF1FzBO9lkBaCe/S+7w4oSLOXX16ICWBEoBEyqWrPIIWlPLkAU2i4ntYfcxBHhoU58BFBI5kPJD0
+xbJtPVYoQakLyrjHqX0xn3W+JsaUco78sjjxALiwO8XiE6BZ5cl7rjA02bYk7NtoTC7GWpgrjCU
RtRqToQj67VdyDFflq626Tvn1YSm1j4FHdOiVcwwzhiUR2pCpMZ6ckTz0Qz7Id7EKFVe9VXj7koO
wTDaq7v41rumkPGKNvLUS03arc/OdiuDI4I6yYKyWq3dgio44d0mrj0NIOVcHBrb8o46UFtTdiwN
QMnVI8NKA8hOqbN66OPtAAzQNNM84M85ESmCKuEqjbDsMTMA3aK8S69+ijdaP7JbFXCYgCE49qb3
Npu6xIUkgp3LZdhmIlmyKG9Widamm6ldhqPiLI+t/dQ2Arx8q4JfaIoid9Pr0AvsD9Vg4O2m+TOU
2IKkrj9k8TEPZXrCaufjMHoJwD5/tqOiBPN6fSQ7jWgD3wKNqk5UM9aFKbD52AUQDGaopbQCzVyQ
zVEd+PcXSw5Q1HqmAaEzhNGRRgXSLorzh9EZnMe+AUxmiO8EKOceyWJp4x70EeLaKFNn6dUiKQU7
kgdHRmJVN1BCq7XaxYoKpZJNBQ4pGhpBSvaAYix/QU2UxBqX/+FKzKrENQbEpUYW3heZg0rpscqP
rTrEvYW2GKIcmKExP9IZdRe26EFObPXgbfwcE5I79ZNnOZbg8/nzlPq1uqvWkNKKt3YWpivSDd/n
qjqsxO9kZda6PAsA8M9OlqWrTDetY+8Wv5ogFSdDio9DmNjiRDbXA7+eY2dH6hyVhwBbA+Jony7U
06OCDpTO4FXLtducpho7Fh31oXptPivLbaQZyERpKjpoLSgqlRe1yJUGjlE7DZwyWv/MNU//77nI
/nnFeS7znyvSzCbn1hG12Hh84mFUpai8JQSv99nEdsd8Slo8VuZeLCe+NqkXCfEoM+uz7Wjy3JtN
sMer7dCaCRA7ZJtOPQBU9olhHMhGB+6WqGdWB5QZgKT0JWqxgwBvV8OGJw3wey/RXsq2Kt655b14
+CG8gwp6OgGedDr5V5ce9OwZUhkH1c3VyP9hiv9zH0iAocoL/N1rRzjOqepde0FED3mURZsaOrUT
O4TFoOxSlrpzafGVn03vMR5N6+VvgwLPrCd2iP8c1Cel9RJadnySHMWXItf6Kx3amGXQylzOlhGB
uKsbqwV5GinRV12xWfLS2Box9qiuNIYvQzOx1IKqCKYpOwNcHXqvghLqCiqmd62CyNimAYhgyWYj
Q7moW8ZBDcrLdQcm0n3Amux50MYtr0yAWpVdt1J/tsuw+LAzMLbtK+Drnp0Ce8hP++z/b3tRoX6N
sldT4ktlr0B5CU3mYUqWVaCtPQm/fpzzZ1lnVtvO8frlnD+TSGEiCht7mzkpJuzwNQvt/kimyR4t
iwAVZZRzG7UgPUVW+ThfWuCBs62qaFjO09RB93Vq6hiMbJqaJtJB5XwVrrkcDVQINu6IwGAGSMol
K113qdVNjjqAPrhMPXhCDXvUtTzlykZ+tRlAQREIki3NMI2lCT5nkWD3QUGTmvTzgOXpNNNsmues
4nSL9w07UidwYPeJk4lThzL+VZ8zrLjVQmZaeeDFVw42UrPK5IFneldkA6i6VJOWKw4PkWuTQXok
m+uB4ACg8DvqnNzUvC5S4ZvZxs3f87Ta4H2dlgb5GoJZiWxS7KOwDKJpOzBaUycd2s9pgwZbhaHE
qqpvNWdftljZ0XrGC4GDoCatZ6jpep1EIRJSE3OTelHLhvslPXkhdj0dKoi3QT9+91tsiUKmdycQ
imONR22mjHRGhzjgkIhN6y0NDcCyjteGGkLteYagAMG/1dX3f9inmb9cZMj8eME8LjcIcXT7noUP
pt3pbwxCrH7gxD9ykXTLuk+8CySA2xNoPFBOOBT+d6M6k4MDVeJlwcApX/VleebQEVlRh7u1oDH1
DmXnauVWMj77UZhfohHYA6S24h+u+diVxvjdQlH6Cjq2XC2bgy1SxIg9NBDuxDt3eMt1u1nEqRVe
OXftC3VgC4DaCtWhocRu6ig18C8HJuoo+urAjGgAbZGCQPWNvCebbB2g7IZuuK8QGdxYoSbvgiwy
74xavzVqUZsglUQt2WrRRgNjPhSBUdASMmYeEFXZU1HLXOhCTag7OweQn0+d5E92OgxILR2c2N39
aVfTgh1aOxRGu/vi/1k/k45adERBztT5x3BU7yJ/rMvp4831NuQGSCQ/jmW2nac1gak/J55cVlrT
n10XCZ0emPy7LsDrGoVm8X2T+oD9FlBs6GufLw3bKF9YU6OMT9bZm+cBBSAl/+GnIE/irvgtbL5K
05xBP/QeyaAEu5SsWZa+FfxG6gww7ix97+OfqNGrnmwhhnWER+Op0nlxNJBd3YyejUUlyAcWYe61
PywzXGpjlv8GB/ezcAb7xdd6BPcReb+4mq7voYqqbRn2ZLeEe91StrrxNtjdXrpG9ltn40EMfvUG
0CYEusB+yESziGQ3PugmT7aBXaWHijXpne1F4crwO/kGJP12KNPslz5E30SWDM+d7AfsPg1+8g1h
n3BnF2vWseKFCYQDlavVjvuYedGxqmNnWYaJAAW20xxjzxgf2sZ4AE+H8waNZqg5BXZ7gn5YeQ+a
tney48sgKtNV8sxBW3ermwhA6thbaT6K60CAGV60nMfnyoiw2bes7r121m4S8x8A10AmSzmYjTts
UUMZrRMz5VcUv/BrEaDACwGHEvF6J78a0F7zFmWOTzxmd2RCDZeGzLT0rWjRa8Uu1NpkIxXoA/9q
7WZ6WbxA2FgeLPXemzoCVAuMQXGlVuQGxTk3o/M8KCvw1h+iGCSenxNxJIxXuJmSjUYQESyoPyYm
HxYZzSL36h9E9jYqPs4yFcOxzRfcUZRvE/HbdCQfOnxpl304HhtgXYXhHSBhs3BcsHgUmXWZMAsj
pDEQHEg2hHEIudmcUaDxTJ1kciPjbFrdh38DhDvSZKFz1GrPWRIdhV3U34rYNu5NBM1Of7F3Ff9q
T8z2m5M1H/4VAEBLYq/A7+abHyTmfR+immqKZPGgaz74XZEEOTEX3KCESaBStRz8C23dgnsisK/4
wxRPHSSZdi1KuDftYBnfRjx4Q8Gid7zCQJ/SpNppEM54B5VqD0QZKEhWI5HTLZ56NbIpEBgK3XIa
SQ5OgCIwGmkBUXEnEoiOs39G0jV1BogijXQiT//WAHxEDljpofYiXOdhbd8DIZ5s8M/wTzKNwTcM
8eqd1Vgl8gKRBbVwoUOP2gK9qmWmPyBdtBlKNoaoSYzW4OgyfiQ2KguBmE2enVGXK9+U5l0hQ23b
jV17cKt2OCHPDvFxVlT3FR7zKM/r+CuWEY9BCnDvIrofRQ3GsJKVSlXEfm00nS//9tlGYf3HZwtL
/ctnizUNIruq9otKt6K+yZeNFbWHqThLNQHobw9U9tWY2j3qSJp9KdNULhBZBYUcheu8mlVrKwZj
wGR0kbZde32kLZDG5ti1tmzTQ8xsGfUB/upkbIoY7+jQOY1KxatXBy50tmlCiJ2zst9aPeMHDZCQ
s3RFf6YzOoikAENZ4LqruaOqgve40YNFXrN+YyWhtfdYGd17gyppG0D1C+TJCSWe5Qt5DLZlIr9p
PaH6Ry6hxx4eejxKrDmt/yXGP52S0wgnSgGwJHY2so+w7Qcb3YDgrsM81KAE2bpSsOLGatqF0QIZ
2AEW9Og6gEjb6fiN3AIdNKdOWSIC12GvEcdte2mVWxeilk8N/5tbjzt/ywFFhIwVE091nm9Ryo28
Hu68jelE4zZXTZmVywS6IS8pr/RDarqQHddG/VV3+l9D4ntXJJr7O7Bpo2Jd+VuG7y4bwZC5UtPm
gm/Jf0jYx7QF4sa7MUdlO6i1wbC78YAZWyK7GO9pa0vNUk+S/bTxVb2o2Ii/NBHLjPdJpSMTXaG6
1CPgahg73cIwOmftc18/OYR2xUuiczcoz7h+XBHqNMewRZwmG832hCIT0EvkIKo+QaAzMDdhiaLy
gvVyQ/100Fj8PXFLc9tzU6CGBYeYh925aKoCpfyZAwYZz+0XZIyL5sPHcoVYlk2D7K/ypg7Bwh78
l1BaSEskb6G1Ls5CBgATQl8KpHKQaJQp0PxI3eMUK692A8a3duEhNNkvyFirHjrzgJTZFxW7m+2l
YYL6Y+oV1sooATTssTJw8Bo/NnSj4RaKzm1q456j08h7KK0sgcIZ4uZ0QI4qkwjp/tNuwS/EwetP
li8jqT2msQHN8iXNNY+BkBBC8epg5sxa233mZhfQg7UbHVzgl9IIrLMungwF96IDmelsjKS1dJOB
r2OsVBj2IIF3GsN8SS4p2Qaf19Dviez1PEMd60/YnUSg6fMEX2hQJTv46kBnYeq0HEwKLozYz/lr
srZjbQO+q7wcZkPpvBl25EMm2yn+GU1Tzm3yoWZR5I69nHtcgxUrw4WgZC2RMJI8/jgkiEbWqJdH
O+u9CoRD4a/JllEPuTs1KzZdrv2mCOSXIGUax1D5iUCe3gLNfsLe8Ws084/gJg32nPBJi7VnoKCt
s6mBH1Ba0QCl+CE5V0PGwb0ktBuK0Mxl1UYmYjxZuABjJP/Zh+kaIEUO7EcM4RoniH6JpHovQrf9
Vg/I22tupN9jweOBe7LR8X8s0j1eWh1YcGpU87N07eLlivvB4fhbJHI4TaeaJbSDUWNNxdMKlUSq
hw6uBDJrAC1ej91gG5so2gMdxiuAlzeIddYP3lj6JxQL1kuyawLki0UdVXdpYI1X3+mxflEDInAF
IGNUOEcb9cWPXgE5Xanzp7AY60UPRr4THQap5SddHWYbNYUUzdLJzE0xAhAueXNu3LB48oGCvW+8
YKmbdQRcy6p2efbk9G3xhMgr4I2luCfHsMguQEl5d9Sqk/pnz6thmgR6daBVzSLch2rOQm1o8SCS
e2pmozOugAWyt9RsvRLpQQS4N9Qc4qDBbqz2Vpa6KLhC4z2yG9aSepGJ1w5VAXoL6vXcLj63LVao
1Kv3Zn2HkMGNOrF0jRelM+i7XNOsEWzLaY2CjPrQYnGAUFKeBmf8toIznWmy/Aa+bLkzjcIZF2YV
dAjAD2CCN3JsDHMoM6szOoRQBTgEMQ5z829+8zAaQS40bG7+76eaL/nHVH98gvkaf/hRB2uk2HfG
QxBBZFmDSkixoNP5AOIPZ1VYZb+AUEJ2nDtYDEr6qsj/GULtudtTM85NOvvzAlmLjKTBwHL4/58m
qj4/GF2FPslknK9KRreu7GLh2sZtFDH2bupDzEOoObnQKQ0py+QFypvVXrPi4tpCGtJBKujEFWMn
HcrBAQpEC8rlYFofNklnSbrRIGp0HtQdAGy0aDa1SFEr8TmWRhQJ0HI9M8+zfdRRuz1meBLRVeeO
AfQ60pXphXsRVuYi6tx1Wsb+crri58SIUqFwGxzekq6dCY5dcmUkq2kqGhyJ14zJ6G6aKhNGuY5i
rZpcfM2/WCAh2oJhQhxcoYvDdMay7uPsLzZy6T2bZbixMY4O/PNstrlqmnlW6phtFVhCl4mNOx70
bv592TFwU0VgUqdm4KT+vTAhoS1T8y5SHhXk1XZR63RL6qxsz78vEG/JK6mfp0FSQCkQRTyIfAEi
ykXD7zzLuoAmpfpZjs5Fc/Xypy3YJWI44bB4QdKcWJyBm8nXgz2r+ycCpBMMPVRYdEQCJvtsIg+y
59V4hyrzhT5gQ5A5yRUEevYtiRN2wQNpTS06aCPYnDOr/dkNYYpMXwtEXulXzdJzA7AYsDw81pmt
9vOV+9p+nqWJ8WGjsy6z3dcoGrKFXuTsdeoNt7rhP6RCpDfHcdIbeK/dU9OORzJBHCK9tQDi3wV4
lkE1rw+X5NZ1twhkTFfyokNbN7vUKuSZWn2cpLeaFy8F42DSUDOTqW/AWeFqZrifbV1h1Usv0dMt
uVBHJnIUXRQo4iEbzRlVkBMNWztdzVcNmbC2aQ8G6nm+0MrMPTN64LUMDx84KUbvaLvtjYbRVwIu
ooLMaflldqMCDW8yfYT5K6TYUUqwf11mEw/qa++z6DR/MsGCeGGAJhE1qfiDkW/j1sFC01z25VtV
ZgAYqQm6KnKhgz+CA6QxGmP6VjQp63yI7uW5WM6X1Vvu7bQKuPX5m3Z1px10T36b/3AIkIL3X2T7
+dP13PHvivCV5pr+h35fqqjrcDc1x9I+gGFDqmIauWcmRBK0Iu+/J037aGZ5+phAsvHAdB0IXWWH
np2lFe1lxDoc4E+v2bSgMtp7eWk/CRDdkZPumsaydfX6HFuOttKcIl8ICPA9dL3xLNuBn6VquaU/
boAVAXNy5RsPtdvXVw+kV62XGg9k6gxQe4V5GB/J1ndhucvjQl9OAxwzfOiNTSCEASZOQPSwru6S
PU0OTtz0gKiIsaAmDfDxY9Fco7+RqRsRSsz6rt7S5Kg2yU+JxX9RJ31cLTaOSOGGd9PVW0sCbRa7
a5rMY6m86HZ5IX86+EnyvUiZcaJWj+XhNmBmBzoRfKFR68MbkCor6iRTAYnMhV0H/YGa6VhaOxYj
WEcu9BEkKuP08YEMGoPGi1+N+o4+AGg99EMoemwlsaeS8YseW91ttJm4lqP8GUjf/wZp92ENRcBh
F/ZoRkJbgXQLGM3E909lnUOBDxXU38BTaIMSN2+PZRcDumbeJnMHBT5RVeALQYxm+bHjBoXabsLp
zdj8FKmPY8fLxRegnpU0EBM3rHsNH7sMgxfKX4c6fxeNKB5LJNl2ooHED6K0/qNyoNQ21oDvdvOm
Icj5njgAQKbS/p1a2V2bDearSNoBeqAmv7lW3G29yuwPQeWmiFOkOlgD7f4xHaCMyyHQ+UMNh0ap
/TvGcJYjGIyfaLAJrAw/jUxHSYKqI489DcwWRorisyzqn6FRAS5n2Gc3qarPM58hjYiA2uTmovae
3FAd8THboNzm2eLkR0BEB5A8HkDzjfIObZEPP3MWAV3qmy+QHa4ASjTyXdO36XPV2SdWGtE76nmy
ZQl49EUwUz8XxoDUmjXE758jZQYxChpZuCFg25alr7QkQYIo5NkznfHQTacz+Rfb3/xC3dDx3Cyz
L3k2zbWGI5jBdl+yelOOzRkeNGd095Rem3oZsmRrR6tQZvKZoyNnmiWrmh3Z+yRb8BGJ3UvZleXW
Bf3Ai5mXE5+Vm3nGOrW8eg8UEsR5s2Lis8JaGvakBYG26WvPyt9DnAxVaoApOCQgbpbSXCvs/DJy
ffBgV1H6X9pymYhFEIvg6KeQHQFUJi0u+egg4WLIFXUgT1hcYmgIWqtk7FfAUAXH2S0YnGgzhBlb
9jaqOSWAGkeRd91jJE2+BktZv5maI4jYbLfGRzJZ9yikMYLANTtRJx0kA2EYirpu1KLZ+tT4mM02
5MdsoaWFm07wFhEvz0wXxJkF+aGT9Iz6Qq1Gz5pd4uf1kpp0QJAXxJxhc7ErH4BN5dGAQGxpKykR
sv1ljslDDfj3HH+7ilVB+7XswD0ZDXb5oKXGkbgZAqiT7lLUWq17dVNAoy9WsWh5V0G0+8GW41GH
+OsaD0d2jJowWrbeaJ+atLCeddClT7R1ghcHsFCWqxCouW/kFmSVfTL0cOuZRYeieved7pimgXBF
hZjFrdX19tiGnbfSwzR+F/m5qCz/rUtBuzq2Y3zQ84w/qIHUX6cFNHRMwIWsOHX3aYZ53MZ0f4YI
+ERRK9+RLZXLzvaja+oZBsRcR7CMWsUIEeX0w9eBIouAHCNfGUiedmDoBfeHra96OrOwVZVceAgX
4GzqVWdW9N1pe6i4eygTUgeQYopw2wDQu3VaG0lZgSdRi2UE+P3ZuPXxnLlVDKl1xZc2/TOidlg1
LoKu9L/Moi65QVlOaXBdHV933jJw7UJMUb6ZY68vRZpIaOmFcte6nbbTkem8kygJXyIvN75WfX8i
Dm2fg70zLuSbXmWQg0T9hSaT/JGj9B6l2zgL6xKyoXgkP2qJ+LDNvXTGdb1ZS16DGcjGgxIlGvmB
PnLgZtnJrerv0ydWX8UtQfZFHnkkdlAsSJ78vDwVheY/JiB8OuCJou5CObwpe6bjbWFGkX1wGahS
/m0fkchYFEZT7fD4689Y8Pfn0XEl9KHtYpuaZbyo9B4iBNTDonhctJUTbQs5QNdMgw6C56uglmrO
NpZmww7YtvrWqUMDYn1kL2CjJnXMtqJhzaYKzG5JKDfCu2EPfGO2G+wJ3zbbNZaMWx3Y4UVGNK2z
spVv1Tfk1po1F3h6hJph3vHU0daxOgvd4eOMbH/rBbAU9DnASm4T/HoOHlIHm2Zk5VNd858Woow/
46rZIBAn34w8SFfATw0X4XmI7BlFs+EZc5cmH7VF4OXGySNGBAoUU9tBRA7rnPBAJjowFUWmM6Qp
oOVajhCiBXh1kzCBamVVcEcgLrKBAAD6N5Z7RiCnuPjq8cuF+WpCWW6X2A4eyaXWp3tb1/CWqFJo
oHdNaENMx0h+BrgrPNN1vpd+lKwMx8kvfqp7x2gsmnUvuECtN+rFoeb5027y30PRtY9eFLfbICjy
fZg7UEpTk5HHaEFxPW6c7wjtJ6uAjXzFdG/YgUKQMOp08Dmv1gFzzDU1JYr37t0PB9tytm6eAy4+
tA8jD1Dan8b5HjkNFBhC4eEGZZAPW8XOWpDseeSu/6ZZEVh41arOUaXiGY/0FSCLUntAdA1/BRmH
5Ypq/1OkrnbI9Zp4hbH6BiLF+hYhGDPZqEkdQLe3O2upMRAgdHZnPqEMvDvYZqm4qT2ED2tIQ8xN
FwSK+Lta58QKgZD2XH+ZKoZxSLU+u00dPjCnzU7dkAZLYvR2/7GLwspOhaXkmRCBX4PLN4MoYbnA
bWu8g29DAPNvZlcm3AFcL/hHZE7cPeheDcIh9agdog/fLgKjsWWK6D4yQF4tAiSysDcc32wdyjy9
GF4gF/NhJyAGODInO/mPPAnWoTaixqBt050t42iDJAfyet6I5yJy5WC3QVFImmU7I83bb+QRtbG9
TSDOt8BiK19O1POtpvfbv7aJeB75MlTJOJ6/M11Qw0VuA/Uz+pOK+muTehHxl3v6+1ex/I/eP8bO
zp2aqvI0sR3D8SAHJF0hhV4de0QANrw2rAcOSBhkjvn4swjuyl4Gv6yx+m05nvckMgM7y7APTkCB
19MYkZfamg+oVKL7TR/septoUYHYk1oDCbXgkeqQ+aO11PXvc830XFddgkxin1cQ97FReS3dvIFA
8SA+KrFnP2gyYG3e5U+23uj4ncoa3DS5tckcgIvjtCrPKILna8CequeaGT+otFFzf+Cxlf6cx+jx
GK20wHkVLv6ZVLUGhHG1mZt+01cbyCNHm4yF4ckZUHrl9C+Efi+KDtJ0UTBcPNuTJ1NgIxNXgfG9
SScHq3/Qe2OBbEEFhAhuiQIrTISF7fJEMjS5ajqqSb1Wh9pO6sVe0Xyi3r+NTd0ImYucg0BV4xcs
E7CuhACtWfXesRI6lprKLmsXhAFD+1oJr7B+i5R599CjXYHhNsxvUagKGER8AlO3Y//gqCFegVbD
vtNKqP4NGkufwqyo11CSGs8o+coObpm627EsrKuVlM6yc9zotTP5fZ4V9m8U9gPf6IufUfXPcBYJ
wDe61ASRP94V4EfwEYrx85PTdgHQA/0z3f5kN23ubllZT+pD/mDmV9R2HzmHMNIsSJSXUbt1RAQy
3BGCRHOHUdoQ/NCuYLABE1UJ1D6CK4vKieWRmu1QfDSp9BBvh6+9w7+b1JvoKA/7r2OLERidiucr
UNuenIbxva8WWEAjQpHNq/LoTG06KJegGPk+SVl8MrD4JD6DRMhfgVNEV1f29r0+phciQ7C4tLaA
jSYb8hry8Req9MIr1raTF5nNwYJX//8YO68uSY1sbf+VWbo+zMEE7qyjuQDSl8lyXeaGVdXVjfee
X/89UD1qI32aoyWlEiIgMymI2LH3a1J6LZHrH+dCv+KjV96UxrazGm1DhhKA8FjLj5GGNhzPtX+T
hw163Az+l3BkqEH5fUjSZdAuZ6DimCM22m1bNK1bKPn4FNvaa2+byRe1ajl8qUPpacVSSU7eDRuj
1THQZQzZAp7poEEbZZgok/RKdOkr0msq+eIjoOwTJbso4vB1DdPWBYIFy9WxtD45rsGaLbgHIcOX
m1XNa9X16kY/vZRqpopF+Wvd344d1I5lvxgs93vXdT82nSkTg105CPbOO0gz2aOJvXiuWOFb5kOD
NtFiu4rTcLiyIFADNWjDtxhrAF1Ge0M1I3/385GJEs3nPNMecyKbSySY8kui3vySFUi810fpk6VF
0UmLo22gZtVdmsb92UhMAC0DzqAjORe39mV5v7ZKvd5eBIH18tEqT8Z7A/njRHDEqsUQEpaXZMjW
vusLwnVbfcil63UrqmzD++0f//2v//08/k/wpTgDIw2K/B95l52LKG+b338z5N/+UX7sPrz//puw
Lc3SdYGGhW6jPmIYFu2fX28pgtNb+a+wRW8MNyL1TjRFc9eqHgYE2Xuc+wHctKAidWuLvWYvqgow
6W/bZIKG23XmO6Vzyuf5517yPtaxwRAmJxgru2SNsAZd7/dAzfT0ypjDbGetunLYpQonnKpo9+Ey
mETtT9vwiK9CgDDfw4w40WOPakyGQQjKROtLkPg/7ls7V1nqydzjR+yJQc8uL3qejZfa8jLGbb0t
GPRQZPp3a1p3T4jpZ3u9l4nY9cyowSNZ/UeX9di183oC3BRk5+8vvVD/fOkNQxjcWbpODdoQP196
5PEKaWhM464domlPETgANaXMm0xI1XOdUDRZwolhhgddWaI+rz0MOE9QtWVgYn/dq8596ZiF1g/n
GeRFZkMbO8yKpaOuN+FzGtWqF2vJcGliiXmqSnQyJmpTn2ZEn7m8xvvSFf1pMN5LV9nHaSRIp4v1
MVPq6boLY+0ohMqYC6XB/A/3pa39enGETNaXqyOAhhi6of98cQYrqSyg8/ndR5BulDq8/EJ8okJR
3OAo299A1X9Yh8OoyaXtOuStm0sv4Fr5zVTiVayG9is54G5j6FmOahoDU5g3mDXoevukdvWlucSI
TIq3eSwXj7pUYhlUDnSdCnFqzHMoFfUZoP2Wgr1+Vyxq+hXatsgdJP5p3YdkWLJrS/Qf19b1gDoa
t/qiy0/WDNfaOhLw9rTMJTkVH2YzR7Xfz6E8jj6aGdqQ1G7jwyIM2zu86/W7X/oK5dwY6sHCueOX
0H51mFM73T4ujav93NwHsJMGkh6Ev/KFIqIv9WBn9+3yQqawrPUYATA2ssjonR7q4TGzy/xe7ZR6
KylzsVlb16OHIf04ukC89/oj3yhKVd6ook1+EJfvW3MZlZV2uzZUqhz+hztC2D/dEbosWwr/6jhm
m9CQTW15nH4YqRhZ1AkpmeBOZ4rCPk4erwYFeeWVZxhVnxS7UV/XIExI/XgR6P54JYU2IZpUYwUZ
J5erBeyHS+xqHvthD7u+re2yLJ12cXuLAAHivVPFmMsk1Wk9aG1YN/+/+z5OFsiJv2saC5TNpFnp
3hxm5SQLSzmt78SYaJWTRxNoKwpF8l5Y8eF785/6fOwQdbf7D2PPz8P+cjERgDKEbFi2ihCdbfx8
MZOwlpU0k/1bc2wmSrGZ7SjwF85qJNmAvjNl06d2/lzI+maNddcedR3C0hvEgMItwrOUEUsL7nFf
7hvqDMs4Wy+j6w8vkIwu+w7zNjqsu/H4IOmkhKTTgjl360RB3lWVsxvFTiJnTbasDXImfWugOhOR
JUDWXRJd7sZliZaNb6c3BjiXv78qtvmnW0wTpqybiorkriy0X64KEZUI8jY1bmXsci+1xTADaZME
CJuJbtWqiRoYceyN5U1kzKn3g/RygaHBKpe87kM/D2KshZT8Kq3smxM4uNFovaaOJbS4s8ZdoYCF
jjwHVsjBSV8Qg3GwM7vSfPzeqzFAp5ky1o3Dkhoq/RhRjEgK9utmt+wbLBhK4aT9ad/ar1xSTR+d
l37rvqmxCLWF9Fwv8t6OGczijmEYXxE1iFHqMqrD2hJVeGz5NTZca+sPvW3RNBjkCvsi7NTlFphe
uJ3Kbaw28z7XAaos++ViNBgjSCqimsKKH8F+CzC+bjl9Y4936kIgKSEiU7plpbRsLW3DhINS2pKW
wyIsDHJE5wfFP2DuXV51bYTM/Nz6Jyszn9K8a2/XXQVTl5dSw9ium2uDkkKhkpXXv79HVP1Pj46N
34atYC5g64JV+NL+wzg02TLT3aRVt2GoLFnn/DFu6ugtHwAd+qMhn6n8RMDzAACjrxe+lShiUN/3
n0vKSlt8U1HJMI3o/ucj7bqXWcBMF3YmRXBc0WIxhrgmJ4Vc7bppRfMmLLv5rg9NVEWCfBstxnpl
IRWXyMQCNV02WWG0e8tcVG6WzaxGfLSy9HG/bkI0+nbKdRMr5E0E1GxjadzlKyMo8tVmE81G+wP1
GrY4kVFdfxCHSFTNh1RAdfugXusZQhI4gSkf1Gvc5oprX9N/oF6XwdhsuiHrPj5i/ZwJYg64bzUx
n1XV7G4M1Q6ukx7+6wiJ51nrVJzCZTm7AKFg3itBdfDDUnlGVaTdMqb6u7VbHKN/XlLrGloLvFPP
CmLdb4j29ftptWAmA7wcvp627IqAVHx50XRiBjeKdeNU9eE9musCfA7ZutpsDlNDRQBagemifhG9
Ez7lTjZX/kPSz6rnS2N6nYMN3XdFrx7WM+ktFcDvZxrkLLi1yxFyMj5ZvT+6KqZxJKfhJlvLy7pf
r9tp0+ha5yrG/G3f2rD2GzlKk2Xt4xxWtMPEqrm2AjIoueiyFwTgj6szZBu3J32c7WdAjIYbm1MI
fwL7VLOtlf0YkbBXVE3jG1jZixU1x8bPHyAzJNcyw+HNxMIIzwsMrvWiv6fOFWBnFxT3RTY32ASU
/W7dNKq0OzQ9wPF1ExNm7dw08jbutOKGDLviFXJq3qpVkV7LlblTptG8XXeNkd96vurPW23Zp4qq
wbnjo7s/pPmVWuaHNVmLaRDqhqlxWBNG4VohW/a1owk2upchhBMsWUi3PUu5chPVOkm9ojlofl19
7dXkVYtnC85r47ss08W5UrRmJ9JGAg80I9cAi3NbRl1x+1fnSZPDmJXVjoRFv6l6LPHyqLwtFzYK
MEhckhciSi4VmDY2ac4jxb71Rcc4YO1rzIxSVlRRkx+nJ6sovHkqpoc4gaBhVYZCrYUVO9GtgKBR
MJEu4oZ6WnoQi8bjULc1FbihH5LLJi4qt1Fk+wZ90nCnWWWE40wxXSQq2XkgieadoVIoMIrQeoNT
tUmzQHwNOvvUt1Rk1sOBA9g3IgijHYCmefv3I6H262xJ1CBkTWZiMBRFYUz5eSAkDVW16ij1GMYr
pFgHn/LSShlAbupsh52yRyqMjMi6r8c7Kmz7+7k1KgxvUMk3zFK5ifuceGCoss8FdyXgMvH4vQcY
/oBCtR/tzUViZdVZ6RBZZf3T25tVVKULED9a32HhiDGuGzRN9hFHaKCP3U5MyVUXtup5bZCpgJz/
/jIov8aly2XQZeKG5R/DWFfYP8wH5jiC87bk7uobpt20FyYpj7yM8zEiXqQBNHVGL/P7Q58GmidG
rfp1MFiPKFNA/uvTH5bo2VEpi92//8pC+SXOMRVLsSz+chaDh/jTyhOmqYLRYBRffQT0s2/WKKEH
0Qs54XRJyqO2k+wq25d3/969zvG1ApTqz7sDdBs/dstaF71gtfG9dxO3pqdHVY5G02ZNc2amHT2o
OlouRbqZwgbhYEoeXp4o4a0UVN/eYYQgvKGD5pEHivCm5d33fjkWef9hOb6uH75nQnTmdJbBgoWF
ZthCZvvn23mY5jGqZz3ZTz5UL93VMGXpZ6y2TQJNEkjm7TAPGOouhJOhS86A3upP33v4kpipD6mj
MwQ+ro0qVIZoHLFyChGYTplzYIEW4Z0uZ9VxWFrXzfUloBA8GWNwEQoZr6o/js8HPYEnrChv8nD6
+3tAXbILP/9cHl7LRCVEqKYJJ+vnnwvVIpuoZAX7Dw6XVrofGRly+/alGuQULtFQqZeXZA4adMDZ
3085nDYEqp3EQMUx6HqE+WSTtHWgarsJLeeQ9QLU3R+2v7evnDCr/rib//unHFaz5rQ+F+VUR0HY
/rL5r92X4uo1+9L873LUH71+PuZfTFf8+7ddLqPPNRP+1/bXXj+dl0//9u281/b1p41NTgQ63XRf
6un2S9Ol7b9zcUvP/2vjP76sZ4HJ+OX3317fsygHtU6O4HP727emJXenClUj9vwj27d8wrfm5Vr8
/tt1GBV/ccCX16b9/TfJkv+pK0iUy6ps6oqtawwSw5ePJvFPSzFVWg3dUmVNYamNiGUbkjBU/mkT
4Bm2ppgG/9PJ28CaW5o065+abcqKRbkNXgUDzG///vHfEpEff7W/TkyKnxNAujBtYmyV9Y+iWfBk
rF/uT3+Qgj7MdZ2CZuqZlpiufXtc1LvgWuKr9qZ1kxtbb1av3JY2kL0UCpaHLOxTZVv5lsi9d1ue
pE0NmbYKJqesabeJDraJ1Z9TiCIu6lD+sTBNlixWBXCN9ZWCVkrZw+JThgxUlK8ii4KDKSpq9mGO
r4pWTdwphe+py89JIocbM7dYA9/nxS6d5nCfKRB+50Y9Kk2nbn746/1Frlb9i0uiylxzroqqGcby
Z/lx5WF3Vu0rgy0Os2TaZJTRPg9SCRmEaNoVkrQzcLQjMin9zTgz/QThXp2TF0kBJY8Zp1dP/NK2
tBO3s3N+TXBhl3KP3pftqElhbK1eSp3ANp4m0yj/w9Ja4c/364CjURtUllyebFoGSkY/f3s/JH9s
dBGBfOA/ZRV8iVLLbjJWTE7W2tggzcp1PjzmkdkiRFDZTmVWw0HU1mMRS8NOqZlCxyA1XHJSlWsW
lMuHad+18FvGWHFiU/fUBsBFVr2B+zI9TZUqp7ACtwiw3250qsZpjgEfkAhFnW8ipUK3S6q/ZHrS
gBZoT8i6pZuyGE+Ijz0Kdb4E2kekN1pPah88mGULvT9SDvJckv0zDkoSRyfDOgew/B1IJ902spOH
+SLt/XkvsSjIJN9GOReggtRselFSfLZHL4lCV57FWx3OFZzu/vOUHzvyuy482dkFEm9JSk1xVUKZ
mWSvY7TvoFGIeawEpRd/ImQMmg3sGdTUjMdqGOnXwN+htgj8+VNZtYbbq9LntkskJzRb/TpMOwIo
c3Ll3s6c1g8BQGH7WTEJOUPYV9zLJiqPxn2utjMVlax0W04iFUHlRp24EVn+OfBDrL+GfgfrFR/s
SXlNpvuxT5BtGcWrFR5YL2OiWbXnSAcSjaaAM9ed7yTZ4pNobYM0fgZqvrERJoAsJITTiGnxqmou
KzFrWznUMkef1R32SK9zMlku+VpwHXPldX39VOoAp5DYKt2qG8dNVSDJLSzyqnjFgTd1szbPcTEw
UjdKLe1a9bvKVVSPdDoV6qq7SaQ7cg/JPsWizI4tFnKK6qT9iLRc++bXVGHDGajOLLZhlL9KxrIe
aklq+3Kfb+divgkQ5nFITDxn/UPdTxUguPwT/LaXum3eTApiKBw9mRZWQn2bvzdxdKOGdekoUXRd
Jy0u6F3/SEz3POuuJPzJac0pdWdpptzWebrwT+Us584oC9yJUEIu1MtKnusFibqLJh8xvVqCFayQ
HyoVuHdzl7hFYU1OJaaDjMnlHAZO0vbXEMKwKmov8HPYtVLsWiOUpqT+bKo3Gra2nZ09NAo81kAe
cdAlIuu6Y6LFm5kUaWENvMwTbkgpTxrINWsyX8LJTD0Jywby5xjCFaSVZfFoJeZ9mkRHgX55XIby
JhwXY2HAQPtcGC4Y++s+Km5jo3kt1OYZkbEdintbnSfJQZPrpbX2Wt7wcaYxOMDPGwUSWWL7ioOJ
hGfaPgOrcT8XfuKY6VtjWV99vkudogQqtFepCUtXXfD6JjY6zWhjo6w/xfw9lTiEhsZKqYp3bV09
jFN1rPrgbOr6Z1/nB+TiVUxDvTOVxPNz/9aKy0uAswXVS6QXJf2WqG7TCkxnFNUOncA3kMvJ+l0W
KPiUB4ibhqPt9CJ96JJpa8hq6sQGyF1djhLEN5GC1kbfga5cOBDIbgHH4B+QLJI7acyoMWWQU5D7
zQ2v6CSHM99MpnWOxuQmNqYrW5P2JVpmSomU1gReD8eOnuHa3hRDczWhFuJAVxOuVpBz8LtDvGRk
U/9N1UmU5OGdPbU15N3xoUwN1UOJoMY4Vj5/fG7Szp5vFNu2D/bBHL+mlCmX53tqitght3sCr33w
U3+jxfJGgTkyo/AD7W3CKnP8wvKSpK3fc5G0ctMqZ5/l29IQ2+ZTMszo69hvauvfBkbqNYumKzQ5
V7OsF2vULgLr5CcHs7GDrV/1T/NhkifKWgqVWpRRinTGk45UPTybBe4qxwjCGrtCBe9kGnXmRqG+
oDLCe4xtlX0cdQdVZcikemmzRg62ihiuZbs+5K3yqOkb0Eupl5jmlWEWj4FdnzCeeWpThjBgoGi2
vMpmHnlVhOF8hKVhbtfg4AI3jEPLM6kkoblpCcDY5n1T47CnIxTN8gDkv20Zrsn0Rp4k8pm/PqFW
im+SApkkV4etJrTrtKw/+eF4NpDYAHprflJAqMRJ8x5G5kKx1t61Buprm4NS5k3tR5nTZz2ylTRR
drhdsqq5bTEHWpChQ+1FHTG+LtPci+vAwxAiZQjB2nzMyENMc+IYSKo4xtx/HTXyaPCxxiB7M+RR
Po6AzfeRYVzYAwCkIBopgmp9uVUn/Rq6i7GZsuxQpN096hlIxcoT4wtzz7Kc1xNQM1XdOxp8aDPp
0VPQ9OdkbIBE+uprKfmP+Lhcaj7CALkGNXIM5B2VPHL1MsCUqHBUVZeoLk2S27FqwHhNXJZqQt3X
wm9yxCvNfMrI4yy4kdB7icvoFbjDpjN07VUnEIlbhMAklkm+oHBZRm2+QU33Slhq5swdt2LZGmc4
ucNe1gLDtdGxdoZkDxKvPgs0dkIZ/Q3q+UAMSo2ckoqQgkWd69LII/nUNsE7yrP3FQs4h98wOssN
j8pr7WKV3oOi8WTdTlEhKL5EcomGB76brNiaTTbFcJrtQxtU/HkQHdxY+n0bRMFFDx9rTHunzsyz
LFDGxbb+Hf+51kHVZ6fCqA3rJt8JCRSvoqKdbpr3wyJ8FlhHte2vRtkRYXmEMIvej8S3Zdzy5/Y1
xUtup3NLXG71NL4kz/KIyozJWIxAuqReDC2+J6PumW3SPi+XbqmSMYDLO2rwT0HVvc8SD3EWyk+D
iZuURMrFECZGytldZgIm6lpl0xTKE1DecmsiP9KK9L3Pe9kribbbCPnBEWiYnUrnoetfBBOiO6Oo
NZBENHI8ffu0LpyqKj6RmcR5DLVXSgjdZNxK6nAdY02EztE94edR6sZ7P4woGQv8AHHgwJXbaTjK
mQP9Yf11TI+uwC8CK0uoRnysZoitmth3Vmx8aeKRe340P5VmdNPzC0nXbkgaYQ97ZUzVNZIzfHHU
80Ocav3UdtrairZQU9Jz17/NfVY6AVTIXd3sbNnQNkY5YKkMvK7NJvOAlYHm9gPk3MIojgz1MCM2
VV4+wCl6niuzO4Kw34+SICkLWQRdDVS88iEyXRZvx7EAT4JDYLyXDCIfuy62pSHqrTVHG4Fs/wnO
2TnFQAumUwxOGBUXr1Q1KNhhtKlBL+hdX17AzbhXWqunlMIKJhHaZ6uNldOQjc5UzcNujrIHVYJR
P0pw0ENh3ZNbNCA8AMBqu9b1E/lOAdqVR/nGBzlO3oHHf4EItnm3B0D7JQpqf5Nj7wIciwuf4OVw
ManktJOmhppSRgiO+PXVOHXybZ5jvKgE0U2VJRLi0xJyxLmoGLCgZoOWddLmMAaN5UmIJDU+bIbS
MhRvVIExyCidZukgo1cnLbbHrUd+AFm9QHg4RWSXJnCZMDQTD2JV6/VheOpSVdo1Oo+HVGU9Q5qB
MAQeUyjLo5NI5iXKvAJRNhKGdXnslxfZisrj9831nTIZp9oYot3aOEhA7SUgtt7a+HGAdk7reSQy
kn88xdqGxma/NXvpXHWiPBaDbGMXLDO3a8CJIKSgSqzMbh+F1THERceFcYibx3LDrC/q8oXWE62b
5aie8zjut1UT5cexr0Emr28TZMWSAeJuYFnPIyjjY45di7vUzjZmrEqHUlUOWY03ArXwaofurDiY
tS0cFnBI+rb5HTYZsN4m/17oZNLX0y+nWd+tH4HyAp+2njuVqvxoCWX0Gp+BKZCSCpUjo4FbmMn8
vaoBQx4cmXpz2FTIzThlrIBqq2X55Ntd4KTgSa5ieKGM9Xq5w9h5b0UCKmdTh9f14kM9WiFA/snE
C7Jq8k1aVoobKE18FfpBuhkX+WnkANAD8GGbjUwKo9+qt2AqEVKIkR0hgiGaS6t+EwwTyqC4Oni4
Vek3uqpERzVL0AgSlepOZl+6ZqZomwh+K/lwiWowcPEwwja+AZZ2nYTSxuiLF+KR4oCVSHQRhfWn
NkORMerzDRiJ7aRk1aXcolYgZQQPVpZvwnmyAT+U+jZR+PxGJxs3IA9MfuHzXM/JIcuIUpvaP3bS
Nm2Qx44yvXQEvHHgxPHRnrqFPzlHF0bD+JCXTBVthmh3E+rpy8yEZMU4O6ZlX6OyxTgrcKrYIM94
g1pzfVKV2twoQ30nFBVRnJnFlJxNsB+7XDkZpDpCow6ulRHbFTXXD6zxBZUYP75p7dZwAh4ZQo38
rW+R3KGCDz2k8Bpkt0450BYnroLmIZioEYaSTXRpSgwUIa5SphncFNiikwCIsWcCyHWPS+xXrWL8
HprSVbD1Btzoa8epH54rfKd35mDOl9wilmepbc5iPAiAhvXEmKZ1QuTbPIGgsnXsAdqS5EmaP5GF
YblX2tO1MPoz5q72LumCNx2i36EsxFs6ovuK1jEayEZTeWVLYrr12+hK0gbh+MFYe51qHKe5mu4l
A8eWBFtsD2GIW922rftAavKD1HeZWyC0yKreOI9TrbnYQlH262Mi1jy21ItyeellcZ4GuNqhTcVT
nxFvjUzjnJRDto+68bKZpPJs2z6sSyXdW1rbnIJxeEjNtDgSl/sUI8+Wl+ddfAuW0r6IUmMfBqUT
sjS5nSZs1QETKsehFE8RLiKLhEO/Rb3NOoRj0DqDEaib3GZWlasnn2gEwo6sHRo9tg8pjtciq8sr
pNdSR1DNORjp6Ea6dkYoWd5LTReyRErbfQpkyRnulYbEwyywjAbZdk25s4HYpBY7aKzHSORoimT+
e9sn5a0yyh5K0+ZuCgWG7orOBVPmZ6A/yR7AvDTKxQGT1pPWy8VJ586tG2OL6d9DFvXHMNS1gzmM
zdYM80d/VpJbM0cPza+b01CyBJWzyCtNboh+1iTCOVhzZGVMhyuM+k3uD1f6SL7EMsabaFLsLeIV
wB9Eou/lmXU8ZrG61zaIHKpSKJ18cWp7CyplXQYuSENkWdrwuhutZz/TPvU2kcw417sV11Bz54IW
zI5KQKGtm7UDGnNb7Hk7N5tmgiPhq+QhohfkE3rUEXElhbVbZ3lwE0/lla9l/QbcZM4ChJomgA4t
l06lNfHrtAwftxk4XGojWJTluyhOj2RLSb205khCwQET1p7EkHQnB/AlyMQoO0eENIrrW2LcGVNT
uVaHDH845vIplKBEV3W8RcIcyVdph2GPTfW17JmrU2kTmNOVjwTuEbp9xm2j2ruotY0ryEWMMnU+
7WTZP4rOyB+A2z21vSJf1o9VLUX33dh5CVmOsx/i/zASMGayfisHqM/PQSoWoxvU40YnAXVAQASq
u6PQ5mVao+K55GdeM1rvKHNNmGOBfxrT2TN1mNNlq3vkSrdlYJFaM8TDZIMt6NF1KjsycKBl7H0p
d4hotvlFnTzAQL00KZpuKGf4xwm4d1uesqKsjnPanNSikW/IWToWFriQ+qZBY1VQ2fbRXF7Wd1F0
UVZMyVA7TJZGy9uxvmAJ7DM7htIx6OM9VYpsH9vltPFlcklSPdq6m0o5piQactiZVErHNKy+IrdA
YV2W1GNMvtihkNptomTyM0eBUXL8eBuVo0ZGoUqPWXVAK1T2r9U01bzZmlriD561bpEUBMZ7FDYL
+DbDzCfVzekYNsILEVBklQsMed21vkyN/WnsSHUk7eLIJiJ1PvbwEL+9hQ8YHeTFbCXT5eO0vKzv
VIr3rAPb4ds25eDIk+M085LUyo+ibovj+i5nHU6Ej3XwkYIR/DfCtbWhiwLUSscYe+AlcKmMvjyq
sWF7clGjV7Ds89fQ5Xuzwdy/CZrkhWHecPXENn84dj3B+vL9gF82ZTnOkIGoY4DlAWvQ74dUJvEs
0B0wIn98mbUV/BeH/PBWKUnZ6uinet+P/qHTutOSjN7lccJo9ZdfsDb/8hG2pQC8DsLaXRvQdjAc
6tSm+/0Dfjnir87yvYsy8uRGrbwtl2iRgRAZexS0cM+MtBm+P1jQpgixwlyaUf/gsgOuZAFb30ZA
WQ5GYcARWl7QcuiOJE/Hb9vWsnNsfFJ3PkTkcppYvMH26qHLdcyik3SX5ta9YeN3oi53AM/VZ+xT
cV8ppkLecIsXR8oaNAQ1C3wftzU4Vumd3c7HzB+rnaRl4XRKGxD0I4UFUgBlcYyF/DICPq374T3M
imGrYleO3W+nlsc8M1OHwIIJctJVhgwtcriLnAgB+FrvH1ByiqCglXdRhPdeUV5jr+kFmn0ulOAV
RF4BOTS5IhP7te68po/O1djJzthFplca0YFl91MflTgV6parYFtvNBIFU0luHbmWXjtURYzZRFhj
LlGkGD8nWaaR+xhHD30s4ZoBTBIAM5daIX31DQJgdB3yQYCvGO7Daio3nWqd1woCLoJkeNPhszbo
XkAFyzXU8rEWX3CESRzd6q8zDEzU7NDLZIDkeoi9MGy/iFxyQ208YUV6yqRgpyrBi7r8ZolyRQOA
RrFOph77BIghn4Y0HPFf3I3bsStQ2gxyOMr5aRgRycsyJ6lMyqXiWtW7T9gkaSHJ9LT61E/6LV41
yWKtsWsj6b2xoPMiAHwNh+cOzdWHpOjHvSIgW9R2gWJrsy+l+pgSuyWJnxzLFseFzJ5uy8DogRZ9
NYuJsKhKIhdxWGfyQec1UO0qBEu8yGiJO1NNOJihObWYYQ8prAbsFDlNaMPVMG+tU02whZiBZXs2
eQhUIDSoEuPsipjwP5Cq27Z6mJJp+KqyNKWQlljayyQN22r0D0rnX1X6sLd7+7LNMfZotSU8v5Kt
+F4otuyYhX1njl48XVa6cPO2vwSStjeiybPbl37AUbQYpM+DXV0kvZLsikB8KuNPpRo/jn5Yk4RF
isUq45PUofVtDwAiSCLcWvgWeZZRvhVaxldu0OhiINlpMQJ4U6dF26Ey9C13z+AMagX0BmlylF9i
aSl5uV1JEQKFqNARJfA4TeEptBCUEAWBfLAsZIyi8L0qe6+lYXRntcd0aK8BZiGIzik5AGNz5pgL
CFqc/NPEWpCV+tHqbXe6tXESc8vZeje79FqYyPWro5+4fpVxM/o3au2jZZEngUtK8d7SjGlj6v5D
VJi7XG4+sShDxYYAJuv52wnZLrAi1c+Rxg8uRz3mSZ9PRZh+KaJtEiZ3RWp/Bf9dQXgrsVZE9lab
E8YDW31pZM2ABzl6c1LiOE9G1VXTxUXVwNFCFqNnkr9XH4u0JimZmSSC0oiKRIMajDxWpcOQkuyT
Ms3g8Tmj6JCLm6vTYHLd7CB5Ag156MbIJVGECx+XoMwlHVzsS8okt1WXZ600MhYtx1JXrpb//HiK
XAx2dBKc2iZpmV8lvb7nhmekMUJurbrtnaSzvBrxALdKyTLUM5NjkUcEQqjXj7IWulFsuBioBqQY
Ci8aSqROZwOjX6BrGaUCZjPTJEIILjRIjIadI+0tqZs0YOZOh5xE8XNDugenrCREs1mb+LX16BUJ
LLW5GTa1lSBuEswbDWlMV6urOz+FJlyLFBDkTLpJespGkwLVwHMFYN3xjRe1sH2+LxdSiXvqXzCH
Wa1Q1fLvejG9NLr9GSlHknyN8mLtgnpUN37mA1Yav+Af8aVOktvIRpoZN13XN4KHpSBNtatymhbi
m2Wku3qooo2RIXRp4pDkDhUi/QgyJ46SzP+PvTNZblzJtuyv1A/gGuDoHMMiATageikUkiawCEUI
fQ9H9/Vvgfdm3nzPLM0qrSY1qAmMDCkkigQcx89Ze+9559ol4PqUnU30yH5Vlhid4ymzWwY39WVL
pd6ZGDJ77rFoI3bMFvtBku34hTbedbb+MGjaFIxO+ynapD9mYokhds49g7SuKDkFhcXMz/oaJbvh
1iZBTbuft4b9sF2RqPoJW4t9oVKHLOBkl3jap0iym7yoP7utny5G3LQbWoWXW+lhqzR60a4xtfTo
OidvHppzJJbPliuoo+2MVv51TGndDEv6Hs1fs7Y0+7wyfaKZ4P4Z72q0vnNOOp3Wqe585bQMDg1O
pbRE4/0AnpfYa0VEld7tSzYzcx3KetkjRcoP5NHRO0nt99Rgapzln/g6YdparHQEM8wHvHh6XDv5
mbOGNpr9zc2NC+wnTrqo47VyJO/esH4MvcJhXhWwUz2vqah507FM20dkZGU5Fkvo672dnHEojLZ9
kiPTPSVC1l4/CuuFwVqzh+AuWagWTohIJ9rN054kl+WubAY8jvA2qKvIO+J7nPsDAVra765osaGN
mewoW5u5icZcA3P7mhf3Re2t/rJOYtfFe9MElFeqnQFkicBRdyRZtEEDolqZ6tbDHXxnZRRJMN4e
S0J8usIK/xGV838D3Pw3juff4T3/D1I5kDSANP8eyvnfXf6j6n/0/wrm/Pl//sHleH/AE8KhCc/y
KCdclE9/cTme9YdjOJ7jCES5tkR5908ux3T+sFHHICTxwCw8c/tf/+ByzD908Ezbk/yzJ6X4j7gc
zuj/QQ8aBj9u4z5dA/cDy/6f5FibtgIJkLLOdiHl3sRm1o8Z89PWfy0svDDJ8o0DBhufJFe5/d4x
DedM1OS7O7d6oEZikzCYeJZO+d57Ba5lq4RJr/HFNbT4m2eYtzUuT2dzVXMgzNQJExrdyGsJfJux
h6c6ziL6oKNigrFk89HTsiCx6KXHuaQQNpmb0qHyCUibiZDGqLCgoXcQwsyDdINOcuPntmxmen+j
VymFbqnTpnAz8m0Nk6q7dr/y0XSe+xQnakEKoGKmXNgRbZch8ivFRUsvi0bPrNtH0hUYE9Dwc3RH
Dzbs2qo8cS70oMvLj3PXJN8arCouspWLr9oJgAnKu5T1+oAbHzUbOet+/5g404DncYbnJ5Z7vBu5
R0ZIyMA3O6dMCx5WwrVxCyUKW2QYPNf3wFNMcjOVBZ6OR4CwHI+eEbh4rOrfle3+jlyzOLYdbu3I
qfHNqihL18uyQiAkdaXvdXbVuztjZPhRY5boReLCeOq2hwdxRGYCeiyvMFDPJe5K3EyS797aZgFG
UtZhKZlOOSaSynX6wrmPOM7ooUAP59Mo14/WiDl4OjbOHhvrU67w2MVSdme3unfvohzhBtvsJnYb
jNGN71Gdp8FQsUpHOd5ZcXroHBDhyB4PZavVB8sbdfxT7FvbkAfZxkdsrkOM/dpDk1CV0IVAQdfN
8dHIJY2TqnV8uZAwE9veS2NXKMK7rjumU+1jGZ+d1qn6qPX8qe6xrumbDwJBmcUAkdxFGjVfP+ir
v3pdel68/k7EbehluYWDDRAahMZHq528tom/9RmkyurDSX5mCKNVMj8NAyADecGK9NUdE86PRG5Y
mmPsp83Sn732/aTi8+I0xmlwJNpTWx2Kjrbn4Bm/yA355pGL6TUvXSFpNhaUBkB4P6w5e7ckNRND
pS3tq/7hjnQiaAlWfrRZi+Hz7p7KWJDfvOR7Z42ii57haB3lgcgpiVxIoN3cWu96k/5eRVf6gkbv
zmysw0SeL1RTCXGM0Q1lV7bAjExl/GMUsX3Oowcti+fAK5EmmYLdkkPs3OBP7Wa31Mfek1uOJ1P7
ba+J/tTP9ueYFqTJEu6RVf2vKElw1i4WnPk98dhP8hkHITN4rTPZHCpeNY7yTB/1glm2ch663CRz
YW/0Xuprbkvpl2eX0ZqGvZnB0UfJZw5Ux95bsn405F8Jk0gKOwvGaILM8pyD0WzT25zEcRvXxHao
sUl4qh2oJabjznFU6WuisCF1rIyxSHRKRPHa6NZ7jdFW0g0XhriImjCm1gPY/Fv+phoQ30gl2T41
Jn3yxmZXE3UuKJQ9VvsKNcFuJhvCLCBKRI58XWrnsXAfLc0LrHja05XLsBwCz5p7AzykS5lLl5+C
DPMds/eH1h1kQKuHJnYy+rGYbmMPDKWsqLnKdptKj5sxXjV9YQ8846ravttKhyYxAlPrslBq1kdf
JMmdhRNT9N46MwjPjM0427a9OaTqlM4L5eFgf0UqlztRzNElfpJNVNBzaLVnS4SgYb8KOuSHMsus
IC2xA7IHmulkgweEReZ7T8eTIypCUeEnOXvxG3u/KuQewGluSbmrR0rkdHXfp2p5mmeT/X6RTecG
hjhjdEA+i1bx13Q9CXNoRkeEcmLYyn8v3UPMRCc3qQ2QLOp7ZzRIDLRS6p90/pgWLWcM3yHpd39a
6S1aj185hgb7mHhjzIYqxl5FSVyYMI58ajNoxIFUn3szb4vDkmcVsEzf+WWUaSeZ0wPsde+cVV1I
12MBFohpJjBGvRnWZe+w+pxyqK5d8aue8f2Np5pEQokiEiR0LXQ26LmQ1PfuuG/UGODLIC9qip/E
UGs+oRXsiyOx121/bLRb8BYsuLAJ36fsjuLGcEKXko6tSF8cZ5szo55vyqi/TSQTgZXoZV8WHaNq
M9Ng7pfA8CyLEzrRCDCo2TBNSXwY2vIViEnnZobvddKngRlNJpS6Q6t7zYRfU9EvjCIOohTaj9ko
xGmutnx5XeqBN1T349y807mRACHD3dzWbTD385umCv08qzeNDGw4Q0ZH9dYG0dnlNkkC7GLkdIDy
e5w4rQuLAYtyhZgo3ZzEog7pssOKR1Ao44RjtnTswzuK3sK0X2Udv7bMhBDTdBoOuiUhNXbFQCqq
m0O6SIeN3h2oknmcCEOFtqABhpr6R5NO37K6o//O0A0TA5/tfLzHiXw0p1MVZ+oE/mMdhsqOOWdO
dOznnTW399W4Usd7Ib3vlohsl9GIxh3RScNImic67yZ72fRE2jMaO8N7HZ3kW+qBJ4JcpI53RBOK
TqMZb0iB5aWqmE8WCymGv9TbCcsuuo7iONrkr4+CpBy4tmBqX1vJ7cWJPHbnK9/YwOfux7zE+U+E
Vb4855W4dwZeo8ZCQpsh1U4p8oZRG7pbUkF2RR4tiLCcj7iNaJnC7K2p4V1sogfm2qN7qy/7qONC
Rkx1NBqVYD/h3KRLOdz0zLIGEsUaGl4+Lr1ANH6ZiUsVuXQ0GuvLMwFPjQX3g6T/lrRd2BAorWO3
u5snr0Zf4um+0pJ7sY7FrXHpq5iLz55N/OLMk5EqBjdUTZJ4BZ8QEEY20W9v+F5mNHI6u272+gbd
DOY+movybDDSDjR3ebDvFaaJfm60H46OkZ02cYOetGXH7nYCZGqgLUEactIWj4ITDqiFsFcPLJYL
kahJ9TZqpDkvBQaOqnB8wjX04QNJPlbxkXyoqd4uxTYgxT4F8WzufRhZ2xxa4VIBTdjKavhFwbYU
voojWvu67oUZb6AbWWPgYlQC1t2/rZqpHxOL3G1jzvjOlzYfk4Ne/sZIt+dmaB9rIlEQqP2g78lA
teFOStNGZz1iserTPju5+nqWlvcoBL4MdkElmFrL9yU1W9jEYQbMaHFFblG5VDrkKlfYQjCqgNyj
NRApI6KVJcnaTJA1ee18Xic7DWCfaPvUETkna4qOjXnZ6rF2UQViACjPRHzChiwapyh7fWgM0/fG
VN00/Zr6g23AemNO6dPwOsEOevvSbAjjwBGwyJMJPWNHngaZvVY7B25tLn7sOgNnJCdoUUXfBR2N
Vb2MM52sqJ/024JOSpK5h7HKat+KxZuN6xxGXPZOyn7+s+bKUa0uk+StznrO2ijstazxmX9vsvJT
KZ2bxnQh6BxugYsOHACxOgddQrPEsBT1ksm8QyGLi5pAi5J7b8LlzRwWXlKrP61Fg0Fe95SkKMLs
1ZC7rF994pt3XT+clUHes2KabKAOP+BdUhCgCDtiQPBqI0mTk/LGUzFgnw5c7zt8mHu4cw+Jflyc
EbkFhLcU1C5HOhSDL+ZuvHVX9wNK4KeK4tbvqvgn6T+BGAESjUxWxy3TZpcVsOKKkIOFLce+FOOX
AUTBJL6niwPAv1sm1wmsNtnKNvCNrV8AzfY+1pN5N31NZvNjSZxDW5uEUJGpDLuc7RJlvrUS69p8
sHwrG9Atpj2LmyS3LZUkC9BaRnKNGvrQT417FlADbIYUidHJ+uRis+gXJXNG061Du8eudmxIJGxa
mt6DVeGtIwkE7luyZvWRbrubP9EDc6DCsufVxSs5G4aFvhEleCmyH6muA+Vv5Sb9n9z14KuZEs0O
kd/V2f0l3TiwdQUxp1VcJx3zQoAfpxgvdflrpQO0s8eGTqqUF3au+ssyne2UpmJddQciWD6plT6o
9CoiONj0ENDsOdK3c90NukUBUMyMQkRs7JjsR7vBQRGZaLZDn5BWJ4wHo95dVEJo6mxbfDddoL0x
vTKUc6uielMKRJ+rM9WHhXuOciszqLKSQJz+UAxSY4Rd1DuTDuroHiQT3/2S4FdWFsO9BeNkr6Nk
iRvSXV5rRELT6exMcZ8om0Z/NnyXCSB9PmYfZT/t3Exrbs2VBnvJNAkQpBr9Xk2XjBvjoyLkAycK
dZ7dgdNDTu+6QlRvduupa8yvwiyewWwR/aERTQq2iB653lntBQVZVnF/0JFEHK2ovyEKlm1MZ8pg
Es55XLobghPOWq6nuKGZr7GLh0WrpvqIC6a+4x66sgvbuePFIRIvppaIdRGaBJHv405PgwUgOLa1
T7M+6gOlbNWPVtDneN9icRkfrCjyO60/5qn2M5tow9ILiHdRzR3ONqlJ2OwYAdEiwDsEp1sBgC0y
1iSUOILt+raliQdjQs8M+7eEQmyfEzIs+7aEfQNktkpJH98svnCFvEt6nByNxDvWeTPvm8V7Ty3x
3dCj4dlztSfi9dj2N1uAvLXPEGPQasRXLZrwJsaMeWFv0j5ZDbt5bx1XFn7M62N6bkJvfhik9u6d
NPcOTk+VleHBCKxv7Ys6f/FcMihTrzvVynrRPGwpmm45bK0xpb9kGZHpM7LvVsHyJUZy0VWaoz5a
1d6T7euymEDaYC7Ig+yfWm9/ayC9/F68eXRigeHRLGxllGn4WE5WAV3SFLIbK5k2d/yxcMI8j2Fb
+oVwP9s6mLmBFWz9PvQa4uVUHw/oeHEZrC81S0GK0OiYJeJZzhgA6Ra5quVx1EUaAPialAgPOrYj
MBgD97zcn22EMV7ck8iafWKc/D2TrX2DQvB2JSp0x/1yNr48rcOKKgol000E/e1R0nnZCfrfojTF
PjLUjWc74G0213ACjGPwGrHWYuixEl1PCyI6x/1DlX9ASBY3YkOG1im7c/Xpl6q+mIN6PmHr004n
fAlLVDxLp8kOZg16wMEdfY2m0V8JEKuc2SCCLRsZpd4hCYgeIw2DXHfuCLkicK01tJ2m5K2ezgG7
Ny0oNRxUsCJ8KqIuOqk+Ra/BrlK2OtvTRU2nRUHYF8PNYBEvkCh6VH1SHVyQXzG17lma63fMQ2sN
u8kyY3GpI+MW00ZxGqh4nIy0CvwtuY/GMtp1ElZkq0viiH0TSNOtYWtM7uRisJ7qr83ofetMrjRn
eHVaicjdEZ8T4CWuM5zLVouNMpWDoo9/69DVwlf+tiTJcNRZolI0OfqouDbL7HlOWuQQCW2ZfVbE
z3gYhuzFltuhpTU0wExwOuniCXvrt1zo/ZORMGXMqunHah+nPmvOqFvfHALBb+HCnnE3fFnRAPOJ
soClFrqeMQZsVXzWfz68Ps/KX4xb6rOWDtmpRZPSdAO3ne1gOBLE1rOO12dFLOqwNSqGEVb0IIhh
X0oG3FFSeaEoVg2nfB3Zhw51WGIUUFrGOdpiaewF7wrOJh5OhTyCJ1N1GSkrWa5O182k7CzvUBBd
vpldEgABo7i001dl9vk5MZwuiEXy0LviVeEUCmM6kn3H9s4YsZ4YWJE/J+3BSWz1cwLMawvPwWHE
ri49j/a6cpgAFNO8M1OiUEo1szC1Be9n3H067nx2tJWGha1Y0TZFDAtEYJRMuwyR32+XK5MMzLi0
Z91NrJ2uTw9mhNXq5FBDLrnyMU496xt6qwxsPyKdxMBheYq0eqY4CUa9GJ40m5mK3lS7GE9aS5Zh
PhUfzjTd1WS1+rWmY4RDCKZ7wSfq24RQCcyXsXmdkHnXcGo3sgwSD0cMXf9IDZb2UmE9mRWy3y1S
PBGMKfzBbd65PVwMfQjbLEMlma3rUdr2TQSyu3O03Dp2jeEBWcq7fHDevUa8NV751DYNdkrN+Kmg
rXdTfUnrUt9bjqGOcIMLNEAhOOlZVtYGesbxc05aApm97tZAKcdw1zXoz0aAiQbKiba/cxfdPNn4
YK9aQEn2ONoaQ91h0Gizjm8l0zvXBHqYyjIPp0mdixRevTUPmAvi6WsTHyrblbzcIr/QTrhDb3oD
GtEebER04eQB1M8qUb4OChrie/7XwayqJjS3b7n+m50w6tRw7dhjU1yH0wzrJaRGtH0hQmeN74E5
4+P1GVPZb30pf6YjXZO2L3p/xUFmd704nI2YsHQpWGRIRSmUE9bIcMIhZGAIL+FtWTfTFgXVvpkF
451p3eAPakgI5WLFP9ti0np95doMv52u7P3WDSG+vtRhXBBbkYQjj2lsHuMx/6it9bHLKPmlDUty
PZR5XPOm/PP5JpvRMyc5X1/i9bBgHgYXtF3fmThZtNPPNTujwcy8Qxv7nWD+lXk5GPU4O+6hi7rb
uBfZuk+3Zg67zfY8yO/Xi9F06WiJsTtZ299+/ZFGHP/jp2+/28SW9LzEslSXll8CfVUer3+x7Sp0
Ldf34fq8Srzu4IrlCYOTn94oLiqhfTL1fLq26shAalG/WGqewnm1KKfYj2F/wStiMxZPMFfDeUpz
CMV65EVur/S6ilyf1h34DdQxZtDbX3196Z1ZvLXcrbjFqD70hNorZ7ROzFuGUxXVgXRZfhMFIxEJ
9Tj0kXVgnK7RH4URQ/S2sOBCyFaHtvKemFRU4bhYJzjv8UgNxppQel5zwpePthSsNb4p2tHEvXhi
Hq1f9BR40ejANMc5mQKvy6dQj5GhDJ3r+OW6oGZLUPSH19+zxkzpmDkaLBw5cJDm9qENZlJrvTg5
muXoe5qLS3PaKozr+puj7MMSu78bCM7jI2xo+YPa0g4DRicBtQ2vj66H6xmnp9rXqs9lQPQfp5lA
OBpJvTj9ealcr5ftIJyFBbNxwSZ6KCPVSGCibFvsPf7zTsakJjZppjjzN0S9r5wdli8Ueggb8vpM
QFXCDsP+XcZKhGVBehGdAqIF1RheDyaO04ENs7JzYflCs2lRt7kmSFbmdfSNoj6m381qA7aEmZ+5
Y3NV71URkb+DxnbmxuYbA7ue68V4PTTb+Xx9RGxUdxriwde6CubB9uDv4xYc/3rADK8OP5WD8PFP
7i/eiD/lfIP6Gc7Xz0FsgN2fnwjdHIl0FptOtoJO+rOdvOWGrd5601sDmu84646xvn6bhb2ZWpT3
iyZJTtwOLQbCShPLoe+TV91mSzfL5a+vGUQ8g0TJszvX9k2Bd/tu1fRANmyYSjoSNzhIv65Figfu
9g2EeoNLkhV+/ZpRTje4gH1NFuJcs9WOVjcBg+YjrOcUwxnEZTceCeuG7Wmq8m60zBPebf2ppxtq
kFHOAhXZCeQNPQh7Vh56me2vgq+ne/VMb4EObrflyW0vWu+YcTXaOu5LCo3bZGZbqo08xd3iJ4w7
t0dT3QyudRn76pSv5a3yQMNY+rFEXb5qZSQ3jsAaGss2yK1kyc9pl51k7GATNLB7nqbFWhBaCeOW
JVPcjp1yfSEZKFh5cZPk7XpSrZbvxbgF9STJzpXaexu77KbA0LS6vMiokvVOdRGo+Gw/6h7BycZc
fjQL3R5bL94UOhkSWDkZjEl+pl35UOYENi/9iBympcbWb1KJfV3iYMhri+aivA2cXcCQHRQLbE8S
UEp8PhjXC7O8/H1wZ8BrU66GX0U3YnSdQyK9Rxq3qD0RBRNdbpAeo9aBGiRGt5lyq5NDTYCIEKHs
YVGvj6wMDZAhnJOuFyQlr3IzNOfgSpqcnk1xptzfM6mqfmKX6CJrXPeWGE8ByzTC66N2e3p99PcX
EP6LcI4qsc+ZmO6vX9ATZFqisdHN/PMHXH/K9ZstI33t6a8fWl1zwtECshd1hijx+tBzDe2Eh45f
aPYUdvgobt/w9wFvV/fPp1Xn0JpEwLE3RpMSjfzOahhIElm3Owl98hC2QYazTm7aVOqnLlp88uFY
bTg5p5a847EbftJcsfgBpK+V0xHNQXJpFq4YD0qIWwGfC8tjbJJKxY3z3LCqYlo+hKVGmE1bTOgy
ydS4GAvofDahcykpJo0IAwHcT/YDEQAHm1UA8ND4tBOdy7v/ng7Fb7or+9oZ3sy65fKSw0HV/Uua
s8eFhfs+5eRMFiZ8P1cV7VZ1B9nyq2isaDe7RbI3p4bRGzbZfUliMT3M0MyLD2O6zZaJPgadtNEB
jNdE8TnrLTnKvGVF1396LjNvOeAJaL5k3pu10BhPbQuCzFq+ccsWO9cjgG+Z6HTV3bMrGXxJ0BTg
R/bZpQsNZR3bJH1J8Dnf08xAVq4kuvHye9FnJBCBe4N5cJM1w9hO8CfowVqwLcW+JduitEN0+NuE
LXkZy4+0HMFP9HtzQQcNoHtfCw3tXxl9i4btYq+DLdOYdbA5YwlNd6ilWFiTvZEBi3ZuheMVbW2D
gK1dFI0hBOpw2dqyW9UPhvLlag3DL/fktNkDrkzA5C63Uujqn9wZJojV+0KbQ+b4D3M9H6cseWsX
Zmxe8TIwOOXEYpwF1jxVL50LWBSlcHMr4c47Vsqjh6/ijq1Di9Ngdr/yw0a6i9Xc8R4N6bFvajrG
gOJdoPfWxWVRjJEfCruCK13uylww2H/ph7TzMRh9WFkAuYKxDWGDu8fzmubtqt+2UfQ+oFDP0jao
2/I8y5n3J/3RMAlwy+RQV+1dUTPN0R40KNqIOQkZQY9t5BOYZiDIrO4clI5G6qID8X6NbnXXRrj7
JWP6A3AjmFWgGpNUwvQxkjLf51h3e3WF+5VhXhA17rUFyiep95Py6Ub4So5Hg5YfMOPO8prAtsQN
jcCaraqOQHQ8qony09QDphA46PuWmO+KL02Mp7TnU7W7zxlfd1mhkp7iCwa2r51DJppzQwzFr868
yzfGjP7f84z6gM1Nfm5nL7ssmjP7tgPyto6mceFqNy7XR9eDwvTnskjW0jLJPprVqHaLS8mWg5we
gBC+Czuqd5g0VHT6k4TJerIrtyWAmQMWK5PC07/PHlV78iTV27x4XahXXPZO501bccbzvndXPDWp
uicxeJhPgPxDbO3UZLXs4Vh5pzg33xNqj10xLLhBU6uZ2z6TXgUf5kC3NOy2g0gm2lLNknF19l0A
qn2nsB6AsWxDFZNVa+B6zlCokjQUKAuvB4yUHvty7Q7NQOt4l27F3CLNZsWE4Kez6tm+KNnEuNuO
Y8QXVeL8eUyaaMMJaozQIurv6xfn+6wvi5COaxMa2wHbUCo0mORhX9Jq3pdtBnoC3J9lXCtVIgDI
LIPbYcU1nBvdHG6hkdzmuEVCOezJacBAoySde0zsSdAHwzZ1mnVym0tnCuPtULLlCfUPZBJTOKxY
YlT8JZW23fKu39SVDAwSokcSkfFWJ24bslnrAcK3h3PWRGci0o0ciwA0u9/FNPDnlOmGngM5Utb+
WT0yDLIUVIZWuKa6zDHFnlAlrfitQjV7HBlGq2Y/8/fzyrDP+hQPRw+NZrH7+9dn2wthsMekm7UF
hX9Y5hbeIBvT72l6F17/7froetBEfVNz6VMfeXNIqeKeEJcFUbG+m1aPY/FUvdqY01+4FxB8WtBk
qiuXIV1tYr+sMATvUa6b4zYspPx1FNGjtAJVGLvE8y4oof3eMbgbbQdcJUMn1uZjRW84vB7sxA1g
Q7PTcP0L+7UmApCSh04AIokhRj+rGXjFp435rdBYFsmvAk8mpRp5ZKezTqtR4wSg1mbvxXYjdeIA
O2FcJq7/WPQoBqbBe/7/sN7/kYWWaRi4Gv57Wu/u9/S/wt9d/3v5V15P/Pnf/gL2XPMPTxcO5BLD
4b/Qu7+APdf+w4bSw5PA+ovk+9tGy8Qjy8XgyqP+MC1Ivn/gevIPj5+mYy8g8ObTDec/sdEyhLsZ
Zf2r0RtBXDh8MV4B/XMttDP/3XdJtB3xBcruTvSy912CYHYdqPFiD5Q669i69nFqYeBqDgHRFS8a
E1hfS8sy7MuBTnLUvsQeNrtxi4ZwyPKbirETLBq4U94xrJglyHRW1NmhxwhxJ5XzYWFrfolS/a6r
Z/tgLKsZRjaGSTrdPCIM0A+/ZRO5MR7Wq0DnFFMkVdIaH8byYLFTo/uwcPtPzeW5/REZ2c9O1tlj
bzH/t3r3rirX6QZR06uoW+6IGh4BBZIVv+/h4womv4dkoj0LqPcgqUPv5Fi8UO8ThTyi/J/jHgsl
sdN0/ZVpoBYkORxKMi9fiPh8ho6qRfEgGuJd2YSHg9XjNaGi/hjPJc1NL3pRlfVJUNkHLpb1sdZx
E2tRRGC8VJ+HAqMMBrurWvLQBVfe0aDP9rcd+HQtzOyWsW/q9zosjOxrxPdUbIeFLuC5s6qXbDXc
Q8t0MrDpeUdWu/penJXHLp6+LaorT9V0lNFUHcXET26cAs+OzTxuSYHB61oPRy1+I7ClZDzovXQO
bGLivtQt6Qb09W/KpI/ClplElaRHpwE2VhaqKHo/+6ZehyAboxfbQEWqTdt4V9n7zBA86/QhSBZj
P9L7CCreRL8bLZCUmBlX24sPa/NQ0c0Knw8WvolsK9UOGSjdoGiY9QwgoLjduTy4DT+8iPJLYRIm
7KnqCEVST0P9VOsp71s5wqF34xCMcc54SF92zvY/JsfVgizSNgk1HUYv49/Kue6ZdPcPTCtPuuDt
6LwGLxhwHvYpsb92r7pGjdYmBGfxOk2zlj58wQmV6GuVNNsdC9vjDHJ/XdzueWADOqXRrYEw4kbm
w800GWAui5j8xaZxYRoMw3P6OSKfA212K8wOeXtJIII4ePK6zjmgKAUiyakHPFpgIwlJ68Sl0XDS
pYZ5Qzcphddhz9yCs9gh4oVXgVIQRU5x5ByeD6IQ0ACUWysca5kNQby2Z5OBfTZ71OdeuR5wmFgq
RFKWS/scRSV2NQrDn8nU7mFF36r1vrakeymwtoH7K+4IB4RK6F0qATzrckztkfuknPPj9NNx3lD5
j89K+24ba7Z9qKgclcaH6mjHrMvkzUyiDLPx5E31mRaaEx5Z3RI7ZyLPs6BEapxkon5t3fwAUuEQ
RzxVJ0ItYBVbROq10T3HnAo3MtLhRAZ5MKh5H0Wk78vOAMorh8e6U+KIMTC2zxb7eMyr19uigFRL
HN3vOq05Rp2285hoGGlOEzmqzaPXMjZpOHnKwBrHGQcGg0Eq0X0a49dkBFgqTARYJFMBljIGamrv
ZCLudaT4gIR7ZIoLCtwVz8u0xje8FHx6HmBacZmRVY9RGH0qKKY9dRkqPziWg+Qj9fVe/XZwnvcz
qXOy2HzbICYbR2/Aochl8jVPL+TPJLt0httnz9HvmS2yLPbmrjbG6thYzePsUqXP1USdVhZ0nBMH
qXL2q97St624fUFVhHDHLob9yjwPUgbBCJ+CgibJbTz0Z+2AWmPUDHXC7VciAAJPuTOlt56W2aCg
7FCcpF5xswzI1Rp0bAfpjuTSQAOxkV1hsyzTL2r5qsEcBytqs8d8m01qv3Od0Kd1kfguYFGO9GiX
4O4cVO4xbuvfsq5OTVTZF6FrAQKTn9pcAtht7hzEx5yd3gCTqvOfXU924BQfJpJ+fd3VRk5oxlk2
QzLUOfl9PbT4yScR1+kMU2MrecjT+VJ0bhk42zdRMIL1VtUpXhH/SaY5x9xmwlA5i29PIIrZacSH
4kOYArtfcAl2Bi0pQ3H5IlW1HiYTE3XsoIkLCbQz6glQ0dSSbFRbdZsb3p0sCZgBDch8q26ig6pc
NpkpEhZ2cD0MVfybYf6J1GAW1fRXnIy3cdPSAdP00UdxSe27xdBpxIhPTqoYETMKHC0tyGOGfJZW
0SKt47tcp2J0MLA8OKn8Sl2MepxajMe1ct77RnduWqMXB9S8OJibkX43p+3RJO0VKxgTqzmnMBju
s8lWJp2wUgztgwAC7tGKn+Kuecxdq7nHpiS9wZXsmPQl2KXoB99b3Uckl+N54os3EoC5NLr8sWP/
v8u4q2i11mLFpkWP47D5jWXtxXbT/FCl8tes0S3QRHS7DMl8bJX4WkXG/Kjkj6gE9Jsg1PEWe48u
XHOWpoHLsxKIue00xcviv9g7s924lXRLv8pB33ODDM5AnwY650mp0ZbkG8KSbc4zGSTj6fsj5V3a
u1CFQt+fm3QOzDSVSTIi/n+tb3k9dqrxVQ/9aZciVeIwOOQR8LuRxUAui3RtzeNWD57TT9qrhQ8W
qQ/bTTXXOvekaaieotKBHoSv2hxpBQTRG6M9zdD54+jgPI7Nd6mztJcwaVeexKqodELP+2Y0QELG
D77C4B/2N/0UNqh9LP7gOPpCckO0yzssOSHw/vVyMqq5TF8ReNQgWRvLiIWtF2LitdTBkiPSVsyP
dKVfMxH66Cn8qxuM085vvtJMJbPB1+m9hchkGy41Oh/LUUxNIx6vPbbng+EE7ygUdbQJuH7MgS5y
MUCmNiz34PN9UttN6BTK+KHTvI1j9vgj3b3lZKwShrhbW779XQnviWFIbojlxcXloVnsZ/qhZxUY
FlIpcXxq1AOKQWy91vjFwGwZxnRN+knbNU5/zRPjMLWIFOKO4rmRN6+myQKZwC/Ev+DvDQh2ltfI
tZoM0rHS5xJHyiVgWjgPZWZUdCeBFFebhbo2XfPNyGjuGhk8Vl3sC9MJTkZkobLukKJPfkVqk7aL
k9c2xopYEMEOviR6QvF/Bd0T7Sim84fx5a6RO6KpLTXKgJX1XGkywQMMzCKmXUlt5bZRCCNLw0aJ
IU56FIEWGjLmJtp86YTVQmNnS6MXkTSAJW0TTfqZsTBeJw7yq6pyyosGTplrC8ZN3anNreX5RCjC
P1vh0ipvm1YEK5pz/sPkde8w4R6dKpB3hp3sWKh5D3nxCJwEqJqIwVeCjAd0gd+xty8lY3PO2EgL
HqWomXb+odEzGnfdLtYBqeaxG99VCL5pxSiuqECWrKbaCGI8nhoPYEhamz8Son8e0/Iyja3+2LNO
bUP5tNwMVfJlGqfkOritfLJGjKUMuPKACC3bOrpQu1AFOt34pISJR2Cnwyd1VlXca3jBEJmhAXZs
g2tgzBdRF+YxgOKwwizOoG0HTwyJ5RVdj74DrluTDje6T3oo3GNquRk8KIRxBXqMoxkIG9GBenVG
298aBcR51EzGA3PllZ/n9pNuT/ZTkKY7vTDa+4+niDjlINeL8zTBj4s66ykNOTnaupSHMirwuQy1
2E+aNm3NrBc7sOzjF0Pj9DWyINnZEHqYh1vv9oQLNBr4cQUt46p+byufmuEoipuCHI1ViJP86ufi
1NirRLrqkranWA14H0YM0IOe0jxEkC6RvBU6EspSQdxS3upSe5H3YBjoUQDRfMmyDIaa2UxrszJ2
owCE6Ka3bj8Ea00RFwDXYA17PDy0swRGDd2TSa8NBlL71RlhfjXp0Sl89L+ksDDhrwJ4kvFXHKY0
TsXA2l2rowNDHD5kUsNXcWk8DzqZpIgb9plgBRD05YuD83+rIcEExIr2ROwbNUWos0Y6bPW+9M9F
XiM2hDdn+MUXWjnjPkWEFVbRwe6dfe7wDRlMFw5FI/orC477Iux3ueEy6GGcoVBIHuNcxAQ3tE2q
3gWU5Fm7BIABzWL3KR+LbDfEjQugsqz3CLR3TexPp1oYb0Ds5Sa3OrT5Zkv1yrHOPedNV1CLCQuF
h4OukMc3YiDmVyp5iXtUKk2JjJQL6wxN1jWkgpAMx77bJJTrMdnKH8k34txhrFXKXUkOZi9tLrb5
5Nh+e3bx1m+6eYYiNUIyhftU5H59W6tiTxX7jcl5B5UFUKQzwi31h7c2rcx7LjfnpgbUmQrk8I6H
F8A3woa0xd1ogBfOTGEeJCzBdU47i7LerzwaWiRInAJOnT7qUFZhuR095iYENFMaDk3vp+1wbuis
JvN2FJu2ppqnIcLMh/sx1vPDKDh1EYcRNTatrJfQtm7MMG5pLDglOJvmaIRYABpmcRu7SB5RgL0g
LNc3eZo6W5m79JFC6EYyvCkUipRAZo9BKS9aE3zzHBYr8dg+yiJoNu3U/QgZd9XgeusOCOsansiL
V7NATSvKQ2pE6NZGESgf6X6bAExt5Cj6WRugKAyHd47W9Rs/y0kk6lJnHTusInRk/hfBRIK/LmxX
tUj6S6ywoAyae2w9tDihCTCnmodBgY7VYy4bxr/Qju+I+JH7OsbAXmO9rqIfLgbifZeVwNo8MR4S
x5IHlz3ekGgicXWR8gifV19BjGGZRpsffAXm7MEf8rXfE6gSerNcvjmOCp0Znl//3JCC6PcE9woG
iSepvH2ggzLw6EkdAplvBlK8zn5YXRwj726H0nr14AcR4iquFN7cQ1qGtwgrtGPbdjeBDqPGcSZ3
Q1wdGijfzW8H5dzWI4s+3yi/Mz14T11i7w3WDz6hKaD8Dq6qzrrbPhHzPiAf9JrNAOwLqT5KnxCg
OuQl7SuVV20/cHJhsOJyAZKMET/PGeYakCVJbWwTctx3ektsrAZpBS5YnOJUIwrHQbtFUEvn3igh
bhBupxe7eXPcHqjQDNasvRNlQKYNmOKvheiHLbPD+ugTAMf6WnnHfuhx75ukLbgBU2oPa1opmOWl
3Y2j1TcR49GRIxKDWGTcYG4zNy5GTBTn3qowZkqEVnGO9v4XGoL1hgnWzyKp3tQcjM0FmHhuzthN
JGdBBvy9dZ+g5czR8KJlQq4Fg0D1xSGvwanidGeSwM7pBSil1mn26JFx1LBOVRonk9JfaRD7J4Bs
5coeTIHklqE8pD+6tQLLPBdWexeKnkDiJnst4301od7WmrLcOSHN4Qe0wM7B0mlEZfj1VlU0YqOK
UNTBLsNQ2Xa42Jhno6gAsbetajrME/4AzAhrZmEGuuMqjFYg6GI5dBskK0CFW3+v/ChknlJguGxR
/4EauL+207hn4fqVkeuXnPgT/NS/r00HQYRO/6fl5A7CnhIVjJfNiE67LX1z29HWXGu69Zg3BGe6
FlNyPD3YMsfnDMXevu/GvWFQQQOVxIRB/bQEDpvYib8FTMALrfD3TEe+yw7Pg20ysN8nZfDNlmm3
8ooQXErGYsJG3wnYwXqXrMP7BMOE6VTtWo/eLAOvifBGDScHUzSvBE9jtvFOdUwNWfptyzzMd7K/
RZ/zCAHqDFgsIZ0lLpHCtt02N+w7hQMfTq0FBrdOoJXMgkWmBiu4YMHJTnH4lO435erNa3pbWLq9
DsqG3rDTdzulvUcdZak2/EbCBi1s5vl7YnI2xlCFWx/MnltI8GCwZJRk9UqwAIuDEBS/VxcsSyhn
off2t8WICpYVZbs2FJMms9XXw6jBxsqSNxWxZBY6pRhAG+fC6XA19MjRqK9RRquCp8lW1hpC5POy
iktqABKaeQ0YzEi4hugFfzLDm7tflhJeS5R3xowxqr90jQ6+pXQRRoTjKVL3g6Bso4FnJsbE49qH
dxMtxSpMUKozm2j2VuegE2ZqUyWKo6gOzizP7F3QcfpiYzbnGhr0bhNDMacM/dEDvp0YhAeioLam
7eTkjjy2nfWWaJLl/aCfrIg1ciFK1Db50c0eYXO/NBMNP0Ru/rqoM2phGDrmUuUkm5mBAXZP5Q6o
n1SjiSdJZc1q4wAj8WlClX/uk/wumOjiwcLKOL7zahNXwW3GwulGllMBbiB8H7KeTnCbPVr9lJ1F
Ak7QGS69jMSlacN+3bHw3lIlgdo5UnTx02h6yM34uUfbTY18umZtdW5jcqdLp4/wtNXDrjf6UxBU
Gb5q2lVWNSJDRa/OMQJ1pUCgD9gLneVHnMn/4Ab+QwiIoeukRPz7Bsb/zb6/fc+//7V78fGWP2kD
RH340IUQYfyjR/G7eeF5f1BGFKZLDAe9CoM8jz9TQEz7D52eAjQB3bQcWh80Uf5sX+h/CGGZPrpw
x7F10zf+v9oX/8QaYJnreITyGAKRjdChhf+9eUG9V1itSTByR0bEjktcsjaVf9bwcx8q0J15xRW4
xpEVtiihx8yN10qi1P7Ld/YvkjeMf7Ub7oxPYG/QeoJQ+FvyhjLaZkIFpR3qqqxWUya8cxf0b26r
//CLbhPWiVjFbaVtMdmis5gZ9pEYzQ+mBqiLf52JYsyht39r5diObximSfKL70KJmANC/hI1xVCW
tL6kiKw3VrUJMlQZk6GJI34BU7rHYShfUie4gwH+kk3UTaOyQ0GQw0AsCsi6piSrK4YC8h++Hcua
o77+vmOu6TuGrc8ECpMQmL/v2Ji2dm24KPHdOSEo1/tybyX1rUE22SV3bSIeR1BDWBC1U6MEQChq
lZsxERaTyHmkkdJBIehYzp4QsZOkYnsxxgz0n4sEMPAurSjUwfbzu6EU1mX6x00GdxKRFDTDaoIZ
WRA3DS0/Gm9VHU+nWJue0fZW5xEyGupvghJDLMWAnfSfWu3hkr63w4ca4PDaH4f95LBw0NSgHUOj
+OUHUCKseQxCqbFtu/bg1hmh5lnLQhxdlyTX4UbP2x+SPABb0RPjzy5u9EQ9emUTwMJ9D0K86wSx
7Sh0uSHxhAPKeUii0BrlOUyPhrfFiY9/08nNXa3VVzf5QczuHQKmiNkLhU8fSeTK5Op/Bi//FIQy
2Xl972xb/6xrTB+FKC54QbC++wn4WffgOR69sRkbgbUOjBzN+3RiwSfcTRlkR+Syh2zO+UvzXxPg
zqNWoU5GPPizm3+QIoI9Gz/nLHj3Y8csBxEM4ZVJuKFrQQxna518z+w2ceftB0kIYz3FPws4aaih
nC0rtV9AEe5KAutrOjvJTN8cZX2fPBZZ/Ta4OVZhWTSztQm4U9+BUiJbAK8vW+HPCO2JyQ/OfreR
lzC39i080JXTk0ihYfY1G+Q5QXNwcWCuQKo8GljsALQlR0kWNdLpZmBmSI04H754tARWGu57ejVh
dqrG+s0x9F3g3tHg+Ra6eBUq26QJGAXP/ghfpDJGZpymft+N3dVNs5+GNcFazs0EnLty161Jm14f
ZLQp3FcD/J2Be9Uvpvg20d9CWZnrFAC7B78DvhAnwAgMPx1+As+i8s36m96ksQeuR12RfDd8KCg8
gmKkTmm0Oy/szTtSVtQma+YklSnaj03DbCx33qdwXl0nBqok4GtYpS3ywIhOyHrIJuS50/bs63xv
ZFSg8Ei7TOgq+4Z148Vm+ruhYItN2RDNwc/MU9mb9iZyrP6k2dxYmgtpdrmrJ0N/+rzJu8je1AlW
veU5/AtvU5wRKQ5elG8zusVYb++asEKANz9FTCMSheXxctP1xRfDF9lfNlmeT+eNl3d8vnd57vPh
cq8BPbdPNPuAs6c4FUKiJMPp+0wMjbNdnutnTc5yj6Qed2tN2bOICrDj3Yy6HmKrbM+fGxoDSpVy
VmEvLy83pW9E2GDmzTlk/HT+Sps1TEX6l/P/+vHkx+2yFfE+3moGfn28qZnf+flxyuk9yrTLW/+y
J5OuR4cAo1DXonO0aiP52MPPffNCDYXPx/+zPDstO798vLvs2HK3XnaXSwiSIOgWlIr1Fdjgn71p
cXhpHJ5aaLwNKWYyYXHyAHGYwHLW5w41604mwV1LsWUAcbqlNr5pxmY4RaN8iq32R97fymBKvkIe
uhS5cyqGQt67tfpqmf2vDrVQRV4WylTc+UEVddts6nNaaq1acV7oR40LO5T40LtmTXMAuvZgaY7Y
2jEFQekmDwnimsQxb2HT+weK/fci9Py9LPpvWeZv3T5i6d428FT9jF4C5b294VnXqJiCS1F8M3Tv
ZqzwSHcJVWOu3wNgu+on1SsSNJzmUJgs0APRzKjkhGmnbjz6BY7IUlZXDX7gSUXZ0ZKTehIYHQOt
fW/daavwF24bBITr3C5TLs/1PZVP1vEBrLwqwpIcm+jrcz+x6WJRC45ZQwLXovYNmB06NS3vQW+3
LQnjRBnmpNeM7bqBabB141xw+VW3mm38rDl/X+v+1ol6OHVQPHbdj9SFye/ETrVpnCLB+z3L/7p5
0PKRvTvkCDZeuEPz2e/qVTnq3Q7WIzxlcr42aTl+mRyD4awQzU5qcNUY4Noxsu9cbEyDmIKNsGjY
xP2PZsh/Wkq90TEBGtwUD5p064PQ/IOfMtSF5CndFpnO8hKFPz6ppDxbv5jv+asADzDFMJTAETlF
uOK/t7MS3G1Yo5uEe2wd/ERQM2EGpRCckT8h0ucCYKdr2cEXkMpgJGVRSsEN+YRE8R7AA83ugEsU
OEJdUtaq6FdcSsC7xpl0px8GcvgdnhKW71RmopfYFyZC0SQ6ulTTc7eHUxebz07/neRKcQZ4hWot
q8cDHS0SD0yKDhgiTQPSemE4byKvfzrjKEgOQXc7KVQJGuzsTVmdDWe8yTwLtmWpriAAIlB9iPsF
pYoB285ap13l6xwBAk9S6wKVTuzDZAtIdtOeKQYMBB14g5vcOiKadnrIfNNywuogyp0hxLnuAcSF
U4RmncXZXcls5khOjsJAQt8lVHBCqON3w7e4BDZELBJEgOg+i/N3TvGjtJ37OKUZ6lb2RUHrSd0C
HS4SCzKdqJJeIVl7lr2FK/eQBzTKtEZ8J6XmQL8m32qVR//Zi17MGD+xjpQUigcEn+o2UdnIL1Ge
6X4jnwjWqAE8Gskiu8RNeKdHEJdt9SAd82HK5QvgFm/t4jU9R9TmNRm6a+HcMfM7pnYIjmAsD3TW
MJCH40NjWPnOqXuGXGX+8r2UY0ucR6JmGC1zcCBVhbMU6GxNByzyq3eroLAxuJAv8n4mkMaMYmn8
OPgA3H0pzU2/n9kdZnU7Jq3FCFUTUjLSiAh7KspHPacxlXt3nlvfocSDwaOBOpzS1zEYbnTL/dqA
1aJPwXGonWoPf7gaprsxxswWTt494PKtbcin0kPtU8URIIsQ0Lqn+Q9u4HF1iSJ8iGG/HV2bQbiZ
qOCW4lC58jnRpb32wmRupeK6j2j2p/WuK2iC1Sbofyc/uSGgKRkfUBRdnA7Mhq3p9GgJplayPzfq
QaiIfh3eDYCk1bfKhI7RW8bXpKPOM1jmk6sQTrN0joPoBoPA00TuiTfq38lZSbXgiwbdJ7Waq82U
NkrKR3QhaIWS6QIm5Ucx5M9lRcdPjw8+bAJc007uRhsz9LOrm2VLQ3LMr1lN+ElcTKym5lfIcMl/
v2xkDnMpeKRpWT3VDDKHTIqXZaugyhsAgiO2T4b/q8YkBnYHh00nSCoKA0ODDJsXV1XgLxEjIuEo
n0h2tred0MBm11m9SoEZA9iinBY3FWejUOEG/jc6qRpziEW0MwalX+5BlvV0McPa3QK4fmis4JhX
rXtjdsK9GQxmeqUyxh3il1Vc0TOdS3+EtVXjjaE9xa7LXzjviYWWZuu0Qc5VFTBIKnU80XTXh4ZS
d9XThtXjX2GnituRCKPbcWwwuUv5fYhoigpY+/zwxFSn3ggd2cXOI/m9Ff9SY+av7vIbTJQ/hT9E
qAPGb1qFsoIOCUuk4JJ0o3fM9fIO3Y+zLwrrprDTTS1UjwAB5JmOMF7TnNvUNceT6sLbQZgmg15n
Xg281aTXZDdv+hwUAyPpqJfOUZSyPw12c2MNRnsNR/2eDAT96OZtfqnAvkSe1vJeik/R/CNWeZ6Q
u4eHVBfU5qcWHrpXS2KrbHmciJtAO0aYFxDUHhfZsasrGkjtUFxHAMFFkF5b9LoHY6rf4jI8mRYJ
iX4ypCd/VA9BP0xXa/QsxMu4zvL0V+Swj366N1vJf4OkZY0EoLwONgAtPI5MGu1nin3Uf1v9YIh6
U3buq2fzq2TNiI7ZmeRVNPpRknTAuASm1Stus9QIjkj5m7VlF8GGNECbsV/b1sY0bZCOk0k0RbBc
veGKB2K4+mL4SavC2mFeYm6gvmb+hCr6kAwhi6GOmYsFOHWtBwGqQDN+88l2OGAKTi841DY59k0Y
pOoH9dM7239zYASZJdbE+UbON1rpzjq4+W7bGzj3lpfMsMfaVbOiQ9+Mxue3DS+JHETOn4+Xl62q
QXu23I2W11nI/9W2989PAj/apKYiwqIvB5hPfNvOrKBe7pGK0/z7h8smzfyO5d7ne5e3fT5c7n1+
FEmrXKsyKofLf7R8ANdvW+vm2AIk19osw17ufd782+c8YuqZNP6L99Vc+EFrkcJnqepji2UzVyTA
RT4/Oq9xACwPPz7r87+Khf/nlhY5kAG2IKqvne4mH9v/5fUQWamxXT4l9RwaGZ+fv3xe3/ffGo+0
J6ZKCFaweLSntLa5UC93MyhAmN+/ZIoegMBmAgGalqtpZs+One+7MoTtpwF77dIJvjJLvGMStt26
QKSxKlwPMGKfdQiE8rsoCe/j0UX2R7wj302P0g0ZVGOV+c3Uu/SHu7zd1V6Q3Xh52+w0NFir5aEM
jewm1maXLH373VAN1sVoza+Jblt7ha5+BaRSbK1sIA/IcUC/FY1x9DzPJEGBMD+9eXShnkUWiELZ
ZJcEl9iliigm68AUOwMlGoJFefQa/TbBftQxLYIwMrF7RMMJLBz+we0UsgV5+sJCXF1kQfrjcs8j
+2GnlUhAlodkg6hLYXp4CILk2Nbx781CZaiL6UwNITvo0QpzX1fsiQLEmzvFTRIjeVcTawKCmUBx
mOC9O1B3eofHF6YChuogvHTzjUHtok1gFELTxcYxWM4mu1qadiNYqZzCojbPIrzLGNj4jvhAlvMM
LwroGlfT8WIjFqsxcXJdZosm1IZLqg2IbNJQQMB2qAO5FYJVL6PCMMZfXdFUN8rzMuZumHh9q3iP
EA8DPKhWrd/WBy+yIATr9lmT3SGoWRmqbDbFER2yRy3wPahB83dJ/NL4TrxHt6dflhbscm+5MYdJ
h7ahq5nPzXrJjnfUfpAGNBepUgH3ZX4TZJQCVQ0Oc4NG9bnOC4fAFoP2P+yPyXDffZbzF9dumlMR
Iq+aH/XzkcL6gjqlRVfy87nIpbRCpnIrh4eqYNabqNy6LAfWcs+T6PgSW+C2NMTExLG70HR0Dnau
zJkgZ+7TJHlWPl3VTbgeaRZc3Pml5XVnqMyL1x2amdIZCf6UeBjIHS3V0a5YUU5ld4bK3ICthg83
cpJchJ5rl+VeRioWCzAyzPy8uonzi9vF7SGGeFxvTALsaGrVz6pHAgJZdCtqHBbQRVKsp1l6Md3u
tUEmaiFAWp4NtalBY0WKglZ6yYU0w99bLpsvN2QXJU7/RD0aMdnsKzRl7m8stDfMpvneI3QQtM/5
Drv5oF9ujD4uITGSNjG1FQtBOznTpfp9o8UhwUPL44+7moYMm1V7seo13L7zhv38ljLp+79tuLy0
fNry+vLQ1WOCwFITPPv8ns8XPv/X5bnPh35XmxurZ8r7+dznf1qZLe71/tlMsKeuCKBL/7LrhAqw
BADI8Zf9+/wfP3evXvY8k1TOAnoBEL34mwYOON8C8PG53ed/+7kr/7S3yyb/tBvLxst2sovfs76+
aZIg34dWhqIQ8a2Gxfcx7d0LsbX9JgdXsrFQw99BsbcPZmW+lJmlXZNGFOhpKE8yS4/XqRfZNz6i
WARWIF8R2Jj6+E72BPJdbNGrESjrhoR7fLaZQLHZq7sQED96BlRmnboNk+fW1ff0zcytaNJ3SIzW
1nMIaNU7VrpWidDP5Oy0YBSuKijK89oy+gYxLIYyiiO2pRc2jAitY6Hv867iCIZeafXEGxWTDh4m
e4lY1+ypbrAcNYFH8lAc2Ylu5ZIrjMEdVKdm3KHUDW9UUHxDJ+89y+h7RWAmXUnjFjkrlvDmoDXy
vpBcZztAoOuJxdNaebLZpkX6SpxGxqoIIwXhN3T4e/O9t9r3tM+s41zp2MoE8FU3ksRlydcW5B5R
NWRCWShu0/acGM+s0+wzGY1bhJT2lut5QCKKQUkVFuIZICKG1Mh/DGxdYAAAn6LlHg2AsUYpGJ6Z
96PjcqqdClAW1XD/7GrW6erDkXSs9AEhsU0FHYUEkJaUrMbS3lRDezs2PFWUHVGr1HsMq433qndw
i7f621C33zod8Zs1sbBQlonL6kUldviYt+new3Sz4yC5GQaG/9JK7mQt4p3bjLeaDK5yoqDDqWyd
soMarZQlGFFWndPc634Hyzkm7ENqxYF43OFs0xAd4lutc6Dkk8pU+pZzwe6vNmUpIgrQfXXtviWB
4xEhN1VPnR+fOsqXx1ImxMoWgEkoftm7CC/YGsKMcwsCw1rhhCkIB1A7nIP2g5GEO4CrgBlK52bQ
BjQcerBPqtw8ZcQybghG9M51PPwURUi6aBGaW+bZ02Hshn5L7QzWIcnY+yAX2oqoYKhiNjYTJiQl
MD/EyiyJt3oOwydxNWMXWZJUx0lp99jor7039IjbcqocBE6t7b4Sh3JKflmgCm91q4RqzxFFpc2k
yDfsswnNma/JYRfhFd/22fDGqg/pkKO2qWeLY517x9Rwuo+23P80ff9D09c0LIMO5L/v+j7SPIn+
a/M9Lbu/tX5/v/F379d3/sCaZjg2YHhA7s7cXP3d+zV06w/dsWi9opF2hWPT8PvTumb/gaNN92j+
UqebvWv/6P1a4g+Ln9NxHdq+jm7wrv/zv//W3Wz/6fF/FX1+Rzpa1/73/5r7hn9vK+o+nyF0cPOY
owWnLm3mv/Y70VgXXRDU2jnRKBFVEWxIKGhAXYSDfA83WRuyvCW198WzA9Z1U3BKRrCeuXaXTQF4
kRpwagIf0ZIAU4Qk+gZFdLqdMgujezjchf2GljGx2FCDgllapPSAlF86MWAFMpip4ZZwR28/+qSO
0lhcVWX+0Dr9C8XvmQQyrJq+uEZjsa9r7w46GmjVUtlHsyEFDmD3OjP8V71xH32//AKP6TpY47tX
oTjKrH5HSvrZKqaTF4xUZAs6NljM88i9YSQyYU9AKe/iNzNR2N0PRYUBqtbbhxS8PaXJ2KUWQ+2q
s8t1k2TbTIz2xSCbjXrDBo4btVut+IWpGKjtCNNpV1Ryq9r+rqdLDgi6pSaJqC0ofw0RG8cZzZ7O
sr7gpN4MffpVc0OTGTp/sx0gKhvae1VS2U37WQgSindlWNupA9SV1uKhztKT59iPSFmoTCP+RL7q
b7xG+9bZ8gkh8vduI2VH1NyUUE5lQS9M5tHpLM0dmy+GzrVBJ0xJUcyze5kguBvWfejcwGTvoHt8
1ROJbAWOtjbkN3bOn5vyLbQaTC2jkHdVBrmgEkEx1/MOKQjKpHroivHgIaJfG316YSCgxDcg6NJE
/L2eIiBgE9Ih5aU/yuwuDe1b+sAIYcKdw2fs0r6iLheDBRiEvhEmYbbhbEvDXkhOHzrp2B7fmjy9
0KOEEJhl8c5XD1n8UDnv+sgVu8owWfMlTFU5PkxjcUgmUO/+m5fGZw2v77rqsduN6i7itxZBXO6H
WB5tHbS1N0KoM6zUWGtpsm0MlItUGr/02AgOcMpv8NtUZ8qRVDAt8gjhqxqKeatkkkx5pd21/JgA
0FIOZQbqPBtNZr/YGEMKHQ52wJ3RrCtrvIeIlx2Ynlxxq1Ur0w2cdSSLl9yrXkgVmlBPf6Ve8lwR
/0PtzJIr4RpfYfO8T/JG94sbUll3Xoq9u7YQiRpoF8lm3lVd+VgOzoPiol8SMrOamO43IfJvBwOG
GaJPsEHrF1dXCzF9xvaDckvI9uXBVnThsD72TKZoe5fpmd4TDYfOTKn8/XnTOrEFoJo/MfdCf9Wm
2JembJhefI+lssEy3+t+9qkJXdgrsGJihltPEL6qip9ISCaCYYjAzHqtTV9Cj5vNRCRbbkhYXxXS
vM8w8xwwdDDz180ftWwgxk+SWKLoGNhdsWv0Qj+Zc64fTgr1ce/zOY3lKCqubIYKLTf9nM+23Gvn
e/PFeDta3svvFxP6KPWS6dfDNfzzvqaA0eQ9RpeP1/7ycQSKoqoCc4gypj+NQ4foS8LEmx+lmHjN
rREnExbacg6DDKi01rk7x5ChmLPaCDxHH7+7ujNy+dBrXME0JMSURYcFXBDPBICkRLfmQ0UhFqLs
8LnPTd/5HsTau2lKDVwIfz61PM8k+xqjid99bh/PWyybTYwlyEuR52hzSrKYA5IrU+1pqyN3p/AE
HmB+Tp9vlk2WmyIM7GOog/7iTZ/vXLaK3RlkFs8yNizUH+/8+CSUqryybCTj5CH0JQHcDUe3LcvH
treDXVrE1tOQa7gU9tWQJt8rou0zrGR96JmvQ/kFXasB4iT29nVJg8FoA6h43cj6XsLVwNl6HmT5
NExTQ2JeBKrLAO4x4w/6Dl8ZDKb4mLTrAkWeiEL1fYzkQ0yqlVBpvKq0ameiyLdBGlxVDvppnORT
jjJlWzDPWwUoEzZCZd6pcQWturD80no4llxTv2hV1W87YBdbeHlbipnnXr2M2AJW3oSxN1AvDZYU
lsivMB9Zd2iN2o9j0l3LtD1CiyxPlWq/163hHjTAigc47m/WiCazo71yiFrpgUKHhgkSmMBtzdlW
GlpEzQtf66n/WUR9++DoQXkH9whQDhRtZOVPqujjE5SDO8Ip0GqMXfmMC2ObT9FDnkSoYFADb6vI
QUHj6i+yi9Q+DWsP7T4Dbmv0m+hHX43NVUT3DUcXeCBfATuq2xOmk2QzFT0LhrAjGjpecRpXw0qG
eXgECRHtHRGcrfk8S2YMB+EldXFYHntIr03pH8fBQ6j/gXGbO/oqDm4lEdc7ZhP5CRU/coyua6kg
eBY2wgquO6dIy1noutI4ZgkRm7QrWDRCMVF97GzsEW9vM7PHlpsAq9Fvqt7n46nCHFX1cD9GljlI
gCEBLjf0SOhFnT5LrWMbrRwNcvJnkfizHLw89/kQOfpXDffndqEeLgC3D6jbVAzbmLnCwcCvQRiI
IdbLq9YcTh4LnLN5F0PKA221qhCsHDPCW0/LjQ09HHrQ/PiDLWjaz44jSaSI+/pkMysQliyORh12
JzXf4GPmh/nHQyNCwR+EEP3ge7OqWqB7H3cjgyLx8lgbIK4nKU2/UKFGcjSaZ3yfHJEUr7OA/vM6
m9zpMCjcDXO1Gp0LfNqERtvyu6qFzLdg8+z/x955LUeuZdv1i6CAN69w6ZlJV2TxBUFX8N7j6zWA
urfZOuqQQu+K6MZBIklWJszea68115gVBiS1bvnbVV4pfJzhas+yBU7feoG3Tb/qMtp1s+1tx7I5
/dZmsSSdNGGRPkr/tdluhJ+X295S97PTIXL5e9031uAPf3C7FyrIbCkmfHro53r9vF17VVrgoGy7
JIbYDYX2NShazTMM6gpi/NGuchkWcaqbhgUpn+08rpzCZd10BgZFrA2pRv/r2Ha+w6SVdtpEWnED
nvxr85MI/3ljO7bov+sy6Q7mBlP5R6I/zRtMF4AM/aUGbpWIfxQutpfbnWeQDRB5sHaDIJLUQDF9
TYsS2fY63G2bDQmrCQOwtb+YzbiqGJ/q73Flwfy9dn+fURG/QnvbZTnA0JbO7s+FMzYNzH+6hkoP
XWI0+v12bf7CZf8+uX/3taT6NBK5ZaHJQ7ohIre97Yr945hBuxasMBpRf57WjSGob9due5q3d2R0
YV4dib9grf73w9vA67G31y3YK2afwcgPhH12jLgNDvT6yGyPUrQShLa9n2NSKO2MVlZ300oWaula
SHvW1UY77doVRkQXI4Cd9b2/P7AeK0MIV4MGHs/CP+AoUgk4Gv/a+8cxoQHyKRC72ziyLOvc2JHc
yDC0maIF0ka87DYqKuw0vtAKHCqsSPJwOnrbLqG0ciB/rihMDqbR7XUVF/qe9n97ewS3R7Kk20j0
wlBipNRSE9HrEO4byWQ43S7hcmeNIHu2fWU1RxyXJHC2R1JvVdZgWNZ428Opb/qm7QcrRbqHzt74
24XGxon0+fa0bpvAZM63m5X7g2cEK5AVCGppKgHjdqX/7XVr6oJLkpDAc2Oi/r3CK8p0g0aK20G6
24VdivfkRnHdhueNHLm93Pa2zfbGdgzsuR0UtbX/GS6zYKGWt42cf3f5+78LK4yofVKDtNZJJl+H
Gn1Oy3xvbl9hUqb1i23v0X+FpG79iUkiPtpvu9tbxr9+d3sZUmaf0V8IH0gpougj6FISoetXGtAt
Hre9n81/OobdEryqn58J8xUX+5/+xMRaxcuX6M/2Z4AU8XtBKJ40HBp2//Zr/+l3/3EsjRacO7YG
5PWzbu+KmfFOvxiVgPVQiZhAb0FRSk33JY3rdIT1UX1U4Ub83aBgrY8/x9Dx8bCBIPARHxm7aYS5
KPTofvT1Wmy/Fs5IAtAA8We2X94O/uPPbC//7XeQV3laopypBtFe3CgvUiSb3vZTf//c358dqomS
rsnZwCku3W3vbxt9/bx/38XfzRZzbhRBRelptyPTf4UmH6khcO9Dq+NcPvQYIOxBHXZHfcW+xhHN
XjLNU//kgVXK6rDdlVJ6XB7LtVS8QbPqdS/c6sdhkL82InogmgeL4xx1gW9W47leuadBJefIV+Og
OM8rG2PTEf4oFreXf9WH28HEQrA1RUDqN67Z3802bG+71YY8g31wr5pI0kal/8opZ3t8boL3dbOR
zbaX6jYjJMWzaSi5PbPAc9V15BnEsOC0kTJdv8F2aPtC2yZMJEy68mzXWdpU7Tfo2IYCi9ep0bTW
Fux19gvX2EJgYmCpt9aisUlPnX4qZlLlMWNftEYp8zqJbnttl0cQX91lHUC1TPytjYvq9bXGQLxu
tj1JG1yVpqf9Boib1h/d9hoddZAUACVdB+cNDpeOMrcgTNf67+tRzUgqySCzOw0jnngNp+AxVehc
NZVRMnjtBjLtDlJrZsQ1Gvy7J2rhEX3zmCuUOJM1GjJr+GzbXs0X85OlvyRbEVq+BCuNd/vi24Zu
G8oUgUaNYQ0qcpADrHrWgALRlYRkPRIWUExB7tKxxrotgolEBnC3ZGMokrPl0cM95oYtyeRvN461
cdpR7jA2rbsBmh5gFsG5tsIF3xkYjCL5LPqg191NplrIInI4/M2UNQbf8HjbHteIeeHnoIgdoNs3
oGcorsJp/tcG/wdjt2D88HNow8h1IeBD2MykSFTgpHSA3W9/bVhDim3vZxOuoX8ntS99jnRw+0N/
KXvbrj7lnHg1wXWsGTSgbCzGTrTc9vuIlkdtFVJsm3qNOyMNnRSWLnsxFbjA2xtCqbA46KBQrZdm
u9tMK18VDetrbRM3RJ3Sc3GVdxm+dZGHM8HAevNtm5gcIbibIvxDsq/2ZNKc/GmZ7tGijg91VcC9
DMfpKIpgn+yf13lYj/u0Mt1ghUjjSjMekatR+5egfuaEnhyN45gPpxWfRVEPR8ytBzirbLaX/9ux
BIikRdczOOFBLsprPeTjXR80WHXIHnENiaKBdthUDfwlx52k04XHwVySYywGdI3Luu6YICmxPcwD
D8ZU7c/iEnuNaC43KX+YxcLYg6KE6FA/4kNEPXUqnxZYA/s2xqWrA/kkS3N0HrHDacoFgHwvlWd8
Z6vAvBBuJ2jhReU0SbUNV5QHIoy8UYK0Ekt4dZjKzSKb+8uM1ZQiBtZv7WA8JFO9ZmE6mkBF4zim
JConKFYAZoHaBHO8r1ujO1XjcB6AVexHiAACVpJ+HIoYYusCoi6WH3Ob1HvdiEJHGCnYWVOrHNQW
VRyKNk+w2mKnbl0jtU5Tdd/vaYTOnbDWtDsaCc5J3AukgueXUbEwMDTG2SmMcTUzpeIv0zFz6OTx
SmaLHvVEqU/bXp/W3y2IHV+r2+qsRFuQm9NEIEwRBuE1lboKlDCoT7oCaa2hmG+AeMXrefWYiu8y
MJM27iglpn3OsnqS06hV7pMsCpECNHfLYFwZzsYnpY9N2JtZDs3IQtxWiCNc/TG/pvMC5rFZ0yAh
+sZErJ3GmHwckfqzbOIPim0Q2CxVxsFi7RMVTPOiFA0WGrVEPZ/cDLTajFThvVYJT5mlrK0tsSd1
JFLBzX1qMUpT9FgeqdZdny2oL3o2QRfRO4uUUw2GL1z/CozrHZPuGbcOlCetyKdLAGp8r2rz84To
BN50seL+Te1YRfQRUnIGkI9qoAeD5TRk1mcaMPSWJG4xfFWIEHFfQ+WHVmWZVvys3l8K4N0gpEbZ
bxSRTHCWPNS61OyUOur8oIXuW2iI6VqVyXIEibqIheziLVb7JjOFk2KhjKhZtjNL8waS4M5U4wym
YSeuCjJgJhTrdinOGAnl5UKDY9jbOqG/r8z5eKgWeXZyZKDLGH8NwJLAKimEsOdFSL5FibbknrDP
ESUaYVsa3lsjLy+KIqyoav5hulQEO5ul6G4SaPPXY/yqkbGbbtdTzIjN+rvT1nhTgbqassC0aVAF
2tcy2a++SVNHgU+e8l2sdN0+LKRdoOHJolDcdoMYE8m6tdyJGxSqu3kNxPxkCXoKKKPbi1mVH9K0
/qgmiiWlRNvPVpL6/9W7/0v1jhY58f9YvVtXjUUZ/68W0X9/6b+7No3/oVq6ohimJeryvxlES7hA
U6zjMJoDibbOn7KdvL7FcZU8PH9M/beWTf1/WLphmPyKLm9/8f+lbAdZcm1D/PduQBMKJSwUUaR2
qNE0+Y+yHW3tapJJQKbV/pn2eOswBwMs4HZJnNdZbah+54Bq9JiehtpoVOYQvUWaKpq+msZf+lT9
WWrMzrWoqQEfx7i/EAtglHOb2yE/mmvrfo88bRCs41zhCGjiWAR5h4btLDxVqPV/oRAxpc9QGY3H
CdsjoAamM1E3e8B6AqI2zjQ0IYjBTSPVY01ytMvrrEPCjkF908zjPlu6wVdasC3Z61hW9WEEe10N
8nnCkssrGlwYx+TFmi0ZcXAIxiirSFFqKkAFMXtHkU+AGMXhTqg07UxnxC9zDpeTqByMopD9iT6N
Tk5w0JvD11E/Cn29LlaL5ibnhTNrYIIMY8FztRttYwQzniiIltGqYp/Ty+dObJUbFJbgrqJzZgmG
0tFm8HIhjXSplTQvLFhRE0z0dhUKqHOcfilesnw7YNHtLUYCLSqo77ZNp8sHs66Re4urMR9nI5Np
w2Bq3qc55jmDkChenijCzkRN6Kix8IBGKrnD/nbX4uK406TxVDUNBcSZsV5aAizcNOzvKqgiqlUA
N+sxS61E/G6LRdqn6vzdjPNBZDz2slZYJXbYlZXTVZ3oV8pImFJymm5NNgAGGAXMTelhrQd8MdoE
mWMqgHtLFOu4uG2AzXiDVbqHgc1TPlKkFKaCgipOP3gOZD4kY3jvYxkcF+tqSke5KZRneCy9l5cZ
1hWavk/KHMdvgItcQQHbyyR/iaPwamJU7JYhjaOC8SoG0onyp3ovjJBhIvSZSDIC5Ub6eRN3vuGu
MPqFIjgyyNFTbDEN1ljo/CX2KhYtRrpeZa48C+0lLZM1FJLxEVfcbooBvfddfsaSLfu74avBP8IQ
DnFmijFP1qJMJsi/hnLxOwhat5yQs2tyjaDOnBt7DCDQ12a8R7CieEokRxBD+vJWDnCf6E82XQ3H
5hZ1y8RgfglF6cHAD0mOlu5qUmuUFDm+pCmNLiHqMrmnbNYJ41NtzOEd0tuDkIIdzJhxPlIanfUi
OeeV3j6geAMOYuWhFxuuUsuHgc62b92MaD2UPtSoZEEKuRXW6DBc60a6URezYC1PM9Mr5LVOhNaJ
L2vgitNdOOrWscjje1znsBjvaUkdOunTBFrhCjTgiqkWXGBa7LFmaVxD6ClvWcRgi3peQuxBnFIt
cdkOsuFQ5SsZC8Gkt3Q9HOoEqemsa2eTtTbOfrAhWfPQZpSufAIobsMRTqG3LPKn1qRPyCoE3xIL
frtBgDpX5ksymC2XM0idSDUxt4wWmviWlzKBbq4WdB3MVXkTx8S3CpYUUxlbTpnCZCpVjWYT+pfD
HLi3TBg0UuvM/QBFl67Skm2kwjXSF3zr5/F5wHDXhnmROaiI0SrGjUOHCAAspXINCTmNUv6SM/C6
ed3tiQdZgKglYQbqfZBZNd0AQnOn5PdTnR2jSuTept9pTPURO3t8DSPzo4l+G6o++d96Lsv42n8B
MKSajSQRhCpK+6nCGLStX2dCfi8zB/iuC54JsUrtLEC3ZeP3ofoRfvNaES03scj+1OH4WKNJSBHf
wotHx7Ug2A0mlsX9dErrJjngEvORTUgnIxUyZFYfsF+hjNyNf/B6wvAzLT+7jI7fqglERt7p2DNq
AmvVkD3VauoscbHrATY5RZ7cwjIAixVJWJ4Ej9j1/KFTiN9SZ82NJYzEl7K5FUiewNfeMuspMruQ
pOXyYqkCUWEWuHMj72vut7nt7/SqfaZ97K2Y4lubBTB9dCHc6wILYMpkdMCZ/VvOEuJYJdicagRx
cBjRVOgGUxWc1tgInXgqDFCWi+gWA0B14rwQzUBTfRXf0Yj6OMqmozyLd3qn8SBPyinJzQu82EOU
Y0mIzh4/P03G+HnIHbkSw50hwg/STeVFDjJ6I2FkGuH8VcXioRrn30D5cLgdlNcQAYANRvNlEqW7
KOq1nfRa4cPr1U0IqUqFEJTHYkdflUGPqI7RBciUoA9GZwwXCLBiFdtKuzwuxfCnR7wQtPQBBcG9
hiwIeQSehfKfcgE+0o2Wua+6pLxaGJt6erYcpTGCmma+yrSYnEsj5BSXmuVPUanYVjReRfiaXQei
XY6HqzAXNH81X4uJL26RJI2HBQwDYO/FMmaAQ2y+s4i9DFKO+C6YcMOp9GehaR9xDiRATbpvEgAn
s0mEO8UQ/MkKr6F2REuNR13ByJ3EWnAi1bEfC2zhwDYEfjaIp0VYrex5Pqo0Hw7pzIeM/8St9o7M
kqYpPNZqGXeNtGzpWR9knOqGxrFeE1F9mMNavfQRopNhXnMk8SNDj4lTGOqFOnVH5o0O19fCWp5n
owSzP81eO+vY1ZrvlEF+6dSYAkX9NpmBfMTI3qiFjgp6K5bn3/WoCG6VIkYGWXvIdHI2rSK9EUaU
hz55MeKEa9YwqxUgdd3ZkH/T1FDd8fHow4YRBxNCJsqgWwXR6iGmY9LGk4p2pn5+Vnkw3LFGL5l/
8aguByGCa2mhMtK5xHMuE8rUxs5ihbOfWlpRe+GElBTezFB8j0p2sKjyIngZSHPr4msbaA8iND26
sdXPeroPQCCxYsbcq8811QbpAnFDi069ATNr0Y1z1QPk1Brcyq80WwK1CVFSZQpDVyJ99yuDodKx
jrQcRYo8BDYMPL0Bfif/kK3s2mmr9VDxIXfaW9j+mgaQOjEN8wZdxCq3bG8CG9zTlP48ZDMd4BZo
Ph31PkR/bnQ/Jf5Y0vxiNBSDx+Z9mXHIraeblakPlCsvsll+ybV+aOv5KHfS0aQ9qdeqFwnvBk/n
FhNrrKkBaHE3+pW4RBhrKqBaidNP+G5+FHRBR20P20qGbjEiywiz8hOT4zn9VPplF6UmsKPQeG2L
4ALH4Es3ZBkTZOM7zu5IPwiXDiMqu0wmlCGa9ZsCKOaBImcsShn7Km0/akLozGZxm7POYKFvvMVF
dQKxyfqy7wDQavQMppbpcJZKx7DwoaWm2xL6ccNilvSxWJm/6Mu90YTwCLpnHWCzucaVYq0ciy9V
CW/o6zooJblPCuk6mRT+IxpMQoOJFBKHI7XCoWQELwXNBsXqx/mrUKW3ZenPeYGrt7kvh9mVIHsG
LS2X43LSIAcZq6O5FIrPnYRXM2p93srFp35uDhA2DumYYFU/vSx5Q4e0lQR7c8K9yTDk/RTJKh9Z
k5y4s3aSBQ6KTrrVlMbiqrISQGyHseliig7VKVq8I+klawRYy4PkIRn+nNJh16nyG83MlyQUPgzo
jpCsa3L/uhOMrObDRcOGXj0MFQ0wbWnul/RRptHDVnTtSWpA6Y34PQdDe5HbRIJhx+XHsGdfqMWh
SRnoQJvPfpzBwFCYB/MqAeC0opyAde64ZbBzLtZJRiR52ws6OcR69a/YdjUT8Zc6kb5P1rfJs5NU
3N7ZXtOVHLlmDxFvO/bzhsy5F52fgz/v/Bwz6MYJJPJb25/6Of5v//x2cPtg//iZNE3o5IC9TgWy
w793/djMsO1/7TLuU6X/+ZO1Ju3hGkQE62DAyv6xNNLK3/7wtqH3uzn+vNz29JLk6M+xvsErjk4t
LQhmz+rNd6pLqxJg/SkwDf/+o3+PqbjmkTfbRE+baGrTUC05uhwiRgTWwZph/hFWbT+oNWSHJ73J
nVZ/Aq4eOv/4/Z+XAwQNp+8MfLk35dXPO1Kpp7uaM1SucoJpzXVHNTBgCTyyux0zYAM7Y4bHSTrF
gd/O7f1ECy/JtDWpHm1ltW23J79eoHjM+109Rmfh0qp3zFaLBkPmlCTP5LJ0h6A0QOxmH83EmX6P
98ojPcvX0qkxAj4RuYR2+5zvIEpXL8sLEamc2OUnxuMeGXIi6WP8JJFXV/NH87wy2/UjSi8eHjv+
Tq7WXZDYy0sPPMG4xwHhpkyL/akkDm3qzXyWiIedzJVEe8CnHW7XN88vaxVoPHLp5G/4IMUnJEmC
sY/fRwaeHLn4DuSodKRlhN3uE9sZVII5ElsEecMbPeVUHSKmFlf5aC9B6bROu1NeGErgwvq0uiHa
tYNf1VN6oi9Oitwxd5EsypkrPK6KUaa0S7bDg0t6UlWKN7tJmlzV083hLg+dW3Y1b/RcxkhOd13v
i2SKQxaz0RUxxwP4k/IBqCDtZGwx0cPJe1migyy/LoU9UQ026e4QLmwl+jDQxH9j1QC0AwYdys7p
wLpHP8a7fEc7RCvsLQfeAX67TMlFkx4ZR9fufWEPSpSl9VHuRTSxDiTzp2BgMz0k4rPwfmvp8qJR
FVWlo5yyx/yNATq7xciOoWM+Fo/1Pa3CNqy4VaTmhnuUuAS5tmHn75b/aljX2Zmq0AkATgjBEfA3
5E79SEtiTKYwlX3MfwbVYYmJ/ZSbvOPbsW+8+VW9Vt4nC9PwbF06LAteC9MR3mD/nMlbavcvk4PH
lh2fu8aejpVnsnZRXJaHuDE4NyyHm73p3mA3cNiGycS2xBfJUW/Bl3kYbNKNe/V38GQeyOTv9Ft8
wSP5q/jgvyP3WvOiH2DZP0v1LvgSer97UaFaQIi8QSe1F5vwixOg7C2qD28RYtcjKWTd/RZvxUvu
6DdmRVyg9AOIb7tkMerGb8HvT+uZDv+bOHhAJXIkk4cgPFqwk9DVaTeSSKidqEtQcLBpn7HpqAy9
8rn+Tt86wfGBACvuW3l3DR9eNRu2UZM5J0Oy6Y4BiVdS/NnrE3h3zCdtVbbxz6WZ16ElZic9zIkd
Pwdn7e5beXhAkys43zhwNh8VHTgAE6+xJ6wYbKd/fkrcXnPxwAI8RO+nE99P0S6j+cyFDsRURjan
HR3LS2kFq4Xv8L64zl53rq5lbS/79JmOw+EEELTeLad44kyVl8ydoJv5h/J5Jei+STTL/9dREhp+
eMwpS3fkUh76kifAr5XEbTm94XFZ3PqZv5tc6139jcaQe9np9rHmFKOLpfqv9swKRbZ+qTvyLOR6
nOWTm+3zkpwnH2QstQo7vusvzbV77FAFxvPVvEzQReNf8X461E7kf6uHZk+LbWZBgHKB7mx3ynfq
7CwnY40K1sttXj7THb1HjvlEzof5m/R9m/BRctrn3Bnt0wUBtavCcbC5edBR1zYXk7vsJCROeFxP
Zvt9IHVtj8+pl8JWLq4V5pLhAbpVTK/5STxqnwKwNyc9LPcVxbB9r/Mk76f6EN9FN+CeluGUFyDF
byRJqI+8xB6Cez99i730SFI9PrLOKe8JmDhz5Q4B6JDf+0jZjQ+6tlJPvCyHKDr5pe43VALu3srq
Jt/3f4re4aw0gk95hopR5Oi511ictdJy6vf2Ln6YAXPy9Lpj8yZ/AaoRpV9EuqSy6sGLd+QnFwzg
JTjFPpCbaTkLErDM9+FLa4G8X+rOh5Jm2W/Yy2Jt+ycWr1jQf0h0Sjmy6gp3Wu2nz4E7vdS9SyXM
FeARaMVhAaS8nufoCkC/dHgm8u9y1wgOsZXyMX7jxbHIHgRZhjDs4u36ws1S7jgrXoi/uD0/4/Bx
P9JzBnnFXk61Uzqpajcf2IssNmsjWugUmMAs4831To+ATQy/y4vEJWqd5DWF86HtUGyT8zryFIYO
3tfZcuYZgXNQPCj7dtc/S1jYH1Xz3GF++ZCQr6HrKKJCYfPz+W4pvYlLP35jwWYn64zxqHwwWTIF
YhZ/ytyQwWEMDyV92jasrdDjHNQ7mqmZ6P3pA2wa6/Cpckn/MEA767UnVVO+58fFnvaYYohfisti
adEvkT/s1fXeg54q9L/y3RCslz0mxEvkBxKX2dNbyyz4Ht5njwtP1AMfUfxuHvnC65e+MPRMwYFO
A563Q2LawaH1R0xn7ro9ivLt/+F4WD7glJ1Cz28pZbmxYS8uedY7DLid4J4+xefyGSV6pO6D0eZM
FPT7gWlIvUnfZZ9ij+Pj96JeIXDWu8TnE6QL/mgUgL0WLCh0O0wQnETYYdEzPuffzAwMIy895VPB
YT4fYZvQq4WBho3rjy16KLYg1zjJl/lHb31NZqnJHOVzC7U8K8DGOY/MpHzByc7vpY/CB72SetKH
/A3VhOE8sz6N3AGpE5Cfw3soeQTJuGjX+HhQmYh8f7XfpW8+s496vXPzzk6cAA8M4y4JvQ76VXC/
HOJvrdedhIbZ0rirQDgN4i88AqBacQ/cpU8svD+6F/GZB/U7gpnMyKac6rfErR0GT8aM2o5kR/sw
TiPc19D2QZ2+68fqwGPwGr4Hb8JJOcBi8AWXBACAG58p9li2t7plPW5nN/k9PK3OeGRAnMDwtoHJ
ZXByJ8OnFz77dYO5i/ch3A08hYY7Lk77bEo7TqEze+tFhGbF903cp/U2pVOTrJFdnUzMfxKP0bHF
Utru5kP2XhCiMdbR6O63OzNxefLNW3XC4M1h0UDXXQYW6ddSvgH3IeBZXZRyXEZv6pCdVOYvbHBT
bGuCM6aAsgLscg++1zCRrT9GpH7jqLFFEY28J+rJQVNPGMtJD6ljON87U3eE/ckVd5pN7En7kU3T
fZl7eCZKPpXDVvFDiqhvzTXyE+tW7Q1vF/hks9zA72zd4S5/UNy4sUsP3vk1GK9hDRDeyT9r4anJ
qIF+0WZtw6m8CKeKhgjcRIW4dY3wJvUVamFQRL+SpbzTHe5lxG/vyFjhc047UJ7Ge2Zyc/SHykW6
AUj6CamUJx5gTjBdkaaajEdSnBr4L81WvVTYCcWn/NQgy9VtXJBk3FhMXSb3fQn21vCmumQSIu4U
hh34hn5xTdxF3SsfjG3MJwTSkoG4goaQddUAVu++wA4GX/RdUD/jKlRPJMYOBKo8eFdGnghKwrH/
rp36Geqy5FQgYFKXEJSAuhoYPB5a1dUoIp/JxxfaEeRaOHify2kIKMfYJpKK1JU0hE5YRnmL/Kys
ZCkn9aBaZzSQ38shoXHzuFT7yle/1W/sZlpH/x53ikkY8bu68pwbL6nXHUT6Ng9kTOhimvk8i012
xc4fpNWuyoFnQpK4WXXZu7QhAw2F3J1CF7uCdHHK1o8ZxXjiQcM5+iNIbuIdmfZVahFkgkovKQ4y
T6s8HSf1SkplyS5N7AsPQQJdxqFY8Wa8olaGxTYNPqdv+BIk9+/5YOzLmFIwZOMz75gTqvLA2c6u
AguPU5scqkdCF9KPdPTWuOAWnDhHWa+lx+NPe1mKqMXneUYtQ+GJufdJHfdaeNZMImL9Mh/xLu3R
mZzL9DadSgevUK5Yh51NdorAd6oIL7y8cN9iwNsgIgiLZC/YRbGN6wPz82sC9Oeuuc3P5ehR+hfL
h6H26nTXpy5JFfG5jfdCB1UKqx2CtIOiX5T2cRZ+BdNvuNBluA4uWN7k9BTbRIQvHRlmQvAIlrIj
PyzXCbGMb1h+VnsEGPMu7K8EqMsp35Xc89qVRKNx7JkFREKMxAU+UF+C9exxK5XPEJ7TJ4o6xxnH
gfGgIQ53ovGWYQZH/YD7x0ZZwMJM2kP2avJ7PToiiVOCpyzxC0aD0inAda7hi8JoJuPxUJDg+GhW
khJG0qy2lFsvXQlnmB/pMmewG7/N79UYmZRs4yZY2Ri7WqXPjZRU+RSFlLZWKCa0UwdfURQT/ZUi
bTjsEoOxzRmxxcQsNKXHaG/kJ9TGeeJO/R/WCSPj7CO5EHz8SDVCd6VGp2jOqJH8duHbidUuS/3A
8mYB80AieXpB3CLcXdfbb29dUVvA5aYck+au9llFD8kBLZHk69KxSs4z5pkEYcwjmkulZ74Paz+L
zqSjC4t16zlFah+0mDyApk5Dt2dBItSgzwBd0HGU20l231HMfOYCLB9Eg7EtANBKmZfrFGPwHWhw
KF64bo7pKWIcVN9N49aIeGIfmbLppqjUj/FNJbf1UQl0PrLeYVaSNecb52Cl9OZ+L940T6f4dVZD
5nKC2Kk6kvmevxlsxN4lEzwq2CbYlI7FbKfG+5l4WXjW/C73I2uvI0B5aSQvj74CwSZ2Ry8CI/UQ
T098aMYcKOQKpvZH5mNCCeI8ah3ZPbT34YnpgfnJ7q48N+ZRoYTtX2GHEb/W5MN94o7uMd+Tv3LA
8N2F7+l7d36rDqX9Vn0p++nlc2El9tsSnO6rUhnBbYlFafweMzDNFy7Ci0FMwy36i7RAazc31rL7
+JLfJ5UtkGMnM8vy7l14BBE7PeqcpHesO66T7iWfhF00CjGNGeenyq8EF5Vm/Wwemo/hhbG0cOt7
lGyrM4o9Nbt2YGlENYkqMlEq2+KaX9IjX8juHjVU13a7wyt6nXjJun8k2KBB/Rec9FhcAayPD9MX
TniENDGswVDcgwHUSEZwV9de3r5N3JUVGlk6AMl7YLhMzy93JuyTZ+qH66uR7tdDbJ5T6rm3yK3H
yzqRTI88W/xLrNx39TPDWHnf73jgUj5fjbkPY9a5eOTh5YkEDqN45AsY03HfBhRE+DTuUbtRBD9I
5xWGKTjzd+xVXznzv0v0YQRufkSVxkLWqf+Iz9I9jzv/Ss6i4ba6b37RUZx/x/f5vXEqdwayVVu/
bJ8nHK7Jp+gtZ8tn2iuhix2qap9dg/5aJL8X44i7GF8qtBP+XO6ayV1JCoGweC2Y9s8KAZX1kryy
Jjd82oa1vfxNgkn4SL0g/zQqt7+XsStcB8iCJk+X61BMN26t7spKVXohvNSd7rciurQcKP5VPHDF
jV1zJVdCByuZp9iHNC0S0XJyYgpSjvRJ4iimR1P0SFZT0c/Q6xF+srQoYe2Kdvy2WqP5PDU02oIt
SC8ETZr19G0MfujJz9Pos2gfFA9XXfN3ucMUbmeUB5YZKL6U9Nro1zj/Q/PeC/84jAiLO5rpuF5l
IdgpYt9GP7f4JPiluGYPFu3c3UK8ox/Ah0W+fAiayCaaVZVbCWL7t07uQ78BBGy/uYEOwY7vIDtt
7DBk9Y68HDDgem9wqbGrJy3aCZ9BhVLDyREuDF7oW7eBIo7qAN23azc864X/Un9qu/E8PkWn4KV5
HpkwWXTiZY2RnWlH9w5k5sfGeClFVyqdd5yhMKxi1sl9t6RdhhDCLZwsdZnsawzq34M/wyOo7JLb
q9qT5loZirSQ6i5PYqk/xZZrdGTtz9XwOr4zn/HPvOWY/CB5+P1S/ck7ih/km1izqcKfqqWo6qRv
2eNTSZvuub0nGunf0H32pQPWslvJFgj29iguSDNC78HPzWm/AStFDs/sqLkLZn/fymlnPRCbn3KP
FSZ1Ubcnhyn/ln8nPhdSTO/Cu3k8YAA1y6eUiu5yRioi+ywmmJ6LR2KB/E2ed08G1TDu1NohA0IC
g0wP4zS8P/Iga7LjO2l2mZ+57WVOdxwVZXhCeC8eAGMv7UVcyDV7yblNYXvuc+O5CrxRvWG6Wr3Q
0lDhxM7AQxxqtqf8l9nBFnngql9ECsD9KR34qlerIRLIPkomgpocXIK+ruKnjbM4v5KhK/SjaJyD
wteWD/5HRsZCgrP+504JTrmi2WP1bOHH1570NQ7V4xu+Cfuq3D+ltWNGX1nuDsKJf6Mn478L/hRX
7vpPciMWnUL7lcVleE3gMqCdWeOv+RFbxwzMj3UGVoAI5b4FWXkyNa6XTVMRJvV7lRC+IOdBxMtq
iYQlevPAOXCiu8iuIYmSPne6l+6F/6wZt732Yj3UxUNJxjnQHP13L+xZeN1x33cEK7tBcli9vQwM
P0vlEYYxalxZaZjFuzgO/5O981pyVPnz/Kts7PUygUvMxVxsySBkyqn8DdHV1Y33JoGn3w/0mX+f
0zs78wIbUaGQEFIJSDJ/5mtQEt04BQeAZNyFGZV/Q/marI2bOWJWJ/yN980h2Sf4T4itK1/4sk+S
y3TDwGj7u5B8nYKufhLJJifbvBlflVuWIYy2mWFAnND4IYiqdnp4yKnaeHp6C522GfYov3JCPvhF
rWQipRGGDOaSRbMigg5Dmwlq0joD5hem2yu5enXNyWqs5Hb8XIxjXom1mNaiZbqKltHHpEdcGrz3
z9F3UhfiYmq5TJDxnmnJPujJicTi9CNDe/89Nq+EmEDLY3pC+CnPn8xu41uueQP7WEhJnBCeaC+g
NpMrRQ1urVui9gzNiss0UY2BtO9Hr8jzjJ8aTWxcyCjNBNo+9XxS+5sRZ88RevN2eFUld9oDkArb
vUmeVNqU6U6J75ASUm45yXGN0MUuRAKVHs5FPqPLcKzrG+LqPTeZ8dldwZKdKXjUVGsIQJ13onsc
kHlK9Z9UiJBCo2ZFjIAZafqCxUoDqgO5PNBBBy2560FN3WAq/DNz8b+6gX5Fyd08IuclULbzCEtA
RiQDqr/b8ocUrwU5lPEcHhP/TblSE2XK8NII1dIbfhYXyPQG+SOknIOgDHAE1GvKfQlBAlfOxOOM
AkxJSZHSI0lS8D7Ji/Fa3KU71rZ3TpuavAbEWeTfDhUanOKqraJ+jjfOe/yRhj5TA78mfx4/+Sam
FUHCrt6wwsv+LgM99WSR1G4cTF3Ls/Fp6iedCe4jukoY7MsITF8CsLcc/SXBDU54fFnWXpm1dM4M
ucUVK7Fr/kInWUzneiNfsGv7YP8qPFcM6s8U/5vreOJGplgNEuzWuTDAqTQ5LD5lRUVxxwlh7soJ
saC1WJslHQG7IXeuc5O4tJQ8NX0RzWs+ebTaaIaSv6ZP7Ethpya4SHc62kFMfu5+EDSXdiMlIdLq
GizWfUTEV+/4nOy3BOgHtK3JJDBI4AN8lVv4KPmW4pXujIPW0nup/OxAx6AoT4UpPlJrH62PwsV4
6VCZPpFza5xy8aow9fOblWBbNN4UHrLGG9VpGTzxknkwZZNaA34BIsGoLOj97rgOJq6/d/NA2raD
A6KwEjBUrgQmmAQZFCvKA7+e38o388TQGM/U07m6NQXSejk3HG9nPPMPmck4HxVTyohyH0pOm1Zs
Cx1p2R3PSbnKZxW/Bu0pEdkGAzIa6yW3d/RVjV+c1F6+83H+z5KubDnRHel5cWOcOK0cEcdVEe4M
XJGtYkC8ICSCy4/SLRMY8Jqln2MP96yFnHHOF4YknKNE3UJYIwwCtr2o/wNpoNhDXlxxFSlRfjA6
+U5rfGDdC7DnUpFl3mcUG+v0hbI/L/j5VNaxPAgwUd2jZFtemClZ+UipNfwd6WaKLSlKuYwSrhnH
SjYYIFjODUtUhjvnvNX50RQ0NCwu9pw/voUD4Kp3A5ooO8ZWQ8gcoAmJoPNyiZgVGEqBYIZ7UNpr
htxy/eEi8L5Pvkd78AlDeVCVnyZl+4sTHjRqaMOeOgmlyh5yOIPW2VnaG2OFl5RcdbF896//zH9w
O5+fYJJWg3RDyJb+ON6qyDnC39wxV/NDOVbkjElk+daxwr9ky79n4S+u03zktPJ5OuPLBUX5EZM+
xnK85TJyOAx6Y8ev4ibiHXbhckhvhEmPuhtRAOMdJ8x0k7VbTh2ngN8YixuOf64Q295w5HyI38sg
WC5SBWxzW4Bsu1kuIDko8ppL+0ad2jNyQjr9O9YeoiQKLRun304X+cE/Hq50CRQyJux9NxwOf3N7
5QstyjwCs1hsogn/Swp7V1vccVcIEw3jfW6cOuH3dAWECld3x8GCf+Mi8mXLjYHeGzeD2PY1zbon
+2SS/zh7Liw3CP+DHbnsHCGHicBytR1gxD+E+kFhbph3c/5QA5Nc+gfAQIl+t8NyK28095CjcBfs
4VsSFWpPFrzJggIjxYQrY55/HoB6VoBy7ib7Puk2mbot7XuORzKUiAcPUF24DOzrzksBBTl3YHmc
Hs7aAn2l4k64w1gF1vksf4gG0+YbzjK/gv24DBoUR3EzU1Kwbxr7EoGYNJ75QKSepXumX8f44FKO
OAbmXq15/Cd67lFGwH1MFG51moDuSS53n03ax6/iZ6MrStWHlR5bv/7EIOvu+0capOGirboNk033
lAHxRNEfC/uasAWUjkeLzaGYvUcT2Ii+qYXHr+M+FtGOyHHs922yU/H2ynEULvzH2YW6eHD7h6F7
h0PloldXZn5uXoC0qfreseBPXTq+ft4jR1KqqJN7SLyAGEu1XSj2qkA1fMvPHIIn7j27vfKSw10Q
XChHxgfi8kDDOAd65hYTsKylzbWc2BDW9g3zA8kTCMe58tfTf5PvqOBgo8yYdOpnc/R/nWHmUqU7
gKnk/KTFllwYLW181ZyXEQIStZDNhOgb1WB1y/kRrccNVyxdp01zb75Qw+NstPOuTBFnhgkJZu1q
61tdQXPdK9pDlO+5dJwoutZGtAOrg98jRc1lBuJ1IzBwpvqzq/jdCTDxTVpAJ98s1C19GRzckMhP
VDd7anJfHB/XlWEZ0Lczl/okNF73s34IOCYSJwZjjJwUcOHlJ3H8CyAI/wOArNYO7mh7E5ZLbgo+
MjaPTf48zyf+/TIIBkqZGyx18O6hei4CD7twDDNoTQKxLHaj69kQb6ubfkAK1603HrPnpm6p94MF
eoytN25G9xR9B6WaPy7jVdnwzYPjT9Y+KT7IHhhkJLjkwCZZWymfUmR1xrM6IhigvEJg48px22G5
Yw3LmcYthJmMKl/+wJpJaGG0QOG2FWOs8GPhtTWIit1ywq2tSUfK3YgXxIypoGH2jW0lPdxxO3FT
TKfBQPD7pn6izgaSw3VOmlIAjaJC9GBngcdtsNw/5qbG+U7fYpSb3Tc9ni/QebZc6noxSSWp2Lo0
zsGw3AYvnFFVv4DsSqjc61vuAAS5kHJy24Ml4D8cGudzGdfGA9eSQisKkA1tTwSVOgr1gF6UDLkn
DFn2AC6p5DIDFZRJgXPl7nLepsk5Mg/rusvsT4qPwxH4fn3rupuAHvlwQLk475DD2DE9l+aRYchR
DKFHAq0QqHODNruEpOSDdLdOfDe67dCLV/ahys2z6xL0FA7caSAyncQv5TflO4gVpjHzB0xp9zBi
5YxfO+eU8MZ9s5uHqt2CQVxGUu+DLMf7QRCkXFwFg1fE+U9GeEtnL6xPQ3Saiq0Y0Kx5WrpelBIi
tOiJETZZg34RhfRHJlPGNfdiCvn3G2UEHAoNr6oPDEwuBUMWxD8lqSL2plvuQEGtjyDLxkoQZ+Fn
FiOn3DDaaeJJ58RbTO1LzBH57YPyyWsn8vmqMHqyOITK56qxkmOkrDhHJX3M6JlNy1GwZ1ltlpfW
tuqZXb0iOkWAraFDuogI4U1EcRfs5zsVEf69jfcwWkMxkFwKg33GcropdUYjTf9pmUCWNTujkuYz
kwBQnuNtgWc7xSDxwG0JOD1oX2om+nZfDUedr5p3XYxH1ncGPD2QwHjg1u1iJjuEOHdR8jhyQIAd
uCuUdjtjGap6WgeXHXjfwAUDA9OfDHEI5UHBUIPSOYJWsH5pxGS7ajjhyU4hh9OtFA8BERcTyzoZ
cbNW99k7Y4Zbil/GTDQPy8VmJwYzkxEzB5cIGSk187lozDw5oBVrw/rIbkyX7TcAIUxQrHeK8Nm9
9yR5M/FyhqHXhgCs1O6Yxvr40jjgjInNt6G6IWzgn/FfWfsolvGSc0hwxt2ijuSo93RwhEvZfmky
cFn5VB5CzAEzfnE1FjsoOckobwrzRQFLJj6XeI+vIgRJPaaQhTCpLEIeKOegSsboDyUOLT73DPW0
zPj2CCaAlgyRGEdvf2eSv6c2SrJOvros3yBPKH+CLMo2YoEZdC2oPx+kBcVkFueGClNARN7gZaQ5
e2fVOWpNBEhdlclDuGhxhTWEdaPuRk7m8hoHGbpFg7AgfuIBvanruT1C7NZBCSdESJa8nZ0sgSnU
2UdhUmwyEgykU5Cck8SQp7LMh7gajaPWl8bRrTVgZAkgqsLMfQhrH0kHjSLvJv2YInUYqHXqqzJa
bNwgtcRWU+yUBtpzgALSMeyDxS5Dh55aQNrdDAijMNgpnDWWJo9Tk95VsaXstZkr0krzWVoy24QB
Pjd4FDNzdSZ6qdFTbTokUgslfRU7sWfx1eThNxmwyFQGq3M0514PHZm4BoMjZIsATSMH5ma71Nau
o2PgUfsvNRxkkKd9kDp366YmNXKCHPW6fnWep9NhpHJTxEmPpRXyaPnKza9jTlk/nFddqHTRAVgf
9FUuaX26Svj0eoWS4SKA8lsU6pd6j9F6QpQsJXKqCTfUx987JFby3ZmsfrdKQq0PDSqxGe5B6DX8
fhhQooL2n/vTwrGHZIo4yPo0W/UflLJKkEqfT8pCe1fSZtqOCwm3sG3ukRi8/7YLsKFaf62zaDQ0
ddqhlLE8XTf++uDyaZCdvPN7Y5UG/tCQg3UttZ7GBgm5/uf1IVnFAtafsz5dN4qqfnUh6e9GA7ZS
mKs1eSUrHbzhvx7k8vKPbeu76za9jw5Gggy7YUvcCTNtXwxhDdSlrnYyIZGLQqTM0vqlUfX2JkEc
YNvR39DDVm7VQQiEWECZu+c+caydyOwSo7rqWVKZmQGLCWcpbydUBorxZ5upDZlf8IlOQUZEgLpV
gJ6wrAWNEXSG/YQSWmIPAAiGIrwrFIAyhjmT+i1Euqhd6PROQkjewmyywfHXyAekU+8gXinvq44F
ecCKty8y9ButiZQou23GhU3omCkUeWc+uKPzmbfXRlAQFI1WPGGNocSk62qcy33o1Ikn9IpGCEUS
s7EeJl27Rza19AwT4GstMXwfCU8mMIeeaKwSfnxvkRJQnyunvRFlyS42WdIwJ3lEq+6momrlpFlw
qfLex2lERcSKJlyDjtvY0zV0yLVcMRzaTFKHqsydC7lvl4+c6XDaI/jabRvI3dvGPqeh1pCR119j
r7BAh4RB6ILuwopmOlqJdOtZhOAe2hu6CtFWS8gKFboyc1YtFgo5JxXbYTlQH3VVY19JECG5RoaR
l/FLqXY+ePrYkjRoE/JnPMljX1uknctF9J0CoYWiAG2i/mMoOWlNLU0qry+GS+5QjESbqmsRSY3b
IYfRhv2LFBhJ2gOIf+MmMqK3egrQ3egRFrD70vSyMvl0qQAJLRWH0VBYvDKCx6igAdNTrLIC+lEz
tR01niWYtgTSeImlZF7rV33JuqBC+A4lRKBeMGhtkEfu3ehK7ppBsT01ku9lzy9WUA3dtoqzaP6L
W5W1C4u1YzGGmE3FgD2rKH23O6JRVXy6iSvOYc8ClwuIplUcvmoWmSE45t5XEP3vo2Hc1si7nFxj
gCihYntki3KbaUt4r5X4KMOZv0AHkyU6C20zGJdCrx5m2YOQotELBWU+abZ4q3WDsHhQ0MaLUc2T
zrZ2vEwPwwdZ3LWG5b7GSwlR7Fx0gE75WPj4QXR+j5J0GlTlCQezi20LZDHq7sMKEfqWsgarws27
qRX7oddi1r14irdZ6MTLICLPie2Bao79VVSzhIIPty0xza8aHXMlxHQTkYsWFF2BsTP6Ujszbwu/
j9VTZGvClyBpk3nKQSpJyHtJ/57GCl2guUv3icb6O5lfdmjLg2wg9kH7QEc11Y9GOh/DMiP6n4Jv
Av0rMhF5aYcw9KanvLb3g6m556aqz/BpuhO8lVMWaD+NqYVAU1E4Ywmg1wAgqROoLmmJpySISaow
j3KtPqrzY2dBnm3bRj8WgCOg+fkOYmTeoE+LSRweeE1mtUcYUj1WN+JLzcvcy0u8VbWMlaBpn2VT
fEgrg9LWa1iHZLfLSIepi5UdHn/62Y4mdGqreKvH0c6JoLxJKCq11noj8beJthGWEzKuoDRbUG0K
F6xHg8DBKWEdcbsh3s4BZG9JVryAFoGB2DUM2FrYvtITb2Epoe710D7m1cDCYgf42vVRvYE07Guq
MvvSKKYHM4oOSSUw8gjzzyzQL04BeL3DAE/LyeN6aG6WpLMmW8qGUfNutuPBdDrlNMfANJSFIFmN
c7g3nPZ5UrPRN1TjXHNpKDmC/g4jdzP1xg8hyW9gXElqAkRFGrbWI/1dGSYkQrGY74RpvDau1lL5
mGO/iQ1iwpJCVDN15ISQsKwqBW/WDKNfaha4wYgusrKHCGtsSwOajlpb1wn+63EKTekhsYpVNjJJ
x5lAxsrKcx9XxkNfJ0+B5tZ7JuPU15NnKyzV2y6ozijwGCedfpaVxvpTNw00dYBitY2inaT9MU7u
1zj1MfJh8c8JiRgg6tEzfiFQTv3S+VDieTi7VXkJ6inzsKWKYQ+o37IFIqEG9LOcqjmrVRWfUy16
KayBPI9OxpRpmGnNTJvYgOyV1I52Wl69MEo3Va1UFyvvFhEWSdzsimwXY9a6QfzjairNLpuFtYNS
+iMZMcJqdQM4bZ6haULYWcq4O2eLX0tK26U2aQM5aMOf+mB46hDy80MYOjQelhIJ3OGwSeJLjMma
aec/W1uDH6B9DyCpQwKVyGkZcYp5lP7a5aHcRaYYPTlUKP3bg18L1GOkie6/kKRHdrP4QmUv2mCA
0WinBxSuaYoZAxpsTr51y7KA+Oh2WJcZxLZMLb056Hup6v1Zr7AelvP7WHZ3Td5SI0hxd57V4WzG
Veh1cTRQg5ZXk6oh5jkbTl7pKXqORnGHJ6ttiYJS5wTERTFgRuuBr49DRmqhNMdOQEhC1JjFttOz
J+g/dxJTGhS0bpXEwh9zzmFBENDXVV2zooKd1xIqKIlSfBVJucuSxQwQGHGgwn1msD8Wpkap3Hb8
mAj9kIfAOqyoPyuT+6hBQw6LxqVl4hQAuLdK2SaHamifsXdmaleoKmoWydYcOt/jmWizdHqgMhZ1
KhRFfEulpJkWtvA7icjKPh1JDrUBqEkXgTTF1Avkd809o2q9Z9olKPNkuMB6HNPiJ8T9m55z8a2a
3+pmQIISaTKyG47fgvEyz258maI7nB3BNvTvEyqvN9pENqCfpjk5dXWDV48yquCGv0JhEZiHTfcS
KY9SgEdPXRRbgmT4iiczuLp0ltQSlwIT4YtLGA7fw9YOPMU3RIWLN61bvRspA+CtVueE9KmWn6Im
Nx9E2n7XusFrdMKN2qEI3jjzWxwAxKhhCVfTxG38YbftDkHTboeRIO1mLWAJmtNbbbxMRhxhuUML
1UmMvdRcGoQ2SQ5peFcKEt40MjZjWUZQJe33JnZ9qffvLDiPloMzY7koSlSe5D7dVUEgzpWbIYo0
d7DNlxqTWl5HNy59dOFOUzZykDoEX0GB3nBN2oOtAf/ZqndNfRZoVGMGgnEKwgSU9RHId6kQOChe
77SxujO0zjqnLq3XESJOGiUwSZM5YG5KP50ySM5N0IMOSlIPdxdKrqNA4UEicSbRI9e35EjipI1K
u8cU7dWw0ru5l9ZFy5oXaOuskw7ozQRCuq4z5YwTxb2pcO9Ti0uJUASoJt24QeuAPqeK/o+lPVAx
67K8JaGosZ5Wi0thtgkVcMxIpYWNYBa2x2QY6pcW2OK+or+OusOjZTWUL8yKS5YR0A0qXfpaKygN
N2YBea+8dglim62AcAejy497XfdN171va1wS+wRPSoJvKmd2OzyRmlZeCw0bODAvcwfbriwVH5ML
3C0ym5OEZEzRUvtozPouLw0XBNSMiCE3j5VOO5JHTq6wzAWTS0iq5PvCGqe92TUCPjZhhMLMlPXI
ypfUQYLE/CiJfXdGrv7Im4KevSpzICFNdIrrAx4MS0kVIyeJ/E4a0K7NZI/97JA7G6NEN9Jimiwk
TAsDl5hd0D4Z2Epd6oHKbqmXhzJeaAgAPgtNaNigz7eqOmgHHXGIA/m0IeclKgC6nobqfjRn4IwA
wkioj1rapA997CZe1NNcTxdaJK6HMfj5yTirQepp+WBRNYsDjIFH35LQjxwbaTQHNQQEz4eI9Sql
JoVSLtq4BuGJ5xjZBPV7Cl8cgcj/nKLZl5TaW/iGdjFOJAT1W8ue03PrUk6pZcGap6vB7WSnC1+A
9kkgsmd1EbuzTE27rxzIsCahDcqP+bwbWwemvIEWhGmHe2CAmCAGc3GIOhxpFi/eyY6P7lzGVE7a
j96q/FkpWkoOmdzPpYYDBMht126LY0MZrQg5WNUJ7zqDi9vOzM/qTGIoVOrVKCAC0gKboWC/ti+L
9k1R4omld3CJWZLGbybg6GQRlJxiUP/djIQy/Je2u1X0Ibw4anKnm1J5It01WDu/z01bIz59GqyY
io1Dr7FXHsvC9oOCRMHu6WqqAct31tFFL+xbkqFtkRrfZRohiZrG6k1i5gVthxn8Vvc2BOMLZQdB
+uQwy4n2UNpNDYHCrc5Bb0gaEpmfktwf7aphbqmjY0unX2nwmEnx+0XAnssJpdnDxheHTymWLFQd
jlNrAJwM6Rn2hM74mnJdDNgnmsxxouzwMZeDP1AeGcIgvkQTcs+mW9e3jE+m08SYt4nANpk4jXDb
Ur50mAUnR4vfxphlVY24Gxkt3NCEsNCHRvT2tXLfAntFuFwuzqPWTRWaDjs076UhjV03NR+qFA1N
xZhbtKoo/c1vWqw+RwmtwnmgLe+4MgD+T6s/mCY8J4r6I4prbWeMIU1KsOZtBfw/qul+RNFA2pWn
t2NsXBVbDp6KOih9DwQVP2UI/HqK0DhGID0neGiyXYN37zy9zDNKZqNLAbgv89uibZ/nqDgoWRhe
M/HaDsP3MXEB0UakkhVlji0/t7rRqd1iXnRsxxx2CAgSrRzBKzjHwUkvUXM2NPWjmZFkyA33ZKM2
cOMKywF7Ozy2bj48pKr8YUhoJI6AFTLErkBBLE2vIs7eLPlSlaX4ms1rEacP+djUfl/MtIHQzaPp
TCeodSm3puZlZEHaUY36OdTucOhcenno1gys9LProaCEsK8GohH9lm9YEwSECHI3THDPFDB8Oy19
ZcIa9n0SgJQsmN+rIf6O4dVXha82Vd36Hg3N/lyApRxYVe3Z+XJbVdtZizRI3M0v33pHG2/VXkGg
m5OEbkXp1UYADmDXZLF+rzXDwU5zchrZ7Qtm8E2vjedhCA1fDw0C/ugy5+VALcGmdVHNhxF1jc04
TdAOeoQjYstHjZOay0JMlA1FjKmrKIijLh/JmWBKr+7g+NK6qLl3o9p8K1z3h5Er5T7p28/C4orr
cVB502zdGZlGRTqx961CVGST21UOVBpTgQ3YFzUUfQDjI0ZPeP3R+0pcbh8z2rajDdYjFZQKhkhn
woYqoKQT3lNu9RXTpuy6/KcIZAhCHg4qyn8KM03gqt+UHDiRFs4TPhf0kWOacYpp0aVpPgsNFlSA
xF9blz4mkkyvJqlcMESvPbY44zDPd5m4d3OYxmmvZB6aHwXYRUSVUPYli6SW7vIdStY+dGkT7SPZ
9jf/X+it6OJu+u+E3lQTQ6P/t0vT/86+tek//JnQV+ETf4m8abr7b66tO5broOdh/s2eSbMxWjJV
TXV1pEJ113L/JfNma/9mYNuEvBtOTIZYLJj+R7u4Qf37/xS8JZBkcwyE40xVx7jpDzem/8qdybD/
ac60/B5N1wRychrFedUx+E9/N2diPp/yvFfNH3Pb/WzGKTxHs4hvhz7LMEvR5m9xwsqkdclXXfQ6
GYhmPDQJ1BDNtgevbGjaRHJ8CCMSsL7PMSmnin1tmqEl7tAR4Mmq6/oQ9h0lziwXXhRO1TWsK/PS
C+fetrVkafnSasEvFAXU5RMIyU+UfiknznOYbZwqw3EjZsWd0TFqM7Lgfz3Y1VBenKiL4IDEigsL
hLDz99vrs3Wf9dkw2Ap8n19fsm4u9OClsfMeNJMit21Ua4QxGvWOpv+hpeNp0nqSmGYsQO4K6zZD
dOqYqgbK3aKLSRWHGfk7HSONubDw2imbS64H9cUk5z8EZfD8e9O6fX34va12sh36xS4yw3xIia32
LPsHxSitYJPVFRo1y0ObhpAnl2eMtOzgNvn/tZ2sg8CgrIAir3uvD79el4tm2M36RTEslYbg82Cv
+4tfn8KIzi+EAXamaQEwlG37EC6rEYKpaBBlZn5Shh6BkAg87QkhHsrHfz4N4jw/mZWCAs3GoAbX
FI684D03XtZnsyzRGMDZB9UK3l3f6OoSUIIAF6MmCrygtKnfyVVRDGJFOJpu6Lyx5oe5W727Aen5
SERou/2IURfAejnZ1bumxe6maAi4nKQ3XzQgLras6vdRt4qDbTThft1NxupDWZrGo53Q3fr98Tqk
06kYYUSa3QvYLIoGYsGp73+9DOLUvLUCha5/YA2eVdBTA+xzZ6EZxw1SURsca2VbY9l+Z2ulC8mT
BzLwU0Qp9vR7ex8VAdzL8GHdtD6Qbrh3Zgbnlvr9X98RUSICvzdShSwSee6XB/oCw3nOhwyHLcbX
H2+su/ze1sYQbIyoLXeVDd+nNczI09r6dX3Vz2QvAKZ548/XkZLxVo9mzYmAEZeh3jS2v/csGoSu
aKLrf31yfYeJdRfUQCkH5tjH9UHNOq+xFfs2L/rusa+07tQU8cOSmH8NWns7qVH+zahiNIwqN3ye
2hxuYmnrdzqisJ41krsHiaxOdhyOnijd/hSqlSKfow6BY8otOTjZVsXUt560wzhM8f2vB6wgzgVe
n3/btLypOLWgbRy6u99vxIMb33/p4xj99dllxzxpA/Al4BwTHdOnuqN6m2ju08ABPa4Pps517q3I
xFn6P7bFAaSNRDEueT92NOuy/qw6yq8PBXEC0T0m5J5KHSfVfi7OaP2vL+JkpkL+t6fR1Jrnya2c
XdgQg6/vyOVjCQYWaDlEwbibDOQuGjLaWyQoESVE3irpmfdQKQdMsWwXocb2wDHhqU6p6f3ar5+D
v97PW5jTqH5MQ9R5Smeqj20D2crers9/PUi98iip2dTNUu1x3TbbzI5p0JzLZdMY5sW5s9O33x/q
okZs/vhSyijL3iXkljrUDC5jVNwvOfhMFe4SEFHf/9qUgj1IJCnF+hKx0eLenfT8976/t4tpyfEU
Bf4h9/Qxn4Enz+YQXGSiu5toFPl31JsUJZs/1c6qcdHIIZ5MdLCk+GtV+O93EMm2rBDH+Fs8cP9L
MvUfFojqn4usixCmrlH50ejuULj9Y5EtW0sru3YWPywXD5SOs38ejUY768IdLAw+BPC/vHtGT0yl
t2VWcEbjGUmD5Sz2jrKdRl3chT0XTRtE6atTAa9/eXPdFoUaRNOxiI4U78UFGTaAbU0KMDhJPini
olWiNl41wxvTGaHZgBJYNRX79dX6QLKXWX3+9OsFNWQ1muP7LiKzFR1oJdV1+/P6ZkWBdoPGaYPz
D9+l1sCGrdK9sRMH+cFMKEdjBqJWZeC756y+D6M8+dLU+C1Ne+25tGKDwD+195PmnPNosDaVTNT7
ODEhHWVGjJvUoF3MHKYAfbTiWStAm0XtCMEvQ5Am6fX0qMtFJGEYzEel58F24D0xawX+NCbLyyG7
zefwvL5ad3Mwn6ADy7+eWhtxuHU3n0ZTCgndwNnSaSFqILUFMT+2n4Wt3lGMGj6DMNXgqbnz/VwD
KurdEERYPpafwa20tZ5COo0xupSEP11q3f7Xgwb01D/0d02Ggu1qwjaFIyzDwYrzn5GZnaD4jK5S
+CVtVdtmQ5M+DqE2PxghqZ+OakA9uOg8dPW95Uz5fgrabmegTfakVnl3toseIH6YjCejpiWooOEO
mj1CLk6HRh7kcIDrEoG232+sz9Zt637ryz+2/f7sH2/8Zzv/3kaEqd8Mo+2TBFIJi01xqcxU8TXh
UKcYzOE+V2oHDQXFfJvs/oqqrPmzkSF4eyP83ke5hjJcaIizjFLjKOzWOMpGpTO8vo4IESi2LVt/
PV23LmqNnh7F51+7Lx9ct7s6wKAUe4ezBFZBaqrSlA9yyNqJkQFzMdw3h/bARE/0R6wUnjbUlY+G
LtLrrlRvM72fgRfACUfEmJddDtBufTpmIFMrKz2u+62bpsAqdwLd3S1DPmdpEJ8jumhnrAbyJ6oT
ERoQ1DaCRE0fwpQHFSwA24gKSALTB2NQ0gfHjHIvjW2U3Zdt636mgspd7gx4kS0fWx+kUyvHPpnQ
lfyPTeY4oKY3G77BKd/qjdQPvAdQs0qN57SpYKhaFj1aHkwDZHKQUSIrlgjh9xvrs3VbG/fNf/52
3yDnM+qQA/74XAfagopqa3zDsqI5W274w8xG7XZ0evFi0zYPjRDxqzmUSCGUuzwRymOlKiXlcgO4
cxdpn8hgH4LQ0V9poMCXGMLMl2GkXllcvq87UET+UQnRXl0R1745mSosVUN5bXrHMyupfboBQD0D
Ubo7i5r8mdWHDvryRgZaNvXCWQdDaxpwD4I5vKT4sV0mSy+R0490X7Z6eEtoHF3roLuPy0i91KYV
XbUSYGJiD9FmfXN9GBSI6o2mXtZXv/eo6SVc10/96zvWPWgeBr++A2CKCQwqh0YQ1DAAHay9jr+e
Ulh1sElx2Pq3p+M9xs8K3VPga7Xo4bsPEbwM1cQzPXKUF9VArMB0WA3Wd61m3Cq2o1yjtKDPgpiZ
WPYairn2/rtp65+zlq2y0GHY5DoY/SJE7ur/nLWCKB1jJc2KH6nuDvelDkpXJkH7WaXRaQByBPn+
FgVdOJpDOJyTztafHWAVxy5RzlHmzEgJGaO6Daqs3K+rGygU49gipnyMh6KE3NDJaT/bYNisFNO8
//rnL2bJfxM9N/n5yNKayLILzWHSdZaV/Pu3x7gIF2/j/zVleP7M1ogAlkwutVuUL+NUkLY6xhsW
A71fyNDBhtUw3xIsxW9oY5BQkDA/oRXtz0FlvhmOAbm6NKDOLC+DvvzKjLa5NxwcUHAZuP76dAVe
xOyiCFcFvrt2y4dWvZgxmDL5EY9A8sKcpi72SFMFOOr/EHZmS27jSrd+IkZwBMlzWZPmUkk12OUb
hqfmPM98+vMBclvu2r33H9GBQCYAyl2USCBz5Vp0L3bn/uqlTl3lD041t7uuJOKGiiZk12WZDMfI
78mTEFBOeojCA7vfIN8N+HAaUm8XZ657adBYprRN2WPi1WDTTQNEijbfqrefHcAKDSbss21EkKGY
lKcCe2me+Q39UBMaft03rq5552XJiHCXTfrQTn77njke2HE//QqcJyW3yCPOWTrzdfF1/aFoK4sa
XvGnaRMPvoGd/Dl37fCQGMQBVU81EYI7ACS9HrTGPwbiJcy3//v2C1SvP95+zrwWgtWe5UKkL8f/
uP2GFc66PyUC8lWvEVT69XCCiOYAGeYRReb5bPkdjevbd1EMfaMjTTWQaR1qJ2K+TANkFmyikHp3
AItU9OkbFIsR4zmRGwlOROj8nd7nb0PpBSd7GYPTbFTpygl943bISje51cFD3qYiiVdqhZq4hOEn
ntUOYUtWKD/hQ3lV5SiIp6urKkutUFfNUcGSQKvgpHxwzlhoMtbxSs2LUd6pw/bBsmqHdFGXAnZX
XdmonmpGL3K2o2D/T9aEbp9QndJYzronO/Twv++CYf7nbSDwBX7GsolnWITP/nkbTMT4wK045g8g
YHABBHV6zJvs7HtxRqYjpKJPNsNspBSDwIVYVh6VndKn5qpe07nWPYlbAtX/HJjqsdsM0fz5g3+e
mhTQ1/MHdyo/3QyTfVfOpPOkpWaoppXgZzOzYMD//c+69AAR3bcQkV8+/TraasWyNsE53Fx9qle0
YXoIOd9c/dcP04wKQK6h7dSg8sd2B62lh4hBLoWDljGi6VI/u7nYH7tqQoBEO/R4cu4f3T+WRVZZ
gz7+eDFpdxrsD6LSfMpSJvcgZIpS9WRRht1PByfpn+MpfLbCxtvXJeWE3kgZtRMBdrngadSIIAy5
V/CamfgUFf6ycjhBp8qH7Pi1NY1Pi9+GZyJQ06NbStSRtujvWQ7HgQHnJ2TxXvFSZeZO+TlMQ8zR
edU6j2Lj3RTn2Ryaz4Io1aYyKMZRs/7lqkZRLxctlO/T/wt/wrWfzWFZ/HnQM8V/vj58wzKR7XBM
3iE8z/75xU1KNN7Gwcx/EPTgDouAEo++N71DOjZQSjbpTlllYpKbjkwU0Im4drfK+cfImKynIKsP
ytXNegw/A5ofbEHtkewE11MNsCj/0mvhyN7PCSjPKOhX+shzy0yhuDCm7tFYRu/kC4/9j+uCbCz8
k3IVXdFubScltVd43smUTbWIBjEiLb9TPjUv7TwQaEKABJFTRmgYct7HG68pnB0ZQwdqb3rXRvlE
FJG255F1owZc1NaaS/ff1v0x7KTjjEQAh9k4sD9e/79+3PXTa8hcd7MgV/6f/zK/A9Oe8TfaLfqk
QXxeaHvVi+P2bUgdbfXBP8lpV5/VsAP20Slga0Ic+br+w7zRppSgGeG6+TBQljVyE+qCbVhA/8e/
Fhjab6e6Isr1xtonjgYnvL0L0hHRaiLuaE7twjZt2getw68GvSmF3Su3Yucy77qC6NspCNB2u7qu
y9Q1IxsQ2zPRXX3v8W+517VufOtM592Soe90EncdcYavYkgG9OIiSbNl+08ThZSN8OovHhoDd9nc
cMLoa3cftWgaaXYADQ2BGnXsF1kEv0ykZ8+TOaZrt066dQGcYszq4Giixld5bvWmtW14rLIOlvSy
fkvCtNr3NXVdyuzjyN3kYJZuL3Pz3lw1PfjPVE4em43m7vO4JA9a9CPUuKT9Zl0sq8qB830sCWkX
bub+0CVZN4QpWW2QkgBKdwbdBFll4lFnk1ryjd4v58p2XYAyjbZWPidpl6c5hhdQLlAugv39QxHV
FCWGyXJWA0FoncDlRQc1Y5hK/gcJcaF2AxhKoIAMgrRBYeLyxJsc8rFuQBRoNmqO8jwpVaNGr0/G
60DKu8UxiUtfXaO6iFqhnNdPuvrUgPH78sHa2Kj3drgsvMc7P6VqWr7hL7Z8o8+Il65CIzhcXdfX
v/EvuwE177o5+HC561r+BFTfK9tGd+D/2CxYxsctG+BbzzEcyzV0l737h0euZoSaW2au9T20tJ1o
SipjqjgdEL6RmE5l+3EUgROyqS1JqIW/OL3aqw7T0ty7HegK2JisCO5JpE7nmdiIWtKlIMJQuYOa
vRlhZLVz0BrsyCkXEgA/pE81IvPFqo110PtywJGNC85uBXI/mMf/I5xoyd3PVZiJMwrFB46Q/5me
Q2ZRvoT+2KSCVmgbPwHgZjfhxkQYd59VgfkA9PTn1PiLfpGju3RD/1NXae6Wd4P+PdSCl5L31psR
Wfp9MDlwvAGUObClt+/yBtBak9bRzu0l/rUVw2GZLP8FqZGHONK9zwUE7usB/ZH7yY38z53df62C
VjxlZZidQj98J6x/+t9bQZkD/fj/ajgIUHlsB3VDfIycGn5KoY+pF98FufjbJpnEOSAzDvxOPClL
1z0Tau3MgItrrmXxXHkKDW6tGs1HgTy5mTdk4F1o0uokuk2DJdhNcx3sVK+yxuOgLwSipJ+MJ8wS
qqsaZ27vxDLr2zGkDNUhLbetNRD0Xdrpq6HsumMUQ+HlEoV48SKqFnq/kpiBIrqNqKPgc5043IeC
hkiqtlM95VsQ5dsAylpdXddpaq4UZKZIVq7VGnmtOB5ADMUQgGiJg+ZSXDwsSa29dTP1OwhmokEu
TdsyPmnAeY/K0s27elq6N3/Srae+Xk7sQJP1/75Nxsc0Mt9Jny8kGyKd3bxpfAxWBpqhT1XjaN9i
zalWfaF9sbKhQPGTJnAmZJGy5Il/pk9YJ871Q6wX634WxSl2kuLU9CFahlTp+VoNwLALQtipAQHG
A6irvv/qjFoAYINrGbLx7J5Ugt08Xj/DibmnHpBtdT3l1+LmNTSoYEzN5dRXYc/tD3wQymDoEFan
9jkQ5jlL8ghs5zB+HTtjnWel/ZeXjasiE95XcxT+Tej44fOcLN0D4Jlgp6dudz80jXdni/Lxmg6y
F+S3estI/0wRNeLs+461Vymi2S/6Q2bU/7oo7judWk0WuHKBuq7mTf1BfkoXZcgkVjPIxOsnOFr9
FDvjCI677M55XkP6HDew6ujdWbn4UcDFFiG6q0xj8JFMirJwKu+A0Im9HTQ/ixTdo9GK/dNkec8S
hfa5Ee3y0E+874ugF5/rqD8Mg588T3mUHZvRgwNS+occOKg9e9mmAIxFgWOGEJBWljt7pkSqG7XD
tYl08ctsuuk1SAdi7M+ROcgy678bM7CtXdY7Pvw/YWtvMslvKX1qytzBuBC1kMmnOrGCBlmYT+b3
xh2sT3pXzxTX6CSupalpFUTYFoXeAoz/p4Ytwc1IVdbjrzUlShtnBBvFKhojaF2smtJu/je+t+Kw
6JX+Jc6piBcaYqNNXz6LmfCGTs04YpEzYC/N3rpjN78CfoCNaiq+WGRfqHJO803Zx/HnBBiCmp9H
hsuvs0LtTC4H0SUXvxdU660J5Pa3/8cv0DD1j29CfnWuo96Bvmd6iFH/873ghGPV5H1TfvNaznBW
5YmjIZt6ieDXyPXkQfnGHuDaDVVx68ZrkS39PS9CcnoXZKgFg1PdeQR/wHlPxiqce//TAMyIApbl
K/rS7d0IonJvl8G8tWa4aDQTzSZH8EIqxMaN4vZJuTo78VeD01KK/NunBpxF8APOhkMQsLJuoEho
8tJ4cHSTw2BuAbsgXTDujMiDonUAR6LMMKwSmPOaedxdusorRIuS0x8TVLeqyPkkybRRVievdpkt
V/tNAyF0kIrdYGsESrWgekZVOF63qcfOYS70c9gIUHCLS3F44s4PSVtG1EDQBEzczxUIMRIZBcrM
f/tUz5Oj/9VnpdBTBuLlOktNJUc233r64MOC1FJbUVGqqmm1DgVD5kLHIwJz48izVyAPb6LqHtrA
AKIiXbOblUcN2KElLeVqhyLbkphAKsAMkifTHXntcxC1yhb1Imh/13Zo1Q99Jeb3KI6ozAnqlyBL
bdJ+Vg0imWncGAdeoDR+HIvAOg+NfVZ+0DBQv8wuRLtymsmZLlnydweaFABMN35SprvEgR1wmKOI
KheawSAB73fPF08EKUJIUck2Eo1zTAs0hSKn25lT33ALaDSbe5NFoI8XQzTPbRTq2yaBYFiNRssA
ukGfYZvxDHhKkjB+BKaCCPiEAmFXpP3ZXHSEdD0RfKOwDFyiHfwUov5ESrr5NLZwlehyEdraYEZD
kTxkYSwJT5uUo6HqurLy+dJo5OHhD8G29CBYAQmebohh1xZsObZHFspfh3aX6qsqLNobT8vXKrdT
DGQcHXBOK5X40fOCGp503nqgcj6xicjgqvRhWou85ZkQ7iMqasZ7GBQOEGONMpHFS7bOtMADZXf+
3nC0jbLqCjIX1fNgZPT1Ujx6WUxWwpseUn2WLN3ywevFM+hPM35Xz12nCPxfA8rOF0ST58rcfXg+
x451Hnug03kSV7yj0IeO/HI8uWVCFVJjxq+ZT6K3S/Po3S7FDzfVq+9TOYNxzYMQoOlJSynbp3QR
ertuCB5V49Ui3yeBuNfdgbIJ5dM0J3gsC+NzvFgks9WA1vvmY1UPK7/w9X0wLzRebuyV6XXZ0oNt
wG5a0a5rt3q6zJOuy6iy+XnolyVqHl+xJ3WpqYURuslQd4oSm1oWfXhWjcFGH9jXWZRkoAKqHKBP
S5uVGgvLqDxUxvCqrD4ohme08L5RX4mSkUXQs/Kc4Kgav4Z5wwOGcn/19QJlwDGAn4b68P3V76au
PLUOP/kk7WjqNWdOnuUQu0yyFlI61WS9GJJNkxSPqUv5JECQ7PNs+evOycl9EVRGeDv5ptwJWNFV
mqOlosyBLzqkBIhDiSLw4GSHskuu7jwXKbQshnfI8LLP6RQZ8GLF44NnhBx0RWl8KTWIS8qKBwEK
j9CJF+hPEEFtvgYpaXjgO+EJ7BOwBWukvmSioMyeqRKcAq2jKoEmNYUFTepve9KW4hbgcHg3SF+u
hsNEMjMKs9sZMMdv+gx6mpoyqCfXh12Derj4R7fculM3fSfHC3lUEPfHMmkFmdWed1iauW9TPp3U
zNjU36ji9l4dY54fwDFnWz/SP1wrpIyaYHr15I4LxXaZ4dYPqktttCWpO/FSHb2qqj7c6LZn7MTw
vXe5M60vho0bivq1zg1oDLMxXg8cGl/1IKacgzfIA9vW5rWcPf6QEfJLatTPR977gaPfqVHXa9JN
K6hkVWab80izqblBAYG10aAX+35gn6LMghvmUll3Dpc6IjQ3RD/Ry7xB94/KUj0gWON57pckQDsI
7bjieWlbDQY/I+C3MZRbDYK69WhAh3VrZKn7WM8VCux+ab7YCEXddG41f207fYeck/YlNe0NKbHw
RbQRqjzWfM/pM4EQR0vfA9HmB1NLopdSj5Fv6SE6KaWkFinYeVc6vGHmfK8ag3zfpafMHp72/Sib
6xQtENO94RQEvzoKxI0C5hzgnTvVEPnudpAIkurqPEFCK/cgi2/sfm0RMKDCiab083gzFN3Xq0v1
Fq0x4NsqjbWWQ0IT29b8JTf9I0AcZAjcuN4pfyj9ia4dwWo/T0Nj7UYgO3dNmAa30RyVjwSUy0fV
092mfMyG+dfoLE3lU6OUjff7MWiWzzZC37cIQ1IwLKb20JDyutWqtv42oNmxVCJ/n8O+eWhN1Aup
CDafKyv8ai7sgIGLriO/ax7LOWkeVc8k3geJFlx5xMq4T5rHsBrxREI6L3QaHsf4rgNq8UxB1I3l
wlmlBpTvcgXHjJ9dtmgr22z3Pq8xELrxEXwdOevasy4mdaDjxQwI1UM0Wu3HBkW8cmnmXVeNSHMY
Lpoc1TASgdb5p3NcvhH91D+1nQtRqAHdDJwM1mvhOTUxydyBsPIfptaI8SGYCevlXwOv5Etc59aL
bpbx+wA5Aeo6IIrtLhMPU93ZuzLT253fz/Eq8/TqBFzDQqZFEACPI7iC3To7Dr79VsSFvrGkpVzk
b7Nj5vYJBHuIxRYOqXD+LAznUQoFoSH/sE198CoRnY1xWFadcGEHL8D2UtMKnEz0L0Y8oICoZ/Dk
5vXw3rmICU89VC+xKZbnzrQPfu7172ZR5tQimIBH5HLwO5BoF8mpRu1dJe4JUHhblaxXjRsV/sVU
A6XK8F/n2BlaaIVTwwvZ28+mnTwM2dChkUc4KwdudRvYUfcpsWBwGyPNu4xyKw34Gkd4a+WoXrQQ
GOXei93VwVNRg+tLZv1Q6kECFKsMnkjLJodSkL+WlnKppije50lYR6r7g6dF86tNmvlPelrEd7WZ
l5ugbts3U2pFdnnj7pSZmdPXbh6dR2UVgbnW9To5K8vT7kN36p/1HD69pK7vrEqIfTuPYi9zdKg0
y66yVROPU3BTN212f52oBj6YlJtbYMMg6vl9vetFPvj+7ZpdTQ5UH/uIfQis/r0ZxmurieGXJbAC
Jyn7ZkjIEsTR0k+z6MWPbuBnZVsxxfx1e6zjTHtvfYQxF8sKz6P8tg6jPlO7SWV7UCKCY8x6ug4o
419PRpHvnIp0fMNT5EvoJMcm1KoX5Y+j+Je/MLKjwz7pbA5fuzyOnuqJsFtVTc23zoFiK5nCNydo
2awXnMHa2ZvfGuIPaoIm0O6IDXs6xnNi7MXSQ4oYh5S4wE07gU37kmsULzaJV26NKBvPYoLkXS31
kuRHaObVMzVT1gb1zuyh5Tv+vpTQTMoPtxqIhqduqUhG2oi7WICqCzkwZvY6KqFGJrWJJHQCFlyh
wFWj8N8KKq5614EP8z6YanIdQ/PpCSQvrpdSvQ/Xu36GyYYeZN4CGzGlkw9OOU9rVEG7dw95lKFP
v7TCAgKbcZsSw4MMG47fIXBnYqHWAoajru/VtLzs9pADjC+ByOIt4t8wT1OItptGt9nFetruruYg
famn9WxwZFfZl4m/l1x9VQktVJlSWvhvk6OuideNEwMqg38vTi2+BaZvvPQt1J2VUxxsaTUzlCfU
fS7rToPHRIt5ZSFc0eUIuEjMMX8e585BS/GPkJM3xbs6FtElyOT5RN6SNv50iSBdF1zsRAt3rZys
L5V+x0862mrwBpDhgwmFsuNfPenT7KT+y7aqW0AQ/h46DI4lslHmtSlDgO+d8fPq+TBrsSfndqFU
E5gbxA5N2Z5TiY2bwRIB5+t6RB0wjU6z2VymPlzTRfEiGq8Ad6W9JyPh/dpaKMcuYTbQjBTigtIv
3rMaAco0ED/myX2zRDi+FaFw7u2mNdFrdvVDH9f6XUuKFzbvXNuabg5COzAkx7HQjgJGk0sz2TYk
6JxaVhQUhk9qACn17qijwStnzYkN4b07I2NA0G7bShHbLmxurFBPf0KHVkU+mtZx9DPWPbJbKK/f
A29fDhHJuG2zjAgkeWN1BpoY3S68oL9lE+xochF7pKeu8sVnvaXAzS+c+SjpYzYWWhtG3DxEgd/e
RdrSfauHB4V4jmvPvZ3yOn4UEtVnUJYzl0t5sjWEnUy7ML91C/rkXRq8Gl1srxwd2Qpy6M2r7QXn
loK4L5PrvC5wi5zddCjOuuuxUaitbKVMNYCS8xoF4+FRuTQ3J3tPIrCzPnFaBvdgVD+MtP3U5AHF
Lm7bPVh+OEFwki5HjoZw/CCw/d0ud94CB1A+1CSp4U47ZYFWb/inw2FJwvwl6hLEHeWUdhYrqzPG
d0o5BPwXbrBffNPbj7zu7vph6d6dAQ0l+bkExPmiskc9V5AaQakZjI+TWH41JfCuXR4OlFP87fe9
CT6QIQHhX3Nsgu3s78nXOfNIuqCcDYjyUucUw8ewotIyemOrB8vrFOXri+m13m0W8T+hzMWQDJUB
2trKdFLoqodW93cE06I3B4VnytnT5qBG4y74TEDalVQzCPMt1iOFq/3T5UIk2sM8TM9qoWHBoUZR
9qmHaffy3s5JYY2pBn2xfGkrXz8mZE0bcbi6lB+Q3FgTTe5ECHV8lHRnu+mjFXDNr5AjAB+FS6Te
lNmCoOi0rHu9zY9lzQ8Fvfn6rZ8NGBXS1v8xk2Q25xLQSm21jz2RZISNIcPQl7o/B4E8CGpAbUUw
QjBE8GJVGUV3IqoOCQmA07ts8SAuDmawPDVY68p3krNq/D7b6CChHi9W3BKnFdoGTe30MsHTnGUF
AV1/61JWG/bmVnPS6aCawOyy+UZ1Z//zsCRw94bBWxm40W5sKSqz08V/o1DdfzALF2kIaVJCjJ5J
Z/gbNdpYlLcWtveoljpIefU64TICH9XZypzLJOFV5r6CEQhaPy5RhiJbF3mBCkUX3gc2W5MFrrL9
WM6+8TBXbg03OIooVtJ6BqfCuN3D6UFVmhoq/dK4UfMtdQvyuUKtJcvRpGAjdDR6b9gmVn5SVumE
3fGfft0cZ8qD5Vwzy0Y114rM9jINzOof11B+5ZriedwTqnotUYBVhyGyWLDZ9uTQXRhOPk1LdvHn
+mQicVU2G1/6/zlf+YemLF+akCOHQCChH3pQ5LJn5sDLzYxaHS0lWD7NSLqXNYxNl++t3Hk6NsmN
Zax3yuW5nv+kvrJNsO3I8G1qSGka0ivjp/+6vVMDZuf8rFojYl/0j/3kdSvYpyMc/g5MBq34TNBk
fCcCjuqCk8DFIs0oHo/ER9kIZYl5CFtSPcpvpT5f7Gbh3aaL4mVgn99w3ghN61WL8pgiN5vqklzX
3lNT+9IEg3OyfAs5Ax9JQ+UXHhs5juYVAS1/uDfLQWxH3Q+2fPUIdP+u26AUPkMHZO7WCujKfkN7
CiiuVpaq/agSiOeW0ZzulC930Q9fKGW+N1CiBIxiPjVT4zwnGeSVjt/UK/68zjNBc31XCyu9CSvN
flZTfi+YgHNyVE6AaPp6/jKZLVSxbnwypZU2PBPLPHlJNHT52tbdDmIhbFd0U/CYu3lAmVH+NDkQ
LYJz2BZZ1u0GSvnZP3TIIQDHU40pD16pg+zYOLQb5UrkAS2SjSCodQviMyVBQwpPWxAoWLRw9uG6
6I2tFUwwcktTxQrttDrElTC3yqKGngeqB0UNecIVm6DgWTVAOj9Zk6gpK/CD5yU1lns276huSLMP
2LHYlfbFTju3gfsF0mnfmJ/U3DL2/dtk6bXL1axYxp1RQ6eWtNaeIYIwn5fv06iL5labSx3CinjY
Tt3oPPjUhW/s5K0An/OXHlCr4jvd5zCqoLYtxA8Roy5nJjnH6zhFrWOwxaNuJO2pKezmZET9xVUU
A+dxOaObOvdRDapp0uUFxpbajmrNGQ8IHeXA3t4VZdTcxUb8rDeQuLChWQDXSaCHGr7MhJhluYNX
sb39Y6Wa5IQhVCK9djsRVjs3rXXKbXv+vOgc9QkfDQ/KpF7gS8bD66mNl8ssoyOm5nXAzmMOirJh
T8OXcRkADv/2FWERbciQ1pQxdgig6BnCo0hGJlPCtnRs410wiWinTNUsZViQVspg5SlhObhMNDIt
Qs9QrknB4KAzKbtqZfdAfrNaQzJZrzMYcM5hHVF/a7vDD6BRdMzhm57pgAEaqz12QT9uQ4PXUwBx
6Gs7aF9ITQw/zMTcBqlxyjNd3+Zh3oerfnBIocdk+72iiQ7E6thQDf3yZI36eG82KGEMVDDkmaM/
OYVuoWLU7FNpqbGRihs1psuZcqxqUuMy9p/r1JghMdC/19l+Bpo8SqPbFlqzWxgzyKjNQb8BZT6u
eA1Uz7DUtNAbAmcSaGzYxAQTAWtzHqNsBi7qZu5z8wku2HI3pnUJ4zcBvpq9WbVY3/pQ3nKdWMYw
xEj3aIN5qwYMC/o1gxNTM/KjadrIgt+94wtaQ2Wurp0l43GCfOotMgibmCMU5UaXantATCmbXtvZ
JnXubNts+NWbRLkOtBF2zjKXwB855TqqetdlMH3o1JNJrUKBwnNtic+hi2xQlabTavKz4POUGwiA
2flXXlMoJRp5uhU8nl/4Mz0JHnw3YYQMd50swwvKT4DT0l5/8GdteNGSFBmhqIVzS44Oeks9IuEI
C6q6jhgYYnq9lZ4dymtfqJMnEKzbyOb+vlLrglcvpcl8JMmtZtcEab/Pfd+6DYcEgVZlti43XzaD
JywIZWT3MlH2Ui2BrKxfVsp/beolPIG2o9S+at547Ld/NTLmQGXDD7a8cCjGfvZSCShwnKiv9u0U
6zs7TpLbSpse08adTrAFzqcJHmvNASigXKpx4AUxI1R5lEUEezpdRtWCqGGHMOiINvy+RuPz+M7q
CVVALqua2PbmnR81b8rKeZQ8GtUISEiWAgNQd3eDLBfuZHM1cy38FOtdvApVRbEaANevo4gsq4eV
rZo2DVIw5PWtusDHq/5hJ3F4rk3boyDdydcGpHx3hqvpb7YJDEN0xrAKws54G4wakSl/crb1YmSb
WQbXQxOkUlTE5UNWRPlr5PrLKuuFcReJIntNitrciAgqZViNs9fBSSO0vSxIP5QZUaVk+uWrsmoN
9K5fQ+q9+CkE44lV71Tv2mixR4pE2Qm5LO8ysw37Gs2yDinyqocoRetfAh8Nljzsxte4TdptM3ko
5UgzEU62K0zYtmo9n17LCCqGwEYTXY26E0ygwwTnbyac8XWMPecApcT3QloF4Y7HJJnf1FhXZ9bR
j6sntTANA+tpDqOdGsvs2DnVUK+rsbKq3HMQwjQgr+IXvPG64qcamuwofTV4GoVJDLtTui7c3H5R
84q5v0kaIqLqs93RviPNjsZDj7qS1YviNRhnCJZJVVItUMKfQ3yy9NtHNebBIXtjJlO6V4P8zNFJ
9Jtkq0Y1Ny7vbHbUa2WW6BPfFxNUcXZikPevvF0RVPGh+mcD2/mgj8ZeuZe+qYhQ28uvaYlB/RQU
Dnd9GJstfPqs1xONOUu3LMifNqdfplqoxtXqpE/0hyCy8xsiMv62EqO+ZTtAzIlXNpAeJ7P2Vi8V
CkimQ5xs+dwq6RxrGNfgw5OTvBgktb4QXBzN5XBtlinUD2ZiZ1sQfhtDWmpQ+dOZ+Dd14H6zGhcb
GUg5XMB4O99cJxE/h6u9QSGCTd5fQwW6jZQvSN0RXvJyEtleNVEIMHy4YB9V6/VdfhnKkQuLZ7SR
/pijupqW5HuXP3bpztMxdeH6MeOw2tZ20r7FNW/3yXdC4jGYjVmfl1RPnpRl99ndYg3zM7sXjhol
3L81VA1NXd4FJgnyeNEs+cSyT5A0zQ9znIfowSRRcstWB5mAoSwfUpvv3G3ukmkPdfJmF9to/GOU
e8s+t034x+V1vIoXeGE9LfJ6ZRJ3j86MqJocUi4KrpbtnHZ/KdfFv2RwlkSQmqt/hPINkOTdeUPY
30cDHFWGP9rsmnhGpkvYHsOFalE7sA7QFrbHRjbKr0FBERm6dVBT7Xoc4bd1f/mu09Sq33OVP/fm
em+YfO/7Kp6/BHAnagaaQlOMyh/krbCRUtun/GEgls9es3RrR6/7B9+GEpqNSrS362S87eraXvX5
MJxnNx/PkbGOvM4+KQ87FHNNnFO7cRc/yG6TQvJFe0670UJ3ONuA+J4Mzv+XUQBBFB/FMKmqxVGe
/hyAEiMQM6dv/VRvpiI3T1afpRQWQpbMIe3ZyGPvNfqqnG3s9c/N4JJ8YUExEa4oRbdTY4L9/tHX
5k9qLCRcezBNhNb6LjbP3uC8hUvzwwzK4SWpQ/EM6WerdT56JoP7qvmBdrDlmMgk5Xtadms1dfCs
ZQVZScvDgtF8Cfz97+uYc6uuk6TsV8eY0uHWMI+WPBnV8rRUFdazkYzWQVmh3hEL6qbxXis5LPlx
0DzK+WqwlPP11vk4n/jteK8GA2tpHt3ZPrp5BGgpQ7tu8SZvC9EhCoRjZZ95Sdln6ApgUZz9ctM1
kXMuDDM8zlW8VoNqWmRMNuTYhOOvq5zxuaRY7aTWmJXVr5Z0RkdDXlHNmozm7AVmclBWoJXe1pMf
bMsZHz5YmWGS7NMmfhViMI6N07RIGkTBG3Qpf/mNtfyMrJdSszIqr6k8Njxzee/isAetYgE+4jXz
UDfOskvLgMCaxiGoBCF5it25ux1dz3kLqnwdFjDE1VP+3MqmCUdqTjQQMkWZ5c++x0bCjFFblZaa
4dYtfMe+3W3UKn/Ioayc/W+u7Toll0XtGlRyD1LLHTdUA8O2lkbp4+BN5iZ3hyOICGRhG9VCyhse
DP1dzbi4KL1MEX1jRU2WCWScvjOkS/nFwuGkSOrpTi/74VhayAIlWVq/L63VwJcNbWnbWgG8aC8e
2jLvy6gH63Hoeui7Uogdq4yimHRpeYRq+m3tV9W5lI0doIMaLVG1UT7LMAj4cgzqvfBMIV55DgjC
gu6AolyNqVkVRA8UZtQHZxysoyUbp3CG29Hpkgfla43UOkImYR3dyD1xcDGh+/vbVVu9/RgbJ7Nl
XwClJssroOL84GEOzFNKan4s8JZBV02jeT6hLtUth5puaYfzXc7p6PY6qZ36X9PJ9zrsQP82o7Df
wJE3buwg+c5z4+cEWQ9xT4ScjAAm0FYrh2cKfv8/Z+ex5LiurOsnYgS9mcrbUql89QTRlt57Pv39
CPVqrd13nzM4g2YQCRCSqiUSyPwN9qKuKr5mtrPVdEP5ZWFjpfhq+W20bWORNqn1PAaxt54Uxz5F
Rq0dQvSUZli1f0Vy4RBZPjgta2UMtfMZJKm70SKkgbW5qVC8QyXJencNgYZ6p2HLF1NkzwMkKZJJ
GDsrUYx3z89eoRhaj/qQRS8T1VUZrtFJPSpBhqXRPMo3hLdKu9T8Xy8yCoQwrakCvUVyutCCb3aA
r0rRNAa/htG/+JmPZ6VRfLCv/DRVUDWdaeEwX4qTDFcavISxqup1GyblRxZju1QMvU2BeQjfqMTc
rh50nTSik7aPiYs4KMWYT1IxKHiAE9okxeh/GmPwKHoweQq30Qtp/BJJHeKo3eCmO+hzctMPPstp
gxNC8RFkms1CY0L7NB+w2OxMbQ3eEv1PEigdO8Zzp+HPpMzV7aonBTR2RnQGORu/8Hg5yjJ3hTjy
ZnIx3JPFcfhty54qz1sD6v04Ftj3yGEG7B94b1V2MVHyuI6j9SGnLfM4XSOBBJRpfpV27bai/KwT
9Kgcu4kQDCTaTYJ/YU/us665o064Xc8l9qlQwpUFOmBfj9+sTo1GlKXH5wgN3l1BbTLfBrob7DI4
T6fJoo4Qt5gXqU2Ai2radM1DgwJ0OET9keSqpvHNk7E8PDd4yOZzyzK7bsN6ON4r9qgcqwJL0bpP
vZewHJWL5SUn2YqxdXiZNU/mLrfr22Oep82ctoBNBEXvlFfU6cMW/qLQTIxnkjz4SF3ve9FZyg8h
6iXFilmgkIWO21fjd3RGsIIIe+sN7ZhwBhiVQHOHbt2HQ/U8KQNitBAVb80OZvKjpwarUdMa0tsG
aM0MwsI6MIR4KHS3e/aBVnEjfwqHnkaflqvYQORA9ilBMZwDs4SkSWdQx4yItR+xN8anGEoBnjek
SqhGYmnQsb+YytS8FK2KM98MAtOH8lemjin6ARTVHBa4KxnXugEjBTt/16q62BmmBeZtMOzPKifl
Wtdf+RUP6ySATs6t9ZcughFeTIkhcofe0ao28J+MMJdRtME5yAP0DQCZ8pSBnOaj7RzK+fB3/7+G
3q83mhZTyHtbXn5rVpg8+mWmX92WvNFQxN1XRwUWglLlLEzglmhLANQOLqGnBF91P9MXZWd6L1UJ
4xskjHohPa5tPRizKLBV9VGZtfIN1U4wMLPEFcmpbht46IjjDCOuMta3GcKfU2lsukwlMZx0fA8T
9HdwMyi3LZDnj7Gyv7o5TvYVFIbnLDW2ATcIdqvttIwnGyQy9z173Q4kiUAxtCeh1717HgtgDF7Q
r6yRAmQG9uOpASSxUwNEg8HdKE/IYuJayrrp1Yg1l19NnVJbE9X7VAwDsqVWfLbmpuJhWe/m4SuS
P0BMO+dJhpts8PZxkeJyzlrhnWe8AJRv4Pg1X+R61i9oud6D7JQh2Wzy/mjC+H8dhh7nkh4DX7Nv
tU8yYue2E9aznmn+2Qnql3hwnUWudtEMcuDFdS3atPngrfW5Ccau2lUiiyGj0oSYoGCCTCUcgavw
1UCy/UELyOsr1meWB++qNVovePjqG7Bi6KDyB3gxxIykdapg2dWK9eJSnHgwi+g16WtvoTf9sFEq
49RaTvvczQjPDIEaAL5RfBxnkChqUv5+StQY9AC9clzUhMuKBeBVtvpRRw8iBXLplt4VkHBxAGdn
PwZAAfje1sN3DXVSt8vSL8KMZsu9nuWN7qoPbWHhEzqPKFCVU/Loe0PWalm71OOxXdBOToWZ2+Qh
21S3zqJXpge7DE+iqrMPJ9IC0GJxe7AMkX70COn2PIZekWXvHvoioIbAH+KjSyyxZiWqb41qrLDj
Ij+C6BeGJBoQlxxt56Tkax7q0Nwc01AeIpCdh6HgMcPv33rRfXyNjbIormYSRLvUUJSz12u/D2pS
Pllocuzv8QbkZWIOzX7Meh0GwjB8KlN+acE4/xIptmi2mnzPQjJ6dgXYCdZlvOla9okqgtlHe+KF
VT21n5pCFwsd4ZZvTqFvIt0afxm+OIxkY77Uel4t1dH3TpaFt4oSV+1ChV79FhpZdECaB4H0uVkF
tr0Fs0KVbm7qMYocQYqWMvi06o3Cbb5yNMfdjXOvrZMwss3ZXG/uZTEEb7nhf0IhOfE26Rr6Z0V8
lTMVOOTaed2/ANMZX0YjnxFvs1q6nu1wOLEv7TB8BdDV/hLu3lSb+ifFYCTBY614taHTrOvRxA5G
I7lvBWm2HcnzXlXgkssxsPKvsVvt4Og1v9IS8xISLXhjY4SZhdV0jfUQUreSNoesCMazqcY5Ah+t
/mrMpVoXsupPG0/7+WpuAT9SO1bfmiTBviXzcr5xcOITyLfbAeWGR8sDAawjgGvV/B2B8XcHJXsB
NKqF+9JpqiNqNTU5rdGJKJGYcXWUB9l1b9qzuYjqolv2r2uyBFaFVnrKjsdH/lDNhxrMyUqr+m6F
UmX+QH4JCJvs1mo3/ldPyJ6OFTtjZC+sllePnUSDL4fLs/h2sHKf1REywmWfgFedO/pSAMzIav0T
wSyxb2WziiIXFUIAq/MQ1ZpM5DFFR/FFC49UxBERlqejr82nU1Zvc9E93HrKToTHrhNlsJGn/xof
uJeRBMvVM+tNSHbkfVKN7ExNEUjZ3Awbv94ZBjcHTXT+u9pim0PSZNrJXp7U5ewK1J9lL0V1lLsU
9dkay/J5nnJoNOVNThm2mAbIppyyp/q1kk2f5c1tStlEHWJrmaWz4zeoHuqGbJUPHQuRMhX/0T8x
edY7YjpYfTWgfT333A/yuntTnt1jLFh2tdecqfCYiAm8NkUKIdzo3MfWd9xHFy5XYufT6R43h0Ff
pAmYCTmC/a37mMyoxIZMLBWqfy7VUTzf6XbXL+S44WAaFGW5P8fbPmjdczWfaW70+0zG2Cr97v1r
3H/rBZTg3ubLE/8sUHONY905NAN8QpSIYMi6nmniezifmubEqkOe3gbIsRTz9EXgIsovm/JQyevl
6b8uolziHArNQik+cFKIAkq1CzuAumlS+Y9T6vtwNjSWlRUwnTLzKD7+6Rhjx3+APr+Uw+5xL0Zj
lvsFcHtS1e5CdjemfgZV3B/v45RIDw91OH4MFj49DcLTG6dWh4Mee8Ohs0zMCWQbjz88+dRcmOt7
v1lk9MuhMngbf2vrpq+DCwQEiurTIlIvmZtNX/3crtYqXlaHIAz7Z11rPmRcVAWuEONQ61DzWeZJ
h6i01pTHzEVBjS87BmG1rbDsCHAopfSoolY3IDo7lY19BGV5laPlgcWld4mLF9mg9sdVvaVsPEpc
5/soIwFbDISXu4oaiEXn1nPydGbJLvo6M0ny4C2yGTLl0PUx1FR/fBVG2lwLVS+vSRG/ITo/fqCZ
gDrhpgwK9bV5rYTTvdaiMzjX4657lVjn3+e2gfBk6k8XaNruMrJzbGaM2Tq3QygKyNLPymidkx4m
w0tYgdAMVHZPYSSGF5a6/q5lBb6SvUqdJ+d68r7JzqQ0NJZIR3AJSbsMp2qjGf7FGDsQjWbpneUh
bSlyY345NttOwfjk1r73yzOnbHeqmeiHto3VdtsoIQbpGdlVL8KO0+rIVSyEUNqjbDtzUJ79FXMT
HSo9mUkWYgYSIjgebNCnDk9N5/iX1u1/HywHueAhmsrNXx0QBtC5Kl11ce8gv+dfUjOLznxfln/F
5ZwiyJ9HtDr2sjXYek9VjUTyzA2SbJ9J6/O9ZeZwtf6h/ci4xSYNKtqdSMSYvcG4e+h25sIeuk8n
Y3LOP2Nl6K/Z9cA/anZZ78xhihXYzIh1WKLdeXEaFTAR2pEyXZ/ne7T/51Pa8ixDKXVhJOFJDwru
Po4wHpDwMh9MffLREBpXWqcUD/YoECLWQqzzIiXKAN3PvSbrh77zsK/giwJWmU9XjeH7qPM1yswO
S+25mQkc3RBvKffghqN3Q4t+6jO0SXbG1hM/FeeVMeKRAuNjqSnhO1hG72B3yBnKQf5QVtyuSh10
AxPys06W4CFrnF4YPATiXFGOvrq2TT2N74QM16lVIUtrh7c3pZvs5ZQvN+hDkX2WsR0/SkgDa5T6
SgQGD57GMwxChsGg/xXJtc8o7uJHwML1DS/xP89ze53a+rjP0Q+QxaArH9psBFNAojk44ogx2ksA
9EDD5gPMxmaVTQn3iaxooSsqbXRKIaye5Fkjg9Nkzx6XTcDObR4k+8Nab36Pv42SF8QpFXWkzoDm
/jWJ7L5dFDlBfMLLmR3RMfbaetu13gsJXuUYmINVneVp2Gc+DCuCIz9IbhqQGkD7YQ1kKhAd+R6E
gmxIJBS8ZaSbw8Pg/WhcEa3mNGKxkEVHWYn870VJ2QUgoDzKkYoRbBqs5A6mh39uCUG11Gc0KVYQ
/k2G7db+012rvdI//GkOITrVC6nNpqF/VOMINiz70orxO4oaf3tXcmuM8fYCkUWV5eFP8zYDCkYD
cjlpD6lz6q/ap21ZxlUeKltvz5GJl3MScPfqglrZh06V8n/XGtesTsxrXPowRhSBh+yfmMc9eFXH
DoXXeSrZkTuVWIw6FcZ7TFXtDy+emqOcSca5r65q8OPQiLjS0PLoUXEw1prnlqHKNTPKs+2TvCZy
INx2DebL7LEg7xfDyWi4X3XC61ihlhHmelHc8sJ9xFGtLIpd8wDslFZKEQ0Hf76wkIPkqfApPGqR
W6/vq7HqP9dqfy3O7uPuC7b/fUgd19gbA3/ZDN1smw2+wceL6yKAM6M2PB/s/tEfreHQ8pi3AKYR
K3PnjQysuZctJ66qS2Zo5cXxcPi0SlDVf0JyxKgbCUiSqdiNFlLEcVcoZ1RWw4UIuvE9maBTDq1o
nnCvwm2uUMQZ60FtZ2o1nlMIOJ9qd/K3Rt5Uj4pp4eWYhrNVfMmmubPct6QduqPSquCjKJC4wDQ5
+OmQnoryiBmId9KFTydSwb875QhdH6OTiSOxysZYTazoMZ8Li1EYOQ+u3a1lSx4U7gKHxGh+dKMf
R0unCftt4ZU1jAWBc5KdmIfah2zuh4GyNcfJfemUik1rph8bC0whJe1HL3xwLCtG/pFDzNP42iDd
m7pOc5GtW9z3DuwFlRMFiNk6J6u/CDu0DnKEmiTJ1UV8eUHp2trhjKT6SwgaQBLqKtjeZ1dThEDx
8uzX91heJ8p6MpJ0JaeRE7ZlO24pq/OJ5jdlzYchi5t9EQT54vYWPNVgbWBrL2Y94Vdto0xxDppu
e3/PrW1kjznp0//8dD0ON3qdApqf37Ycjg777dPdQ38+4f0dRKZLSSTy7d3tJTO2GwBVWD7cXzNy
HBR4Mipw91ftsPRcQ4X7/QnlhFWY/f6Et79WGLhI/c6f7ja3bvmsd/h0crScX37CGuG0+5vs50+Y
Nrf/v9ufpS8ggcfD708nr1Yd66D4Lqio+Q8hr87T7EukV9bhPr1D2XExVDjMAMMrn8EdzXxXtTgX
dus+USp7rnXH+4R8g8ZeJgBYaqJ8z7VsWdhK+pDrHj67E1YCjZNfuDFZzxk+ZqtgEtxlwpiqZ2Lq
2IQbX2WnPJSAMQxc427jqw7SfEMCdCProX2EoaBbxD/u4z2N/CHPfBacrrpqDYW1XjnLtKfDsKoj
V3sK/Fx/QhLr5A6Nco7m1lg6/SGI+NPKTjnMFkjWs9oO0MFkiGgC5ChcJI/nOeRBb4phnXZO8a+Y
iOuNZzv15fYqY1ST8xc6rsLMIa9qzBBXELtID7I5aGP9ALj51pJXDQ1yRqVdIkf65/0GWE2Gk+Y+
ylCE4MMOMYl8eX+/aIb/ytWkPsoRSRMFZ0evb68pQ2i7kwcd4oBq3z9vxviMfRyTbwHVK7ZqlALj
N74M3tkQWfZQKxoE1tEPL/LMSlKoU31V7GTTsRKU3EsdBEJoNrPd73+M9mJ12FewHe8TyBHywCuI
bPz9CvewHRcRZPx/XuHekZTt71fJIaGgH896SO3QSFaDdA2UmdQ2i46NbikGlHo/3rOcR8x68gbM
bUeXcntVPngeVgmDGjRXA3TBinqO/aIEuLx1RjZ8WHWPAflgjN+ivDlXbid+eRO1miwYWBN2VJVZ
mvmzZSDwKTX47pjaz8bxlY8g9VwUwtrsVYfXs0rRV71CXWJrahjqA29X29pB5xwdpXP3XuZW+0Hh
m2vkjrRhYeWlie/8uMYTUK2iXdTyqLHkxxg03cuewfBmxlFGLXmhd+l4ukUdvP8GHgRrEBUZ/wUN
/8sZTtQN+X5FSzY4VIUACLO5WK1ds7g2n0r0h7ZhXezDSgvJmXr+BUvGEXJAoyBAiSNorKfNeapt
9SlS61cZd/3YwIe4ag7c3TU4lcYqKxzlEzyrtvF0YVNI5vKhP+d6i+guXlN7fhraWobZIR77clBf
oqs1BS40MDtpEH/FCTLcsEwkCUnFNzn2g5kc67po4CjPp5OOaoVraYde83Pyi8EqdLtiPY1ZilUo
5bN2wBzBdezktVCwVbBz8B2y2bVQrqJc/SVbk9K4KKR7Z3klmi/WEyrpS7SReRbPBxeTNN9pXmSj
j3FfNPzmKq9No+nV9EP1Qbb4JCgRiyA6yaFJDwiwJVW/J32gvKTsP/f8FAp1YRZ1SK6egzFo4VJ1
MlzgwvB3bErhc6FwXQMUtkj7yYHRoP/TPQ+026k4iDEHb/wnXlhzoqFTY26k01uM2wqw6jJ575RR
R/6fJ79sGgU5TyMy/YMPSOudNcCbapXRI3T16a3FXH6+Rsu85GIUHd9jWq4ewWeyNVYC8yWJa1HO
VwQogbl31Lg59limnWXvRP0bHJL/OoKuulpG81Dhmfluam54nJqwIh3PRXk35RsbjMVGXmQVqgLK
N2TzgMPKEfV+sfFjaJjyEElfHi/EhyeZLXtk0ABLSHYUKZjJr6pnHDQXY9zq1zY2KtSWcd3N+Qtv
ZGc/uuJC2fHWkqGq7f1lloz8hObLPUraR63B+8wYCgqQCKG+Kq0fsU1gJhLB3j6CXACC+Zdm1d9Q
dgD2E840cdMpHmOztLa2mGbO3IDsocIj22vt+rnRsTxF2rv4WjvQp7S5jK61mEUBXfpui7JYxGmu
vhYBlnm2qesksjGv7lGI2nvKNONJinCNlmz+WidszfhS9tjWsYGWM5VZvC/6zvwamzAVbIjhz21D
1qtJwvRsqDmVu3jwd6HqiEvgGPnK1eL0PcTUMHUc62cyXG/zYHp1VbBa+WytvgF81SlXD9WHlZgm
XJqG5HXC1uolxA/ipatxgoqd7EmGotqcFrA2QFbPnWWblpucdPpa9nJvjE+d2QMRnXsL9JRfsBP/
Mxf1uDmrFTcn2e94abpuHb5kymfmtd3L2KWrEgHnd7y0NOAXobGQTaOwnA1+wSXS3U39zk4MK6d4
gD4xDzZSgadk3z1rIq2eoFbdwoOdBscsn9HR86gk5zcHfWTYjmprHXulSRYmPsfnWZ9ipdZBvzTt
aTjLmDwARRjOyXyYosZeYenEkPmKHuneEewqPbKtq0i03rtlTPYiBwd6KrOPKm6Ry7afxENt+865
yZ1hORqT+5UU3MHHBPWtmDBwyEVdbuFkhh++OeEtkbhfFQjNq0yfzFPYadFjRvkGWq/ufM2i8V3D
fMKnsrEIRNaDa+zDx/vBacS5ZqFzhMxYuovY9eL9pNjBQg5JQuf3YD9EddlUs3OM8bdY2KTqFqXV
1Pz+ZZvdxaZM+fOEVjY+1giaHaYeKI9kB3Rj8r2aUFaSzIGGFpCeADUnWAWjF35X7TZ8kOyAua+Z
R/4frpOzmFi6uloVXtQJqoBSU4gXVuw9BVbvPbk18BHXRp6PyKiS9EEmp1nJPhmz3WYzeM10ka3E
iuNd3aNcFmACly1tUT8i0zuco3myXOjuZsJFKtQt+ynAYwUJzZSNidHYT3o+udfEAeZCn4zUWBGv
BXz2VZLXqDZGcbQ2IICcNVDZblVFuMjG1ZuW4xUvz2QMmlX7PA7FEgxF+MXrfxl2Xn04hZ3tHQhu
axkWfnj0nNak2MvdCusYpAzSPvwSTep3KPvdNYjb/GE0Rmchx9eZgVRE7vQPnqGmV6GbP2Xc8grB
OqC0ka3hd+a55UnGubc2aGem7T6yUv8jMinOz29H6fFlTJBg28om78768+763h3W+fwuUJg5lq3z
+911LKWWvS42NVIqUdnnP0tHu5CRzT+mKLdWdjyoZ9F45bHMEXvs+zB+nbC8X5CnyX/CBl/GzWBe
WkNPV61pCKQufUxA5rP7IW2VcWt38cmz23/H5VhTNd980w1eu848aomtf4ihRIcsi4NzqbXQ41WR
r/VUOO+DnlxE6Go/IiN/AhWXvhs+H6uvcuWII2x/Rp0C5qgZ1J9g5fc+a+8fmii+YM1lvqqVkm3c
guS7ETbqQ+9jOI5opvgSK/5aDkX5CEcnr6hfctjfm85s/YMKlf2CetSw1LWRH/FodoiPjwJU22Q6
eyPydmwwYikW9D5lWOD205h8sYrwW5HW4huZhIccgY6fpT6tVW77wcLrzoie5NGitZG/gTGygPqx
MfO0+ukF6iNmau03owt/Tl1g7RTb6zcqziPPAvBeXjwjF5E/d1XJBnQUGq6ixLrJrC4Qx3ZZ3ue3
EcgV+ksvMUlj4DA35uFTkEXepQgtUMzzGUz8etUmebhuMD9O1wEKY/wPeMdKpyjN45V9o1XGT7fe
RsBLitwmXMcO4kWUu1vm+eeSW4y/6u0SOX+g5do6GsJmk7idsoiURLkIt9ePyQhQLvbz6msXvYE/
dr4lVSuWiI1rZ/7D7LOJ0PKymjva8XsKD/lrZPfR2q/YB9gjEJVC7ZFXiyPn22QWMDLa4KPo424T
upG6VwpLfXKjAMuoecTQ2S8GHMzXMDP9HfqgLuA9u3ptU+1ZDkCSCN/uqARyVtfVVldCnT8B9SKg
mMDr6g8HTDb2u3hGVxjBOG0cvKH4r+8T0+vX7qBaX+yxXYVONr6LajB3ro5viIxX6rdmCJPPFju3
bQv8aKt5of0lSVPri+GSURgS1dmWbZ98jsk32RfDcd6wrTZ2WLZM76NRr2Rcs9io4jCuk/MagjcS
yjv5EuR3nFWohFvDTpRlZQVYnbGXOMqzYm7eY7LDDKr/b0hveiZ8itZc/XXtANL+gI49jpZI/MlD
FYFTLsPC+FcsS/v8wpuItlQK8CL6MziZO/AncNHZtn78FdcbKLeB35z/igsk8M8tiP8utsdlDWt5
2ff9e2bV1bWcU/YuGj7HPyFY7/UVc5pbiCpbRRIJVqzCtjYwR21V4Kh39XMLg2dzQPCk8zws383i
7LHT28GKHY5qw/8nZXGx922vOKZ50O1qVD7PlkBRp4kLKhgKLn4xWsiPQVSjCSAq/znVOhRiIxaj
ka4+AAPIL5VtqBtb68QiyyzBxvr2t1DHHRoJ7ExtO7vImDwTiWcdYAY9yJbhRdglA3UqzzUFqTDp
s8stFlUpFoKpmqyCcVSfIYP7h2aqALAKcyzZ6wVLAND9VfZaSVOunBB7UNk0Yrc/FWP+La9S9bk2
q/YBscVT4gtUe/UopKJrxTvZNE2tX2RFJG69YT9tTS8WT1RP/ZdGb1dylDuxfqlM1vEqbEWAX2jN
jNZEnbAX0SmozOYtNKtlPBrIMTtkCieza9ey2TbxD7jx46ObdvE1Y+9pNQkgUc801oVdNuheclGK
WxV+88FOzfF3dWyrfqpcssBmEp5bFfPDuLHCc8fDX/bJg9831brVg2pt29qUAIRuH03LVrc+CJJ9
For0Ig+aWcYrtbQxtDPy7BbDNzqFreQHuIDawBnnwTImz2BwVju1pcB5jwklECvUXrQFyMNiWnfJ
QG1k1uBJvTY9RJCatgntR65Dzq5rW25Q3qunG+JXmBx4YLg/o1L80ttBfUsrZQKWVAeXJq/dHYrw
IVqLtvnQa/B3C6Mo37SoCKlvlN1PsLyWYXi/jCp6iV6ySjV5Qo327dCkDgp1XXot4xxL0/+Md3Pn
XzFyGziutIvECn6Vll/rDx54ZigZ6rQ2ARac88nQwEZGPxE4H1F1GcejPLsfHEtLt1rcwqLG3s2b
DwHrEFiP82lkVC+dToX4bvQm47oCT1/GboP/jJO998FDpZXrRDXFToGNtsVsdQRtZIfvuqYoaAeq
1j6q/fA9iNOvoe3VFx7c4bs5V8GT+s0XzkBqOH2Wl0xlrR8oGfZLOShhBwvyC7YHWVieKSOPjamH
WWQNjvFqR6a2SuOxviSanuw0tUzBLxj2qYySZBNUg/bkQBJb9tBJPvvJeSLJPgP5WX5RtFoImOyh
YBkSmEa1hO7YPJk1T5C01NSThlbtIXMVfzeV6nQpgmxcjRiZvvU9u+Tig3tOejKtghJAVPcLElxq
vALempz8mUrltVAhF7ItD0DyIhAOLbbvaAn+7pFzyOFyzO0a2dYVFFv77nOszfQazNLX2tDnpyEr
LzIUzSEQCNY56putDMlDb+rthVzBQl5zj8szfdbEvsUYcRv6Z36kwba3CdWUPF0a1xc3yPKTHK9O
obIR1lQDxDK8rUVi6ziVUXlo8t4jBd8GZ7c2jA34tvgRXXx3xcZlfM5Hq6FgbJTzM7fAnMnwV24L
78yMTe2IYgsiBumsFqJVTbyRwUjL3PJ26vooNAuyaeNRHXUgaBr76dxv6+euT0CCm4JkdaqmW7Xt
EUYcCnM/ppjeZ3NmMkKRcTN5VfJYKDKVrfsvppqnS1utyw98hAN0QkktdgiTwubMWCqPWzFvohYA
C9ddXyI1JnJn67jjwpoBH12phAc24Pi9zU0naMUCvoRyipK0e/szrHVAF7oDjJk8MH4PE7UtMC1j
mMdsMi5ns+dh4Fr+PYxViA1OYEpOcdNUWyVxKe7Ho/4c2nZ1DbiD201glUuhQwroUCQ4VF6iPzt2
pu9y34LJPw92Mbd5zqD2zEPNIs2XGli3nRyqqU1yaBXg2rJpOg2Gl16p73qHkhCyQepzGqCsaXlW
/Fb47HraSbc/mojFMP/92td4QkoiaLQfStax5koQ2iZXsXBJc0ULv9qyzcB0FTzNuo7T8qootbms
W6jmVdSh0dSmpA4pAnyFRH7Og5a8ReTu/Cp3f1GfexVDVH4WqVUsHaU0nwxQcpsGHdWzHcXGvh1T
Y4cFQ/cgZ0TqJ0OUS6Ca3Q3B1ypndcqza84d32YsU9A784xm5xXLcRYpNIFF7eUe57/tgv6KUREr
D0FKanuydgEkxSg3hwyHnTFdp+gPodKtGEV6DZsify3b8jXvDf1hFF32yrvMATdaZGTmzknJkbpz
jeoge522jtDvtLqd7KXqUaLuJGz8ObmWNKy1qcl1D3X7AIamBP9uJJ9uqJ6s2XXFdtie+ML7yEx7
lhsN2wcvqgFmdppge95ACIvLblEbTvNz2ghfKX5WSTIAEEESSy36T6gd3kko1e9D09bjOskTY/FX
x19Nu6rZbUGOlPEpzNEO8bAQTCfTOwUNaWjE19m0RhY7/DIcfrAiQ5B56H+hfPiGoXjw4aXoBMMr
6i9RMli7Gl4OXBe3uKQUhFfIbNtb2xy9JY83/uzzoYVgcLQ1Fx25wcBeXAZzXFExlh5jKtOW4Pk1
hYvQ9M1TX9fiRfj9/EPRG4wZaaadV62r1sLyYh6MS4C9nQwTuY25GbQeOs6YId+mcgqvfQiU9lVe
OrErfkLwaOnMQ+2m7ZcsfcJNwn4CXqQ/xasiYeOZG8pgvLcpt596xb5hCBZAkgecH0JEB6xVEY/9
T7XQnjOqjF9FZ9cL3bG9NxzMxiWeu+mz2qrhGuHpo5c66AQGI5qt0ZTvB5A4KJ9oSr5squ7AUsMF
z06v5pjJVrHcZJXHIntO58NIZYFKw1VGVOGfPGfaq3Sdg8D2zrqWWxO+3dCnVVukKyBCvbqS/dVI
Rjjv0CuuW3GOyMsvS3NwF1mgvsQO7CsbSYbtSPlpY4usWkplISkcFM0E2CYvZut4YK3qVOOvkuhv
jsnHc2P9IlsqKXSQ1y94qtaPGprDhyrPqpWfOdbn2OU/nNRKr4VXKw/IQ1P0tnp+R/g8zNnIK9Xk
+lsatD8s/mafPFxavC+BBURGGy5RbH7Ebb5/yCExrUPXBUnsOVhman29r3zo1gK9yRG3IAyG1OnE
r+WLNnGDxAcEx7um8ze2B8ISvbfwh8d/jFEp2i7WImVHAvDbWCFsnpoIkJfoof/msqAQmemF826O
pthidZJt7bJor4FdnBMx6tiQGWz9q/S72qDsQtI5eHSi8torQbQfhtA+IuKNIuR8sJKLX3zNy6Dx
F34PXzQPu1+9vlENdTuEpfcR5KJf/z/WzqvJbV3Zwr+IVczhVTmONNn2C8v2HjPnzF9/P0K2OXtq
+4Q69wUFNBqgRiOJRPfqtWpNLo82B4iLx0tchg0PWRoMDhtUt/VLOTbesiMWSbVQEcIU7fjRom4i
i7JP+aIpzfhVmSRWIU9JF66V53yihk0m268+XLvfbDuAWaWj4IwbSrg1S5hRXNnoXh0TuFap++13
zxi2pVeQuGu0pzbVHar0pHvPTHe1DtnCYEE6MkTqsq4Rme4S395GcJIfs77qd6YtHdwxS9fK4BzH
uGoXMkEPAjFNv2kDzdxkbvPJt9IahXc7WFTpEHyDl+lqG4X1lvPlgcoZDVho0DeOVNcHqF8PDvXN
dzhMYuZUKNylA7j0CBhI7/nhvWggKFOOUgQr/WSKJAlascQ21uR2lHNnDcpZ7vJPvZ1fCzMlGp+V
T5SPxxeIneXnTFIg8FKsOzXMq/NglNcuBMqTJ2F4DJy3UG7SkwzphBP2w96zYFcB3p/pJ+nObahU
9M3kcwcqYws2HWqmaSgN5mWKbD2YatvdNWZN4boEqE2XwmBVyo1/VJ3mrNSNDWf9hDicgIm+Q49H
hL+i3AcjNUBfIOyioRgLPL1wEWPHr77w0J/Coj0896gpXYo4fK6VrLoj0Mo3aezI8HVV+yLbabig
yCLZlkH7l00m5B6ZYO3c9xaljbofLHnayE707sUkpPHdfdtbwJXH6BthfTw6xRj2ThDli9s4UK1+
MVRqDKgubdd5bxcvhRY2a2Qw860YmprJ7cdR4Jf1RurfnHxYdjVloETZtPR461qcWo+uTqXfcgJV
HCNPfyAVLC39DtlF3zmk1XAthtC42Amo1q5e6472F+e6YiGH9bdON9rrWCeknTJoPsvg81jyPQwl
dTk0YfWj0x8724LlJ/KdU0GaaQELVbvqI4pnmhAp8kBq3B3SeASc+DpfE5g8r+nUIw19TdS4oIgT
k5hsMwqluo7fSjGUVT25k5TyWwSqJ0Pp7KmM5JZ7ELRQYmgF3ngebIJl3OeewHx2D0mTLSmDMJ/y
TE4WATABEuf9ezW5cRrGkcZd1ze//pOYnPAQEw63h702cPXfmnUWTNlDEP8o3Nw+9AXcj3aDvg1V
N8ku0Kmwoj6TyuQSbjKO3MNGy7XiMtqlRbGl3BDD8a5OXWS7jEf1Y2qTl/P5+u+4h5Ccy6BSgPBw
vEDKnK3dIJAfmjGyUBnq5Kc8vi9LHkAnud77tg3DXaujCB96Tn0Zgin54sTlZ9VNz3LBNz2Ke9TW
gTMR5dKWpoXkutYY+q5xR3kHVhol80yN14phFXvFZDfA3dMtoyvITPNcSsHyWpVL883Ok0dlQCao
ymQZ2Rpp3Rlh/oNT3p3Pb+Fnr+UVdn6UQdEUNLtyqO9svkrbSLW7bW/Yw1W2bG8FB7T6KpOgVM0k
/JGaZzJZQMf5Ml/NvrY+Wz48p0WrVA8kmJpNEdcZWJcSbDRhLJ65qmtW6c0yrazoW5H1Sz8r4zfZ
LxFBSIP42QQauGmhPjmOowZLiwGW13c6hZz+cFZr3X6yHUfhJ3tDlKv4GvgG5Z22XBxcvbPAE3Zv
ihfxQ2lbQPGNygQI34RHqIjDNZGb4S5xzHzRGsa3UMm9J0oRh50CceoW0lPnmTM6VJGp9x0aCwCE
aTI8DIneUfZTypsybZtXeFEPwiMw65GqNeJzaldl26avdrLlxXs4Icy9Qv7hxP8yIvVXmxeoJ5xV
AJH/uukJug9qMJxSwr6LPnDcJ0PXCQeV/WHCnnQaDMFFD1qwr+NzAFCPipqyXpcGMtUe7+XKRPFz
z81FemnC0V/YrU36e5qtGhvFGUN/kuWJi9TNeCiquZGWQCo0ve32TUP0erSV9LMTW28dSNNr4YT6
NdP8vxBrTymAdhY5OOoldXwwLDiyuUdEatj2bZQ+eOoUuc6a6rsJeVYSNMobp5y3Qg6s5wLqp7Wi
RJ/tocxX5D2dazI1YJZhUiV3tHNNSZXg/KiU1ViCWfLd0rkKR8cxgeaHJLFnWy71JtFfflimXYRb
TFzpat/2vm0Wm4jrNJe+7Qg2S56/trM8PUtehQDBGEP81GrxCdTFFwvA5DnQjHXmV49QUAdLdVRP
Y+Uc9YQ4ruXYyjlH1H05Dr6yMuq63zlxpe7RIRku+dQEu3Qg5ALKINjlnhOsdLNRX80BPv2y739Q
DDf6HSd2aK2eS+Lti6p2snUHQRI/l7E3HsggLH1dMhCKyrWdPABiiwtTIVbjWTs3ktIlH3m+r0r8
yXdUaGBsRGA0OR9OI8Wqy0QjHR2aWr/qjIgIvTxYlNQ1TbuI6uYRsqBkJ2xzQ1XYL5fKVrt1Z3Xa
gqeRs06q4NWuOoItlh68TGyUqzYxtGvk+M7GpzjbTYwtGanxRIFRuvMMFG86tYDxJ6jPXakljzAq
8FyNyh7YK73fC5uSAH2BXRY4qGRfOQpYb4pKGGqc5MjsB0/jKRm1ia+yJA0HX8/GA3hs3h2XDEZA
Uf+pAXvEg2D0SapIO3QU4a5bCJh3SdHb9zKCprKlthx6UJqn7pVYacAZxw+aZewlwQnMcLoPRgIW
NjCPVWGN6krzHRdyl+7BIxruGCYp/DGUzHMNQtGlXu1eyrzsnmfpqdoZ2YjR5KnJA737bCIEgLih
z0NeXJfPqHwRRI/0Jz4/JhidJQzv6dVuJiXl5tmiGPlK5DO5NQV56VUBQ9h6mLzERFhU7l2dfxcD
pF3lNQnTaGVZ5XiFYcpZaErdk2XRxuvNJhvmVo1tHfwrLmKC04J+MYBITpa8C6OlbCDgXktNeeod
qzg1TfyzF0O1AEM3NIyQXgNSFj63Lr9EfK5iud3E3AnPpYGesSQb+TZRHJeqSho+Bs6+qS3i9+l4
NkqTG0AS3teFFPH152eRJ1gLDVwYuhE2oYSkNKx7YavtjEBjBW1paKsckyqXJB1RXVB/21FO01VW
DHcNdEBXGWaDpeb63r3Pq94SmovJFnaw5nvj1QZMdOJLV3XKCl5Bndu0qx+dXE22dah/bv02Ovvt
XwTBy7u4GfKNY7uwxQQoEFUupJuiB6cyNDmiOze1ddcX/UDoFPmR3pRNhCYs+Kql+LMLx8kXA3mL
haFL9Qu/98qyDl3vsbBLlNrC0r2YMh+KIIK0J4iOZoMasdoY3FqmoWg6SD2ognSyPluIKbUnbp12
K6mL1atWPQSCnEk2Y+R5eINv3E0y4bg9VWGkL0bqRDj1qlOoDwE3QbAkmsJXeCzwzWajeLJ2I3Aq
6wb51V6FX2iicBJ+HbpW8EWbpyiDRyAPvXjVWIp+qAPq9R3AXE+Kb1YPHKcXcp9kTzA/roFJSvfT
g7rbVMqrFjvFqUwC9zY08iRZhkMXbiBwQWMlbXtpjVyrtI2B6T5Uevad0gkwYmnXHfiuBYuOTNW9
kUXg5Zx43BqOC+CqlF58tK0euiFZ6k1ZPXnDUD5liX3NIRO+yz2pfHK0zli2w9DwC8vQthV3S4oi
XLm1e2dkeXdu88G9S5GXh58zfPWSsNwHsp9TuOFFr2ZEbJI4ZLATsxF11GDkSZWJWVdCuCqNpEfZ
1uUH7h87Ye6tNj3FfgayiYMmAMnRh7yBDKahVfGKegjz2YgjCLxVuMOpqDKfk4rYN0AzeWVPQ2OQ
lW2ecXuXIst4TqhSAhKqxGuxVnVabwvTdrO+rW1ADnO312D4xZknvGqTja4HTxpbRW0fQNpO/ZcY
qohUrmHmlzfCOe3ApOvQjt5mZS9KCd34+fa2tu/dFYQ/8lY4axRTrErfdm+zsVk1K4sy+51wloMO
0FM7pWHFdUdfWup1HW3Bje4My2kvrTdYmyQY85MdHTMidE+ofbWK3D1NlTRPSdm/kJ9zzhnMAjsY
HmDX1/ru0tTxnpJ252hpEmwswlYrX4uRyqybqdW66E4HqeDKuRpAXZrqR7IjB7uzu4vwT8sgXnF+
DhBsR93ESjse8QLyxHIYI1tH7iJR+u9pbrRf89xXEUbXjAt16eEugDeqJh12bYzouZGRCjOdVD0Q
U2+XodN7ryWh440Gz8FGzCoVsh91EaMuMs1mOpC+KmuvXmBrL83Xqki8nepnkJZ3hO3CxCxXlVSU
W9DM3LdsbxwODjIVxjo0rF/deOrqSlKoy3cO77p6ouSbaKr28owHxG29F5M/j6LlYSVBA/Si8Wm7
d2OEiKaRZHT6JfSGBzEKxzS7K0DniREYK+OkodCzCCZ69bGE5Mnue/jOp10R6NQ2E7vWKjQl7TK4
8s9Gl/aWRMnhbOaBPz/ELmDKyWm2xzqci/4QmMsPE5kXyovCTYbt7CxciEdw1jHhmv99ObflwGiU
ivKMMMGG+u7hsz2a7mqsne40KKl8llXCXY0KcDDkjOwPkE0Ek6KQaIpJVkj0Ys2YeDAQhh0tFIWE
Tfndi7MpydwiT/thQjiLWVh7Ef2YdhbL0Pz14FGAyGI9AqK+7VoRWwb2RFKqWYBkXkXDmB6yKvjZ
UBuYHoh8pwfRmydmv3nig99/4DJvD9wMwnux/7xODGef+Ur/gcuHrea1f3yVf7za/Apmlw/bV570
6+X/8UrzNrPLh21ml//u/fjjNv/6SmKZeD+UdkDf0Q8ehGl+GfPwj5f4o8s88eEt/++3mv+MD1v9
0yv94PJPV/tg+398pX/c6l+/UtvzS54OtQzR3oFHu2D6GormX4zfTUWVz6qUHOFt1W3c6FH2fnxb
8G7ZP15BGMVWt13+nf981flVyx0qNOt55v1O/26/f3d9DjMcvTs95Ol8vuJt14/vw3vr/3rd2xXf
/yXi6vUwXo2iazfzXzu/qg+2efjxhf5xiZh499LnLcRMPP3LP9jExH9g+w9c/vutbKeEOrfUvg6S
ERwbqZ0YEgGbHePfjZiJhqE4qNpVmIVF9CqxYPY13TI8iumSBNLeiZFl0zrvIdMafelVBrVVtSHd
Z0EMgVrdP3EKhsh2GsU5lYQt+JZpXqwZA908kH3/IeaF3YUnajOWMGIJm2iqHrYMUwcEVkO2f4Iu
+gKpR3wpbCned7aD4HNHna9tRrcGhsr4nKcwkE5eWhShJCdmA0sCzubJp5tNTKuR/tYCoCJy1kAt
I7bK/Z4651yV1zdHF1bJVWUENjzJBvUl2YjEDid7cJiIqW78CC1XG74bg/r5rrjoBA3I24dU90zD
IbCKS6HExUVRGm3r6QXQdbG61aph5xYgG96ttnoHYHLafIZckB3FwsrMkSUy6vt5L7G132kVQU3v
eNsvSIrmFKYxtLy/Linc0r7rzyoPFjc3feSIZqk7Ry57ipjRC/ImhfqbWD30yJSovxOub2Tqr8ah
2xr8346Acr2TX01a9q7BImEUy+fpApyIIzn6IekaUBV2XlB0msL0kVn7vLD828BRAgc0zGTPgeNC
cEXw6rZCGOdlkjVGS5Ie9frdmptnNZTrLk7S48eFozL4+yaU7j/sJYZGZp6JdBt7pTLQqo8RWhvl
zrsLmsS7Ez3AXh66raW3dYHMktdmdp4Qfp0zRueRytLJdV5520hrH2w7iombBvpBNCOhswPKyPpB
9BBMG/aJlCzEZPLbTQxdXfdSCk5YkVEcjdistGgdGXgZamM+xGNNod61kqTcCWuLmNwaTK22FBO3
2cld9LpRJuSteifhO3uQcTI3Ug6lB3iNn77zbKT4j4gMqQRs/zapjZm+01X762w3wROq8GmlGVke
V96KmfliDhqGoOo6KEymV/37dd2GKaV6lBraa/EiDMtTeUfKBIYt2z2IxsgyFOtv7WztIhNrRk0I
0cLJNwHZgvD1gPLdGHfSuw30IidgEHexdNvwtujdhmUP16sEQ8NKhRn9qE9NGObNUQxFb24+2KjT
gzaWg9hynvivNpiX3a6h9s4mg9ou5eBT9qeEIyIKyGpy9WU/vYZGyukqRFBCTBBvi9CgRqQ2gyMd
Xlr7QCnAmC7EGOzpT6Nl+E8ILcgbYQc95hzmFbNvKYQtxTZi7ezzYZh7PdUYTr0f5eiz1KRkMnID
Jjc9jB4DAGp72yJoIPMJey1abSc8KOByOHM7/tWaYOxpRnVdbsYlkCoLCv8JTtJOcJJmANSTj7lJ
6nHqCmM9zYje7COWVP3G6pFvml2F+Z+GgYCozDvF8njntvVwPzrGVa+T7qngwH3IdbVcD2WcfvV0
g5QSACtCZwMkb1MKSo7cT4UBcDUqoF8L69pdSPWwF2BjgUIWTV3Z7tIwnGQ92wRsOaWqbp2A31qK
iRs82XXccKvZfPTfgZ69uo32MC9+uzk2VHFXAYy5CFy5B6dwnAMnVz1diK5o4GI3gBBUaNrfrCVl
2n2hGhtt9oTs1EWGc/Ihb4RM7NSI5XZRBwAsCQvkZtXDGJpCqC6PXo1sTlDdlTm8z6InmnxIqLZN
dVAdbvVzIvrdiz1ADjA561vhLGsactCRDydqbVWXPo1fQtexIB+OgZxKMWpYv20hqayLmPCn3p/s
SZ++xL/3iNonwpb5qXby6Az3f3RuSmtVOYQ+IfX6aRKTY9GN4EkqJd9DQnuSR3voFsKn6kBQk/dE
GT51IuoDp72Stq6CrejGjfFmB2q2fWcTlwp/5PCCn0RfImTa91oC0Z3uHJKp6U0FRsp5LHroBKNL
Yla7j3apdQ7/ZOsN3z1IiD6h6T753HYVVjEWa0TTDpSeLMVMUQzyjqxya5jKVdf9/KUm3uzLANnN
2NefiXrUZpO/eF4qo6DegeuXsxcFCfmL0ZmPYkWY2/G5zHlozHWitWbDD41OyfXRT333KHpJl38Z
PNvciFE3FO7Rq4Akc3P/5RL+7s22Dpgpajgu6hPT7DxxWyz2ETt+uFxNtc4qrZOJE/9v62bnn2sD
GRUKK9jIfpBti1H37iW5hIW+cOJPRO8+G72u/EBc2zF0Ur+2Fz7GVlR/dtqIlE7Y+g9+aPObaYTS
0azN+PhhnwbSr6PflfDd8CE+KXJl7TspJ/4E7cCiRjznFCAvMZwbWAE3bQj0EiyCWb6GkeSsY9i6
FhaBchKmSbSGd6w5NVNDsu59M9uEiyIr66i0pf1sFwvmoXATtjTXzN0YOWi1/W1LIx/fX2Fer4Wk
I+okubqGQSFUjLiDBSv5VgxjOU/unCS+A2Ab5csmRc3C81Hb8rUanq8eBS5FC/oFpFodifO/NRl6
vei9GnB7L8RU2CnwWItu7iWowBaE1d4Z3SIz11oXgnJzqmYTKJEylRz4j6JpdAgk0Lq/FyOvgABn
9ugmtw6PwBp/efDUBP5RQd5bKdJqRdrRO5eCJKmoYx7b3axfCyPUmf55EIRI8eQkjH/2mdfMPtVE
uyQmwlDzdjJYPRiEcu0ZrpDIVfLntkKJ7tfg10whFdImpTqKYpjpd0/zsnUIlcNS/AzOv4rZADOu
P03Mttvv6DShDy6B9OlnVTTzVvPEvGzeanbOEGwiXpuk/K7X4yO1/v3CJuN+GCP0YtTE8si1UlIU
W25TLCu4SvxGfeinSYgx7GWjgMwWvr1kGsegmvRuM60tSKsER7tUg4uYDXL+I2kCjbkYWmTm73Sv
PyIcJD+Ww7qlPqYCSQdkYZI7tzNt5Tamv08RujglFixcnInyaCW6EIsP1cLOQHZShlpu6iHtq0Wh
yT9db/PzUtHrgomDYeCsIoZE2alm6gHhRVL2YFNtfOfWmvI0kPRcapGl70FNKU9+admw3XsuitM5
VGGy3i3NKftqIPm6N7TiezHKNsfVyQam0QME1pT7ccrDikb3FH0f1PV3MWqmnK3wDSjd+Uffac95
ueiJfZVMKvewdMXHPuoK6td5nlJ4Hy56CWBG2FqFas3acZ3tWGTSXU6d7nqoW9Tmei9f9lWiHEbR
xBUAp2ySE1wIw7upaT6D6+PgJe3PnnB5561Fwac0k8sd6J3yoMoQS/5WGxSSg2KYBdmRtIh/FKZa
qBJWCakzU04nCv5f+oTCuTSpnJN6FegxkoXvVvRKfjRMyzveNhAz8y5jCt316vfLGNqKRPnoxUsj
yN9IpeaPZKCKR0mKv5Drb0/6NFJko98BmUTKavLIC7V4zIJmBfX5eBX+SjEiRNxTIiUmJcOs7tWa
0P20XCxy3VgBcITW9+0Cdpyck9Sgtl/L82VHqGRhRk52FM6gCMa9OlApJK6PQoS8H2zSkhBXW632
2lSldrYk4LFiaHmQKo81VTliWDhWtZD1yDqnniS//lzTtop2lhJ4xt3C0V7nNTzEhldVRe3Ph9My
sOJvCRicSzY1pDCVi68mxrqf1Etnm5hI9AydhAiVHzEUjXDx9eCxB514mE2iR81obxKcmfchd2gf
3BTK39+Xu3mq1Jq7vQPWdXoJouktHQb11N92rlQfDc6eOWwDan1U+3Jndt6ws5W6hp4WU6yaGlUr
Yiy6wnpbI5abFUlEoLhFtfZH8M9Nnf3Dgkym5jMKpJ3ScIQQTdx6LqiraVzJknozUu7yc3p2/GAb
pxWN2Tg/F4tpXYvVrQIu/+PWRuzYCdqef9s2p/Rlpw3wN8ILEq8iFGc+KY3TcafVEek0veyTYj9D
imy9QHRWnqsQyUCrj9NPqTvka9ujvJwjNkTPpbywMllZORMyHyno9GhMyE3RE7YRIDqw4mlGNNnv
nhhCk8a0Y8TQ8nTTjTfr9jLPzCd4qZur4iftVVUMd9V1KN7MNlMuvHOVu1th6ii6hGV2onTVBrvf
C6NoQoghtiaAjonnurnOjfkY1m52BZ1pcVQ0KOLMqtIBcM8Fi9CUz4kBmo0S01UIveYuJ1v90lS8
Q1VoIDk8KTFT/0t1tdvUR30adjUIViqE3ZOYNW3/azc4w51YCgL2kpRqcRVztp5vG92MH8RcINUL
EDjxk+IoznOH/DAML44pPQUw5V0BbFbHzAWROo0SqA1uvcaJESFQ2movJnrDK69OaTc7mLR4Hpmc
54nGl/ayojcIXuAmfMGxeZvGA5gy+4rdEZErIt+/rb7N+SVwDElT1pLnuRun8+EhiL3sIhrZQBpq
rBHQFUMEjX9OVHkFNY0se5vZOZ1mkZzoVn6UQz33e5eoV7KL56vOumtyBIJ+T4gVRkfULpQsyJh0
aWPCtL3nOuY+VVCNmcgp5UlqD1kutIIFreU8nqcRLoTwUoyHui52lU7xsh+N24z8PyxPXnt1NZXP
29TTonOIBuCFnPJPS+hm3RT14R8kHKaJNq9LKhgAkxItXrtSTJ1+6MATCAHtvnNq6zpMDVW5qACX
RMdiJbCufmJYV0NxrW3dR9ZitumKpJyocDoKk1gqfKGxWdSp6oNRZDcxqXhecLvMbJsv47RUHLdw
0xwd32r3FGZTnB7n46vJI/cq0RvikdPQho2Ksn39vm+l6jHSra0nqyNYk9Y7xiBMl4EY6la0jhuv
2onZoOi/hu6Uqged81zw6RVecKtAfM+BENEKti4qJd1AyxFsxXAMC1CUiu+cxVApQXxK6Wuq+c0d
d6r4tgh9FpiHYWpYC69cM6RFWYLnF8PUgrBTRXBbL/jYmnmG0gJ0QPsqt9ItP7raI8kGfskhEvgr
MKHfhhD/GxyB/dJC6vvywVeHJwAtFnzTGJV3Hh9XFO86q1oetWM7NaInmgApqqNV+G4BBzozEnCr
RatFNYSbDKOyetCcOnztotoJn/K0qV9zuXlTmmBjW0Vxn3ey+kRZOvDIsuJJMfC1px60x8ozOncr
ZgOd8z6qJRoADJwHlL+PkQtMKpqcS2KIV0rAD2JSrA+L77HNaUhY/Dz87JUSDNeTt5RD7D9CLC8b
hryK+ao9iIbiK9nwHzqjzR8o5hyJJcmQXY5uFC/tmONqqusQo/72r9tsq/mGcada6pubIEjWd0p8
6TJ+KXmchB0fNOKlmRox0aepuff65Lk2i1+maUGa2vm5NMPlzb8xvUPoj+dGUJRO5POiNzf1P9iG
xPh3fvOyMOTzn0l1v9JjLwIr7cK4M+hUDE81p2rlqzAG0Yhem5MnWYjxh2mwoMHOD9yTsN92EEs+
+M22dz45XB0bvg9vilyoPGRw4XdXmpeI3sdXk+rEhnoe6xZ/dBQ7znsLP82XjHXBrwpM3WgELDsb
Vmk+tVG+MSZuaTGG2iQAPAygcbZ1vYaG0bvxtLARRrFmbkrbCg953kn3AAeNx7ZKv0uZ0Z3EiJCr
uuFsZqxaPjePCIfsgijrT2ljK6jkUKkxmKGKvmmqXoRNNG1qQHJpq9laDHNpBLtbtOOemC2f/6b0
X0BDB1SoKQ1agVm60Z2hOUdR5VCnEngHaWJ+ZVMC1wCE/LH0wKB7/kX0DJW7TaY0sCP/fQKVMaLH
rvEq7OaYhNBQTC5K/KPqSCSJPZLM9iGH6FV+5iQTBVlqQ28bC99yIGHgfo8RJjkmdZwdrT68D3Qj
2Ya/TcJemKWfLz52eyrasfJG31aL+XdOv3cTtj9vmbvOr93r3NsCcrLXSuek5yoOWogWqDTIqTFZ
BGbrv6XAPCki+sF/5pMGN9brqGT1ylXs+JJlMAlC7qfuBrNQLibPaCuzbfIlpfsOyYd6PPk68OxN
6VNKZFVWv3pnFF3RaB4A9bbWXOBaYLbBdqvjaZ4eoLhvFo3L24Ru8td5IoAeFo01NC/lJHvgbsvP
MXSkYkSlhH6ssvGzGImmy/XpQ9OVa7UasgdhkwOIYMrR5suNyUU0m1RtsBZz+mSC/kTdjpLWLGdb
ktT2YmgBq88b9dE3V0G7/LYr5WAHyuTChdhD2FIHblk37sONsPFwFCwLNah38IxcsnxA4gOZpYfW
MfszvJnncBpRJl88DLDwbyBNG1diKBpi+G8A5UOik7jFleFcXDLeYpEw1VRbb2E2aJclxNDUCfcD
SDIXacY+Vy8x6Hg9H4O7ehoJu+qb+pFnh4MY2fKog1JUh2JrIbm1EMZbU8nqxVWRCtMamOaEze9k
7U4fwkWVlOHadKTiLsgNsrNQ8+5iS9Hu+LttAM+W8tyaJFDkVvf/GnJlmUCGQjF3qx9SPci++gWF
qzasVJAdSdI6GgvrpMNQcnAqWd9aBEWuLfWQKyhY5FcjC76R4Sp/WOEWRQ1vw+9MubWonrs2jmou
s8LDZjaNs8h4Nj81tXMQs6YUwXgfD3zE0Ro1dzJYyH2MxM1KU0vzRNn8G5QKPgUUCpLek2luZpsJ
R/sukxvqzfEQdqkf8hYu61/LqN38X7b7p6sK2/QKOXepaw+kfDmlL+upaabMq2goNlqFAH5Ps0l4
eOqgbBpV5h86+QqbWC+GFII+gHc39mI070uVTAoXyDajXOrQACufZJaTp6KNKRa1vkBl71wqMmxD
lRa7TJWDu7Srqf41NPOeaBDKU44LuRI6pAtkMYwvvdE8dhGfYKmvlkZHjpNT/vHGr/qOalV0BydR
12WhUyozMauqmkEjelMjXMaJnbWZotbBmPwY1Xy48IsGzXXvt98oVjkUlFW+epAbbakvb3dF4IbI
2MjfDD5ju9S2oN/JrOylpwBp69jjsBbDqq/bNUJN6VYM3bELV7KhhXsxdNSJ/Aqhi+PAT+WLB5MV
5UZQbxWyLJ3RfwbXnEK/Vsi2+twr6c9hOcVbxdCJHBcqsvbnrBgm11xfD5781o6jA/OrKaM6FOtg
fes0Ah3dcYIxFRRL+GNWidTKZzESTeInE5GF+hZ2Wpqse2uvmgT6CRtolMPI2q03PaxTGFN0JIEo
NBMTOlIOt1m+ajolSpN3XBrqOlc7uGd/TzuFoeUrseNtWyprF0PqSusaqZhlG7fZwYgSdAKRi12N
4M+/yQYkDKrzRRo7Yz0qfnBoSjt91CLtGyKeyTb3PHA6jZedRWO7fX3q7IsYDFVRNKt5UpM8ZWmU
SCz1TdHtIDR8cdOCYkKnVBeOakl39SQYQjbAu6QxbEuGor2z50Xq6YvOhnwyqBviBriJVTDQtvux
RemS9EX4uVHhqDQN+2vdedzoohye+Ja6jKarWzgjMucrNEFflbwtH3VtiA48KilrKJ67rxGPx7Hm
fNWJ1JGpzWWwsKryoI/2m1jHOYDbN2Un9z0Vj+QjGp37bmDcKMnk/lFXTOULFaVodwIR2Yujo2gS
jkK+lXObmk6TogkKyj7lukAgPLVsmIbz0TrnjrkSh1A7nOTaUm+puLV8qaJQvmSV+7kMPGUvRqIR
k2HkLjpq486zXVNV/dTk2lggVSlXzos5auPZdINh0cqICo6QzK0dtbe3YphIxnOrZkvUWNHEmGhr
dCX0eddU/yR60egn1UJ0Pc+OqsU8Jds1h5ZSARnOkneOP7vI/i302nRgcxz7Uzg1HlGYdFVq3Scr
M5utmEB9y0X6JMheTT2l4jAv/Yr/dQd6SHT9iXYnnEQtphvO6dZMTD638c2pIeWmoPUFIdaEmRao
6Ao+N4Xjp2+hMQovtUSoGD3XUd3Vk3ZPBVyeu3qo7epEVZ/l1v05C/VdeBg6lOF4TrAX1NJ530Yr
2pahrv+AYX9fhQ1BPkgaOD66e7OysqsI5MdqMS5kL/WPYugpvr8uZKjJ7Mh6rvoRfaRo/GK6dr6J
657go2OVnyZ7VqjDF0pmoWXlI0x6Z1mAkDpkch980u0IMmOnemoGWCCToH0TZjvp/G2u9Qsj2Zmc
0Q4wd8PUPPX0vw8Hqe8m+UKmb92buw/cCulwyHN/r/mwz81bQV4gXcx7eo51b1EHsS1TqztJXtYh
eI+UldEplwYtcx0xX2xiNpL77iSarEyfpN6ztlEVmu5Z2KAGAUPzf4Sdx3bjSBamX6VPrQdn4M2c
6VmQFJ0oyiul3OCk0sDbAALm6edDMCuVVV3TUwsUwpJJioGIe39j1u1KjQBkkhCeXmZtyjnbG+R/
asxf8fqGk1Tnwzb7RebiC/TmlWp1kvStEnq/nzvDhNWwjEjijkxQ7Saw9H51VCwwJH1cAGZfOMZm
GdKWkg1NzSak7Uhi7LQ2c7c1emaoXZuGvomi7kddE8rX8gafQHgvMCv+NHvn34rtez/8bFAG8Je6
RSHjbw1+6UF+/ZhG9VYu8Rfj+L/O/0/TfNRd7ON/jSgdlFX47fJukuXdJIs9tOr98V6d2HyI7NJa
GZpoNsQYqjscxso7b7kDXwCByb1VNeoyx7jItYPr/dY1yLuJ89D+MuTXDGMzFSxjYX+lRqqpbV+X
54lYlqqyCxnjeOHYhJGTON3OqRMFK4Pn6k3tD1eGKqpxRZ1XpDN1e6tH0Mah+cn+lIAI/Xhn6tXh
+3os+LPcfTQEXS+vBUHHy9uw9cUETNtg5OzdF4Sd+oBAqek0/n0uAvsG3MtRtelLVTV4CHVYE7uj
pagaurofrlojCDZmyj58zQkuXAnaFzdo79KHL/XWRbznpGZhVejvcbP5aAf71x1Qdbnx/GzvJ71z
7pwq5/lakAI1hA5EB2WDczrbzlnd+VFrHaKue7z0U0OiIf9WhuW8L/jPIvDNCI+fxL4TVrJyl1lV
v4+pFlzo5NXV8fKSBloZCayszbBkGwfZR1Dw6nqvinidYwTsQEVSRb9A6qPtHzEM8K/xl/Aul78V
VYOqk0GabOspTlEeBPtnpUO+wt+mvcdjrr1PUnJedm3C+Bqmlo+ZCzyT3+tUZ56C3SYfUOtQRdVP
je1S9h42AebL2L/NJ0Tc7WoBF9vA9fzaruTPS9B71wObBijwKC1BpvqzYbEsbzBCQI7TSUXVbtEu
R3MCmcHGaKKNmuG3WzWt6q1aQhRE+KFhjTTrmEdhvoklZl3gCd+lwQnKNEG2wcEtvR4KfXMpw0L1
T5deUxChYOHG77+1OGpQtYxH9ZzjNzxBtuE5+xW7DbXrGVYh+ysuTlZr2DCT9UPQxzSO2VgnpwSe
K+rz1jEt8m1EjHOfetCq5rpxjuRs3X1kDw+aNcCyRhV5Zc2y23KAmj5nRBHgn06vZoQmAn8h3bbN
5aW+dNv5Uj8U5m/1qv8MnOTS38577QZXRSRZRuSThqY5t4u7bp5xPO7qKTnOi/fu4GEtYGCgtxWL
2a7FwWXPLyreqNYIadZT6GY8oJaxTTm5d7qW7PulL9YH/tGPwhckTOd74UprJVpUe9CCW6HYbX2x
jB57jEgmyJnbUFxNYa7yNMjOMqnzRxyXbhvUxN+AWZVbNxIaAmtB/RbAZCZ+VEP2w6OdhD+uicUN
FM32BulqDIQaTIAGv71URW6MQBGZ/PbGaDViaQXwbNVZ9VENqqgutQePPYxw5IniRfPlo6O60xZJ
52r4+jG9qlaTfNQNcfK5997ysZq3rSUiY9vMLqRFjePaBiPSZs06KthGLU1OmjWnsbdYxYsgzbcE
kIrVf4wCS5UercDaXCZR81062Zn8ZGhWu0+tNDl/XNwKFPUwrT9qkEdKzuhY4pUwJ84TIcnooOo+
uqg7UfvzOjQMbfPRYEw+w4iaRjtHFvAOlxe7VKrbqgXZgXrTxsrt39+F5RGK6+v+i99mwzEKJ3kM
dO/nRdWpomr4KP7WJW20fPVb+dc02hza6xBbrbVq/Rj8/5zLW15Y6+p4j2fzAWmPeZeMXrxqFwmt
DmV/pAD8elNrgXVdxgHSW0pqK0M06iYjv7OenIRgb9hOOi6XjNErvpRpNq9VF+QHEpSVMGCKotrZ
j7nnsXtstbdhMA4w51Dj1uOR5NeiXb7UN3Pz3cpQ6kjS2DzXnX0Ucb8dNHlMhVO9x4UveEpa2nOS
2s1mFNpw5+pOsvPQ1rj2sZ5Y9/lUY21nIn7fdV8K4aXPVq15dxVE4hK5t+eQfMxTFR1Vk7og/QCk
WRf4BtKbfcW9EPYKz92vDV7BTxnmtjhXaGtVcjAzevJGfmR+1m8m9tobz1q5WpI9RnEvH7OxSDd+
EXa7vHDlo15V6Q0r4ItqVJcxCj/77BZPqoQch7cTNtzNVCcstGYyf5ks8OKfk80i73cEgm+mviPh
N1fsYRYRH4lCNpiTpYjyyZXXmbsmRw0oSbSBh/CfTjzKGMfIBcLODvjSj4ZG1F+wefGQWCYKoBUx
WaYxu1NIK1CGt01XZHcKhLW0iaWk2qI0vRV6rq+mjl2H53Q16cJMX4HVrx+8yq4e2EtDlijncqeK
qsGq4AmnqXdWVcKR7cnsvKdL/2VQpC12qRGHnnySab4e7O49DaL+WnUhk+HfdrO7/hhg6N1aZ5E8
CcNeZR6b4KxOpINUcB4egkK7TdtI47AE8POMZZk8F4Mg/6/nkFZCpDx3lgdnAY+idheGhsWHGIp1
48SkyJaHaW5maBun2P4sJXVRjdXS46Pbf6+bJC58o4Dcm2lXleujTsiZ2kdu5GpKC/96HOPmFo+S
Zo1La/H1/9+jYI7xr3P0RoMniVVF+ybLu0cxaa8h7/FULaW27OP9PIzGWtNs8WhVY/eY5a+mnWcP
qsbBYwQnQ2fYqrZkCryzPaKTFInuPk9NYM2NfeZsijN3IeX7wCM7drT0tfMCaysCKzlUme6eexYD
d/DD65bHXAtdl9txDrQrvwYAieu7jxzmjNnS3JnPE9JLl6IpXfO5l6H3W/GjVXX+p7Elsb89mrfF
bHYndQl0lA946FZIOf5Zp+70HsULQsEhWZByAXhOBba6OsqSm0tlv6BJ097bF641H+cadWwlyt7j
gMQzyXuSxqztJ9kD1S/N5E1vrDWin/E7wEngYIn/bHopFok1GJxMIuxqJWdn0MxzhoIM5CZ+Jqci
qq8ujW7aeQc30j/FUBpI9YQvlWCJCNy530kMbDZVMFtPTWyLa9IfcqWKJuLgd4nIMOlptX5tWZ8M
s+4fVVuLwEKmNfFZlYx6qtf+eU5Yyu/QwPGvp0zL1gAAsBeZ3OlGNrO1xm4pfvcsb8tOyfkkuxpV
EROFLHfS4pd6MQRbOqiR2WJM0o4oOqmRbK2T97lxtuXkOZ+GYah3MruKI6S/ZxDD7bekwedw6gzt
xZXDe+u02a0q6eaL6Dv9GUhdf09y7SbPK5y/+5BMpplHa1U0y6HYAQV2r8DpvRbw4w9N65YzKHtt
3tegrs2c0JC+XJx4RHPq191YoJTBYWDYqgZ1MercvfTzEPy4RjRs/TE+FyRRsD/qBQoQYbz1Sly0
Rr/nZNxO2TnodZMVMzceUGoe1lktfD70OVoJr7WR47LGde1H1bXbN41/uS3Curo2fIcQtFejyKh9
7S3UuQm4VVgNjcDAJ55SlTVgi9N3w6MZLp7hhZ1+zcNwTeix/1Gk8s5GjOptnvjB2FZT33VBVu/l
4BIjNArzbKWNvokNEvZodn9Rgyb/UKNC9N1zhmIV62X7XEqM1lsvlKs2wgGc/KBEUZTfnJjsdt9l
bv9ETGLxGgPbrlrbKo5I8thfVaNXRcEjH4xqUhfszl/w7w5uVMlyhb+2/AHE2TI10sX/OJdqbLTZ
/+tcCYYntmUEN/YyWM2Vmk9RXtgbFXaTTp/jbpR0P+N1v5XlqPnrokdxSCx7685E+2NGD2aPVoTz
lBupt21kmV11y15bpi3StxorsFyK+mjNZ6LW5H0paUZtPo7ZvRqoJvOc+oCDx8Azj3YMghrYWkVw
rebSrfGfXyl6rqOER48VhZdLZHYO0NE4S7a9FP1KtQSy+dmsipc+eiGMAziPw8fgtOZkEaEftDIm
i2W0BeN2bbp4mwFjJReYs74uVeEie67HxpRgy8TtpXeRAK7VjPQ4I5Gn+8abo8fAjLs+3A5RNX22
ZrSn/qzuG5R2VbXu/WP1X3qrScolpveX3qo6TtNvQYW28aj7cs/JydllqNE/2VP0Vbrt9BWRkAcN
AaIX20wdyFWODnOz5fjTz/NK9UBmcTvIADZnGNcA2vtPVmqMa4sM/A27SZRXda2rblS5Bzc+LLpQ
wfCVrTW2XZX9o4zqM74y/ttgtrgdNUS1PeKpuxadnaMneu0kZWBezdUgnhA2H9CVE+PXqrWWhcf+
QWBoh+rwqi+D+UkCbEGfRAfjtXxqTgvc4x/q8VC76exaf4p8tGAHx/nZP8Eo6qP/R/3SXy79Q4/+
an71gf61/8frRszzt/7q/fy1/z/Mr95/u7x/b6quRhIoT1bgfI+tfvjaowI9Zzn+MP4KJl2C4L9T
7gkZmF/xT/82prZ3RORWsuF0nD3qQek29MPpM3ptSLG12ifPRPO4WeoxL54+o8iztn/VlxDtLvVL
/9m35Z7oSbcqMFy5FnbWtqu80NzrZrA8DDykuVEt6qIaPorqrhUWQ/7WXKX9sY/Hcf9RPxmDQ6Qs
1h+xdUaXqcjMt1qKZ5+s6g/0dgvNQ2+sn4f9iEfNekSGZZvXQYu0Hxf8tNqTKqo7ddEG0uWR3QmU
UHgkaVC06rm7UZesDrqbZLmoYuiMzhqJl27zUdfaPXFsVY60Od1adjSv1Dg1RDVMNaqycDpb5P09
/U3OFlZvbfRc+U5ykoNnXOqnFImTMXex09RxJOFsYJ/lgPxLlhfHxutxUc9Bc+2CEuNutNu1E4Fe
eHMeVOTZWvTvyvlxTDjeBBXHLW96xB1kfvTxLoBSKjFfXOqg3UwYu7LhSFxofq55B7lteuzGAAlc
YBkoHwdts45GH0ZBbp5Vq5ssPCtQYleGFc+PPUJcy2mYzWS3tnQreE3j6ZOBLuGPPLvzUDKMVq4L
PmJeeILI6l/1OfsWswJ2IPX+swnDbdjhPBefkYBajpjWgJUvSlzjXvdikAEGwm56Ux9VaSQ0cqvu
mlshm/Fyr/GM3Thmzmc2AgSCww9rqIignjcwE2/ash6rXSsntswI6q1JTo43DrStEi0olH4s+R6K
aj3Wk43eba1dRXqRHDNjmB+EkyI5i7DcftSd4MrvYrH1RxxjDS0aX7psEXzsyvhgpv34MvmpseIA
WOLDQOvcZDxRMMCzi2TEpaThifHrggnkzyLno/SoBQ169GgBnaFByWfh9Wv2ImRNUoNlI4vwxFmK
8OwRvZPlJh0t/kmWt6hrVmCJCcFfubUwX2tt8RAXWXBLwq29tkGX4A2lSfiScbxl8m7VdLAjSt83
79WFzf2tpRtIGUZol13qkR2wtfpOgNy+r3KIKYk5I7v95xA7aQbihvHrR9WMSOdetwhof0xDnhRj
G56Ml6ECYcp1PvflxggxQm4B49xks2l9Qoq/ifTuU+WY0dlHzHOlqvXMxEHDdl8NVC3J9/tbLNjB
TWUEFDeaucCV9fLQZm2gbfq05YxUlfZ2lkZx62dRebkUWJ1gDI0EtgsU5VyBrNzpFj5sjuin2yKS
Luwbw/uMRPO2tqPqezV0r1VrjC+2pw9XmpmKEw5vw6nqqmYzmH33JJsi3JAiT/bCSOYX4gvAaKIW
8sVgTC+x33/WwJpAE6SkRw77m2J4tMvOftLBTvH1zi8lzjx38Rw8qE7N8icD58FYeQlKy2bZ7zR9
zLaNjX4f3Jfx2ZLBSeO5+8X10cG0RsA5SYLrJJRMdOnGofvSTFDoKi/370eUxa4HAxzABFL7S0Pw
zQq8+hPK+/k+8qJkJzqne1tSRqoDLr1o4E6lPLbSNB/NpHnpibvuImIB+3YRfu0Cw3haEEfbrPWS
Iza+kCARs1pj9mW+j9qPxtSmbwBKWf3giz/EgZfsrTqx9r4I9fsuQtsb4bH5G/ghBLS0r23k5+Bu
hHkXedhWC+lhOQvUoaxEeh0sCtLqEk6zfgL7U2ynBVrxUXe58xGZ9jv+oC4tztIxNviIPcum0vs1
D5+NixEq9mpNXY7HaPYILf79VpXVxbTt8ahDI/nPTnqn6aSdo2E8OmnDLAAYYzBCSCXogMysxJDn
qE2c+7od5V0afEltC1v1vIjLUzSFD6rNCzrnPq6lvm9LMKkDlIJ0nTmxfSUr1yCHtZQjVGbXLM0V
sm90D2w0Hmt/VzSo/E21aeznlpQ0ZHaPfbBBxkfM4L8xsJT9nRAJsH99OKsSgrf9Xe36RJjLzLxS
deqy6CngVWCcMTJhKlXXheZrYWjd8dLDeTWL6EiEYkZLVMLdqsBa4B2z4B8b07sne5/e5nqAyUzs
3xdW492XhdMd8dROVqoYeaN5i5siITzpz1+EMRxHE6SLFmTzvtNse8umQ38DgIj8qXYQo3ZP5Ene
j16THX3HDFZRGP2w62zZ8i0e1s6j27A36cibrUYUlJ/NLM03ImwEr59jBABK8MYTbFg8D8q6XrT+
dR/rgoxtJW/Dxa4Aidjpse9BCU62VrxGEbbNnodQneuiLgDP+74ORfaOi1+0koWNsceApFrmCxMz
iBRohieLJ+Ri8cLqU+++J/B3NY3AD6GNG9uuEbAxAB7s3dK0riWb3kMk+Rh9fVkjdLfb2/OQ3UD/
Zilyx+wWq0Uei5wC7qfFzKSJ6vkRezOd8AiGbKPnO2ivjMYr/gkZjEN+1B5Ctl3sNd9sfTrU5SLC
HzowhvsZi4MinlauNLzn2cUeN+lbDtVRC0PazDaBiNpXEEg4Q1gV4sOW177W+YqzUPQ66W51Qkok
X6teuQfn28p9bEeWQUi+bPy8RBbVFPLsiLDlN+22WKE22osfB5AiA6ITlSkfnUhb69Mpds4yrxM8
a8byaGKh9NWqy2+O7qRvugF8MUl9fGUNl7xrns8AZV2kLoqoPSu7HhPRfs/1m9pa6YOQt/5CI1NM
WsW4BYspkcOXD/5Cx1VVQxahzpJL8xj4ef04w108YjItV02byf0IJm6LPZJ+m3VJgn6FcVYlkLIA
U5YLyoXdLkOfmCdkZKdXjTWYK60u3AfkWMzVNLrhZ9k3t7hA+NGKR627CNryqjdJmcEcacpkW1oV
T8rByjTAUTmermbqQczovBvCVNa8iSBcsU/sT5diI0Nz2zkIMvmkpfka0nTrZ4auH/VM4LOFzOgq
N8PmRl2KJXnT8smPl8qs3KNeY59Uo17YqI8QI7tqHMw8ch9USGdH6Tm3iq2rIX0/gQPjZ1zZd6kM
rLu4ks0ZgiGqrn9WieWuQ2EyHCfv+qN+zDR77QpZb40ki9CJxrBzf5mOFRHszuRcplITYznan0Q7
/DDEjLb+GFffi7MY/O67ljn9yvab6dFv54B/qT0cOdkGm6Gr3tkBuLhokEKWehmTCYNip4ofDZci
yassEOXN3+pHu9c3KbraG9Xt41JVhDDs8k7V2H5R+5txMvq1aQfl1RgedTOSD+oS+3y0oSn1gyqi
VG6g+IsSzyjkg8Zf4QMyl+Uu8n3c5ZdRqg41TdjrRhocVb+hg/iSzeH2MmDpVplxuRVzOG3UqKG1
5UPb6i9YklYnVTX6eM1KkZ7VILB7FW4j8b4mQ3E2BgJxk4FzpdUOBGOR5Wf1NN+0qIi2tmtFR8LK
xoMxI++qeoyeeCe6pT8K3W8PrSOGbdjhFaxX6UFUtWNh8mKG56aD798HzglVEiRc8RLYOPYiUoU1
4QYZ2PZA3NJ/dXm4JLVnv8SJkZ4GMGjrOnT9VysWLIV6m3LKrpwXJ8T+pPDjdVeBmDcMPzuIwjJO
4NOSXZqmw23VdfUVaqP6A9F6d20Lkb40TWKgL1OgS+9OnzUMIb4KmR7qzLJ4tvnTLgnnEF4Jlz5m
cQ7KyeR0QzTeDRHWz6e30Mn9dTcH83WTSe85yd2ruJ6pR39lZ8zopjqlNb6VJlFpiaxrSCQCF3KL
FMgyfKqAhcX1WN/29dzeh/HwRQ2vfdPdFA6y7CbZ6ywpbgg2W4cgAGre16M8W55XXsW47T45jeFA
YS2TL8LFPVodedrhkMjB/YHIwbPjZtVbUlXNWheG+VCOU7RVMw4cPS4zeui2nrViwHxqdKunZhwd
oP1G8sWJ5Y2ZmRyimLEEVfHNIOM1fV28Zywz9t/cxOL7GFzrZBWx/RgPwDCG3HsbLKAsGuoDBxsV
6Uc9yjlFIlAw13qJoVd5QdFFpd1fs3L0a4WiA9Xar6fyPfSbBAOq0F+3Rmvuo4DiIHPEkoYB12Ti
NWCoO3uXaFiEq9Yx44QWA8leq1argdTuQS3E28+51gLT36BZHL3n8RUPf+O96Y0O065CPzmJyG8n
zS4Xqtr4tCDM6so8tMKdnjnr18fITOMrBSz7a32y1Csg2l/ra/YL/1Sv+mtj3ZKRLJy9nqfRtgiM
GAt6K32OpaXt+gz9Ay9Ms+fB1Oqja2J+qVorI9c4d0w8kZbWIDBxUx/zm9lYkjideFdwD1uT+XEY
kCn4QH+oOvKdpON/oT+00c6Pqk4BRFSDcMgLCMChnoXQcYBD240/W6SRtdR8a3xWdmG6WJ7Ubx2O
1y/tIqBPEBCFs6Vr/t3Jtn0FqlFFCuypt8/qzlzuEPS/HbU5P6qqj/qqdLvd8GuUaiAh/nNo2Dm/
jTLj+Vs7C3tvGkZ62xeZt6mg+2ycGpV1VacuEdSGvVkHuFpB4rkVrezZ4ML9g+dlr+WcSf6Fv4bg
DrYLmt6/vvRTc4UhpMluIa78VqnpobvxZvAOvSMSbSPtqt23CN2u8kDEGG4ur5DxCmpuNc9l9PIK
di29TREaxJ2sPrh3ZwOmnTG23wLre12l47tTl9aaj6G4JbXsHGMMwrYmdru3sZE5eKQJ70orAk6W
hixfXF3CzmnMfj8uxdJpkV7O/PaoWhFzkECZ4uE06Un54vTF5yAd3DOc7vLFTjnK86s6djF/NnrO
q4pZr9/A8CFvFNvpOdWC4hHm0K2qd/yqAqEBaXjGUenNG+rNFLjlC7bv9nU9JD+HhwUSYwkq6mfL
zf9xeASo5c2dq8twRNjt68gLzLVXWKAxrCRcZwHRnsyaOAv4ffpJ9K8BokbPXSu0uygnkV746afe
iv0jIZ4OT5s6+zRyat3qngAtxXeyCjRX7MwpxGHOauPz2OHOPqIPvRcTFklaNMlNF9fOy5y4P+oc
d4omv4eazBZ7IWHA11ilbnX2LXs8Kadd5ce7VPH3jh2H86dF76+qtsGzcCjSEAhr2x/avHlIUafW
d3ACut+KeMf0B6yiHpper85x1sIwDINiY9k2CojLpSj6zzlyKYdJNhgHTl1a3Boojq9Tz+u3qqj6
6UtDMZkkEVurvEzQju0msHJQeNKansaQKEJqiVccCBsy5JOzAY20BBQQ3EaTO78Zeai9OF2+ypys
e7UtVz+Go6+t1agoMvt14WATrVr11wl5v1cCLcmpyHFSg+PdsXtPi80kwvooEt3dENaMtzLnCY7G
gHThMXIC8+zLbYVQtwCQewI/RJREkv3PYlEcrEUmZ8Pe2191Q8vzHY2yNdHH9NnvMpBZeKV+LwRI
vdD9lgJDIGzszY9WiQ3tONrRte3AZ0MqIrnSPDj3TlvhVzQTbiabjj6i8z6wCpMajJC2xDZhN4a1
d4C77Z5FEjSbYMrN19Z0btUL2Um8z+BCYg3Hg7TWZ6AGVZjeqjtXNN80LfZIBP6lvmm7AAN73MUL
Qp/7UePAKXVHnqQrhpO668v05503ONq1ngAVp8NH9d+64o4+XFp7ueiquDWByYy0WdbHxT7AyuqS
Nhv4gm4aM31VjfUCF6mS1ZT7+ZNKfnma/YWtUnmjmvAPKDcm/hY71cgWJL/M1SSBdixG0slxZkZ3
mNg5G4yagDYlsNlVXbjcEXe/0nSTdDEuhZf6JjTFXpK9XakeHwPyBGmpwBsbUJp/TpIUvBU/QeRn
eRlVr0Zl0rc3QYYduWr4bXZe0L5NUr2+5yjRP4vSv0kmCRJkKflG8azpSXBWJU9U38Ji0eSYCvns
4eiO12Q9n5ylWINnXjW2PwCdYKSOaM3ajAJ57MUsnzMZT+sCn7yDGkvEG2vJ1J73auyos2BPQ2zv
Lu/BQGEklLgmqLE+Sa5tb+n5VrUOWegAfVz89RosONvCxUJRDvVL6Kb7WTe9z66tuZsc8APkobh+
gj94d6lHlWOTcZ4/6WPZPfi2+UXVq3mSSaDOGXTznVvCvZbd7H8ee9tgte3a2zjJgrNrOi5hCAMN
wa4YN2LEVrLx4+EOFuZwpy30/JbH5KwHQM5+1TumE29IXDrs0OihGiLHwKyiRIFlqYpqXQsQdp1u
S8xKrlVdYWfpihXT2TSHLgX8bbCLv2oCczpkJDafhmq+79oBn6COWODkCfnkepARcQg4DUvpUhWj
ZtKiOatKKXw1vMzz4VoVpzAtr6I8nrZhBgbR73t3Wyrmjh6H/apebjGP39qtjJctDHX9wu4xwPXW
my6NAeEsOFxjznZFMB/L2tPeOpZUp2BHztF6j8gof10gIt+6IthjolY985AQ1yjELg671KMR9HXC
9UY3Hp2hrOLNdBc3jXGdsM2+tuDJ+D0RcpNFe+UMY/tQamWwj6d03I1pPj0V5viV0L/7NXVZR9BL
+FTVdr71QV4cCaYnd0jgIifjZu5Xv3xw9bF/70wsfr3Qzc+BAShACFCvmlfY12gjiFXIvodljqK6
hNlgXy+BGeD+S+Vvt4Gqtfqm2JIfRvNxae8cI1sHy1GT7f0aQ4LwRPza9jeDpyebRNO8TV903hkH
754zT8qvJa6bvbQsD3wNDZEjAIxKZ4SkyGK9V5VktPxLsxPHkE0CV65GlLo2vYHeiW658wPeuc5u
MZbCwmvqClbj8TvmLi02Den8EAUcOBFZOauSGkD2UN+My1FV1+q+YGPbr5tctHeqS8gz7DBXhruy
UAN+cJZLZCK+EZVZcFBFS0b5Odb3MJ7voNwT1m9fHNQXohXE+Qedt/wWR1mGXVJSPepwV670AouB
GlWWgxfO8YHTUnTOgwQ/JGIvj3HUaCt++N1n2eQ/ZzTJgfw5o0A3axfMpX6FVai5t40MTYu2DV8R
Yv7eulZ7F8MkwO4xeFHVk6UTXinmYOcvvWrP2jlmYjxx2p4xfTcdvmvqJfq4mxEs9xFnKvFaFhv1
/yQ/DaNrceSFTudVNVzsfPy9iLultiIJ5a6LacZoabDbU6pBON1Oy61crIDURRiNh3cIfWoEULqV
qvzoY6Hcu3PqQl8nJWFH5QxsmNO+7EhUpfwmVw4YzefJy03yQDM84KiKroa28186d/kLqj5hLBac
oyH5cSkB2twLdnub2O6rT1NTdCytYXmIQi3Z+GEot1oD7toMcOoqJE+qcJA7/mSr1xLRk34J3NpQ
YDZZnWH/iRDtvRN52Qprs/lLD5KUJ1iR35tZlpM+jWAr/pJqVHdKcPGiynhp4aDNLjfcfvST6VCs
E7ew1iXefENfDnfTcskbnzh6VH/vCzRAVEnVW1ECi7SZ2Iuiv3zpFuRtc1s7r6rXR3U3scFxzKrY
fzQ0NQGs1APAqGZTryd0aYB3tcrsSz1EVzZLwzkXIz5X/ZQ8lGB51qYLCnVqATAMcdV8NozuBdPL
5HtpkQ01e1bdwNiVvVFzBLSjo+kLTKU057s1xdZr0EwxEZxifDKHbNyUdWPfSSRgtqZIxU1vwigx
B3shdA5y84GXl/HYr/06gKJHwowMyxCLG9Us4IPiDDN8FxwQdw3hYKR4qgybuOp+7l18dAxgXKVW
E3vPTMzfMJrk2066Yw8e7xVmnuqeEmc5ZFLE61YM1Z5VCtlFkdqbeFlw1aXr0jq+lDOnLduVJWCS
//Gv//l//vfX8X9F36s7QilRVf6r7Iu7Kik78e8/XP+Pf9WX6sO3f/9hewa7TfLDgaUHpucYtk77
1y8PCaDDf/9h/A+fnfEQ4mj7nhvsbsaS9UldHB9pRVMTh6hqxxvNsexhY1TGeGNU6VkEZXf46Kvq
9dp85g+V2L0f8r04jQ7xbPSe8ETJ9ySQ840q9oZjXreY7/CR0woyIby1wvSkSoMIvSdo7+CNLq0W
O0skL29VQ2WOUKuaCl0zH6EuW+ZXfWfVr5Gf+Ad/zruNKqI1WK5bv0hPo13Xr/0GRHXxmlkkg/LZ
yNeqk55JuQkIhR7sMnku/fI8d2N7Z9hhvQ+iSq4Mq4I+rirLxoeuFocnVSKk2t61hjZdlSLINn5T
tHeVJ7/89+9Ffe5//158ZD593zZM3/PMv34vU40aCqHZ7r1DOQdMXXVfT628H7TqWZnCWyWYonJ2
3K2ymE+l/qJ6cZrIOUxzIoiM8nu9cGbUxZFGj6dP9h1oXnvPV059mvXHX72cJVLyq0qPXBtVXr1f
11E6vuToVswh6QJVAhsMGSV5ibu8fyhnHzIvfSItFOfUsYmK3P33D8P1/uOP1DN80wws3zAN//9y
dl7LcRvbGn4iVCE1wu3kPIwiqRuUZEnIOePpz4ce2ZToXXLV8UVXR4w1HADda/3BUOcf8S8/Uh3Q
49RxVPw6VXWz0cw23ZjsDfeEMZPnqM+vjhmpXzInJcHSipB4dhBdAzdRFnKgcMxntHW9R+jG0aFL
3XEdDyU2e1XziPkolpVTEjx0TZTsb81gTh3I/IFKQHbbKhHGM0HSwsH8Z0TmGEb03OMeq7L3jIOs
6Yphn9/XylXvF/1lMuvl58oZ7/3eAJwV6UB+70A5jkU2+kcbpnl+awcGNpZ8W1s5as1T3uchkBfc
VrhyxftwEqWZtcR03v+Pp4iuz4+J33+urmFrhtDt+fDsGNbvf6Fa1Wr0zCF3d0pYbvpUdXEPQv/H
cSFUEmbgXIo12iXyqu5UNC4k/S5vXu1aD49G0mX3oYiyey3B/TPpXXMv+25FB/PDDwoMSed5sg9x
25TYRdduZbMdrey+L3SHIGrSbEb54Z5XkNTNy24NJcRDBgOacmwaWbMYKgVdZiOmWoKoJ0Tq1MvY
1oqTmxTwYH6pNggO76LJu/PUGrR7lPGN94nYcW9ap2ko4+3QG+E1jxJ9DWy0v4+4I1YYMcZPfkeI
ilO690kpeihmw6S8JUHwVVEBnyu6c0JvenqCi/VQmVqzmwBGEeZs4zudWOedrMGV+cYFUGb8pytv
EDmMmvST6U6Dc1tQlD7MzBRc6Pv6poNW6BGGCxXuxnwWfJusvIy/EFaBmGwjsuSrpb00RY/Pry6g
/c612J6QapfVegrdW6dsAjQ3D80PEZP79ZdgteM5HJis3SYAwiwLP96ZzqjsSW7GKFgrtbHUnAAL
AEj0JyTwvVOiNN2ReDMEeFqy3/Ir9tC/VAE1r1Fjnw7vc3KXTdtKti3d+hqZfr318mYfqkXwHKht
sRLE3k/5ZDoXl/zw0piD3W06G0om4pVXTL4he2juMeQmP+q15Csra7zB9CUyf/B8LPocqJwzkH/s
XOKsNXAjOQj4Nrr2FXx/4U3F0qzScTGqEfZX82SjcUmzZuFnMN7NaXJ79QJa8meRZRjQcNa1t5xT
J31Rd6l6iTRgeci2b+Q8S/uujk1wtZvYOY8Z1uyDZwWf3R7WRzwKjhtdLe7sAR03NzfCz1WXQzzy
nAR8jKk8kma6mJ3nPROT6RZudCBHNF4Ur1L9dYd3JGlNYGRuWVwNBd4AkrRYZ6dTeZR9GVhOtC61
4kqk4rkv0I6oOIH6a454BHbAdu5GRIr9dSHYtCkZuAi5Ti6RNTeIINIk/GverzU5CMIn3CzrJEj4
YiOwZWtz8oKVzXZ5rTU6b25U4y+wHPKj8CrrWtu6dR0j0HR/fnOYxsfnkmHoqma6mmqYGgxu8/fn
0lB5aeP3tvgyeN7amH0UtLkg8tZy7KcmELfzwKb93Vk6Q7CqSI//0idnt6DDjnGumKiNzKtlW9aC
AVl5dUpJPk0G0oJNuyH6nXCEtOJLFfDYk0U3ZBF+GbKOrIKqIsTDLNn2KxdWkd8d5RrZf5sChOgZ
PSsfRZ1aUxe5yOCzGRhd//l7ktuJ357fhmUbriMsx9V005HbxF/esKKMcDdWrOKLYkbZ0iYqtM3L
Am9RgExvnUDBDl27T7njtEfiyegXzP1OhFKiWojpmkyKd+cL81tfWCM+tZxf2E7UB6EP6ktUFgvZ
H3hGuCMaWmxkU8uwCAXB8UTUzjiZwVDdLltqBRvyRk0vkwjSTaJrPcYLSbjRHd/h2RvbLz3yRvEM
iv3Qn/pLs2jzz/4YO+seY6B9gu7iS6jmN4BxhFbprR838/YlIZ4sgb4f5mf0S8CwGyoROg7HsHLy
xzkvuSqy0NzIpjI2+RVW6i4m3lUgvKzD8A66fB+1efGIQTYZlqb+Po6Ktv7zX8v5136Id61NIkzw
9xI6aYzff9VVWRsOWczgSxe0OEFr+ctk1d59lJb2pc+rftGItn8b2gD8gO9asJUd7RmNnA2W2P2b
6IZk67R6uBVm2qzrAKSLAb7kqM2FQ2btKJuyJvsCoZOrse1DpMfZHfsdJF1UbpsSL+Q7xAKxix14
uPSlWpw8bexPBWYZz80orkEVTVdEifJnVxffyXc0Z9kK5iBlUwT1UTbTNuyXlWv3+2peWfoc1fzJ
sLdyNAQ3vjbSqt74rp4eghlyBgayPXUzn8iatePbZVP39QnUHlBL2SPH3meVvY6MuMNpIatRmmqj
/hsPfWvO76W6RX6M2OYD77FiF0c1wZREJYQRq0w14m6eWjf+zvYgZ9buaJ9tpNymhTBz+5xX5qXK
xbgv5wE5Kvu1xrL/4w8v/7C/3qY6MUqhqbahmhzWtI8b4R4p6q53fePzqPvVKrcKELVC6W9FzA8e
NRL3U15F1oYjRXS2Sse6TyeEd20EFmWLPHhyFZ0JHJQj8Gwq1a1zzwwXWQ2uZuyRMpMFWlHZxbF5
9vuNqbAZxXPcQXWKUMtw6dgS7//8o/7Xo1oXhsrP2VBhwhqGoX3YQsamKB1Di7TPtua91JCazw1P
mV+KoUedD76jxkZushcp4tJnUCP9ysw8965M9XwTc7zHSAkNUpHl3qF0QuugAqHZdck0nb1uqDYF
1sx30M/6RW+MzbEINWLxZlHvAF2DEkqmteOl3t4Ev3eQtUKNulst+6f2v0bf+97nkViL/+OV9q+b
XxeupTua6RjCnQ/vH15pbOAmzuxj9TlK0+9ZdiU8752HKLIu4YzlkfgcoafxCsUjsXrvk7W4dfST
hsHWbUGJRs1CVqNpBhEb5biRF5CT5QBKNnP0wzuOJK3Hn1DvDoWBMhgDtFac/nyDf8uqOtSzVNOY
rHtioOAOIIzqAHrghun11ZY6JnOfHbba+TYF1NetacxTfDRXFmjNjsjA1tldVadPuiPMgzQbwok4
u/NV0ewEIroQsGjKQs7N0/g2NwXv7yxEGbQ7Xxk2faTX0H2dVlu0Q3kGKe98DtQEe3oHMB4REptD
rHg1G9/9bPV2s4S5gLqI1jt3VYIYqz4PIDZEODgPsivIGv9aTB6im/NANrLHa7wRM3AR5Od2UOfw
EAPRVLyYACL/fJvY8j747RlgsadxAbbatgMI0fgYGUCyMtHQsv1sDSDHyzok+IW7wDpSevtTaXr9
StS1tQvmptKD4VaNJjvLUV7duPcSFR4LIZ4ytpiye7TATvFy+4oaqP2p1cB/OLmpLuWgq2PD4nGr
UMyjTn4f9P0T7kTlRZTCPgs/1JctyspfgbnDqDLG16kuQP3hmrLPQr94qpTqRU7olKxeWO3Y3CP3
GB8Df0rWiTcoX5pwISfkeuauCjcYj16RufjEe7z650vjp/fEOcB6Yhdj7AZDwY1MEi+d1CLs5/f8
fZE52qpaVN+PcwH952dflZnVvSyQSvm1T05+X6tEXX2b996nRyglsaf47Vofr1/aoII4Tupkzx9t
W70EcELeEgN7obgcsn1eK/ZrH6EbX9tvXQOHLunUCrUmz3qzS+zAoSyyge/AlWAwgsgZ/dAroSbU
mXXXZQOa1wnUUNct911B4g+hkITbxPCxi4buH0Gfq8b+yMajDz65efPo6GBf9Lz+5EIQOE9m4zwC
ZzPWvYu4W4gb8ePoVx02d/geRUhXLNm4gDAf2qucO0w4eCWV4sFaZa6vkQyr8ilZyNFbkTdL042m
+4SD40kMmrHV/xFKkXonH+RP3kVWMNKetlgx3713yQUf1n9ofrhcC6NvVQrdWsi1Umbl/XoplmMH
tcDSKLebddfnxp0otIYEBx9rzLVh7pOjauHqt9qf5+Vohm9clRybN2PcLQl3l1U/956N1jJvA8Sm
tZMrEfJy1Jlny1ox+IBTmBeTI5oMSBATezFQ1Gp0L4vcaxAz8MJ0OaNpbn2NMKe9nc1w4XleOxdq
08JvifXr+9LIbpWLPrXLPhr1NepGz6bjjve2OtVLre/qrWzKYsi0dtF3TrrvmmK6l31aCjxYgfQk
W7K/GN197hTj+b2rFRH6+W10lxmiuRPZd08jVVwnOBoRah1fsfX6Tr7Rv3MVzXwYtODSjPbwKkrL
AE2DehMOKb/O6mOeNFArL2NagMuHMbiMRiMtl4l/8ZA2e3BVZXis/YhoAynDrd9Nw6NejsZp5h86
bpeVxCfxgALnAlKQuV2uOJBReDlp8aPOOwJd/vGe43LxqA5pu7a0Xl/L5ujG4X02lkvZus0YS21p
+rqyhbFMiNEnloCwl11tDM80jqHesfvrsx02kfZOmFZf7+WALJIe2OfGFcasZdVXCzlbjjS2eg6S
onzQXMSzy0b059h2tIvXAkgCRFp+TRAgS5F1fMnTNNtm6CnuhJoXz1h/3csJn0Pdtw+BXSshanTw
OtzGPA+OMxB7GocrFNj0AhlgcZuhsZM5KrF5ep8hp/lFhoua1YBMNlWHzXLlEEUIsCYfxDB/Z0l1
1HxE5IOUZmI13j7LemONWkOJsiYBHXvw0q8GAjplbA3fMCoCWIyl5kM3+cjjpI218yJ15Nnr2Lcp
Cfeca9l/WSSVJbviLsvScc/7OEWx4qWF6YVJ34AAYJ3/LNy5+d5XpCZ/xplouQHh5i4CcrmvWPUt
pXJAWtno7qkAMaMyt6+BymtZKgZMY/Jgp6V+Knq+5anoUXxGtfHz5MyUJU0ZLqlKSM/ETEQ3OaSC
/F4WjVZ+hjcE+ihwc7g0bfsGNddKsvLzBMh/69VTsZXNRD8Ugwc8bBjL3TSa9UYuRhJymcNze+kV
BXknLx7Xsj+ow10TaeK5mNTukPSmWMnLaJV9URPChV7WIx3QojuZCMuELegNbyY2xovSlgZF03iP
kftn2a/5YLfBd0tjg+E1Ho7BPF1vFHXnYti3lrMKVVzN2iLlCwL6bFiFgmJnP7yNokECoFzE+K0t
+9gRz5ba2ouhqafXxq9j3J7C8YuIfHjrlf7NiLIdaRIfEKbyI4cbGRHQuZac2IMFae5Nn6fV99hP
75WhM+4nP8xgTIvhLgM2v4Qw4W3iWJ+1fZXW2416k7PXG4J67UXJokI/8eoKJfMWhgZDsOIr3cSZ
j0p+9KYHqssJq6yUs9drynmw0QGL9fIou977ZU3tvZ5/FBvODwNmYCjriQ/bVoOFQ9cUX50kRLbH
VLznMTMSEM2ucufmhX/PCcdZGFA4yMTSZ/l9dhF6cE+K8hSpRn80Bs28qo0vrviFxLMs21p2ySIF
aINNy9AeSEUSwW7ZMriqFjz3MYBboC8xKJI2fEapw77GXcnzikHLi4dH3/iel2H4XKh6tXLGFM8j
d2jOw1wUeoS8Q1btVC9rzqpjU8w1OSinlaZRLAUkvrXs+zCvTAZsL60nSDvaqdLV6di7aYmBTh09
TQNpcB/wxfcQ34zG9L53IggXHtJT5Fv9ae2DGLstgsBXbqJEWwig0kdbRzhWg5HWIVhpdDvFbO5u
TVTlzdNYow6zsNcmfLvnJsPAoCq4TSKRVs8lRME1xmDB1vGt8jkzkLPkqW7jFkNTL02MRJ0c0cu5
Gdq2vQvQkl7KptN25YENZnRroqjoHuElgj+aJ6eTpZ71wv+W6E9ePKlfgIL/FQHRfBvq0lv4lbCf
kkqvV7ljBfew//JN1A/qeVDKgSD/qB6SkT9SYhVIrODns7RUvb2DYRvvVP7bW9rYXCDliZVfjRqH
7O6bpgX9D24NpUqSHxE7u0WMNcKnMhyDdVUAEf7hZHq6iq2EO0CNLPfUl/oOm0VugMK0PmVlZhwK
bxzv5lbZFHxTfpA9gwJOFopmTIiYqumz7ZtAon2lOshRV8vQXETXHkg8o3o39KjcudNGNskaR9ue
gN56GrP0GT0qc5G2Snxy8zq46rr2g4dh9xIGab4r4NmsLYQpX/zc1Qj7FSqqLIy6XXDSgyZ/aDKe
IMJH2GbutkuzOsJmlg/U7qVB73ZdDLW6laP8WFC5T6oEfBaX7PtVBUzpk4mM3tXuzV8+F1JgupZr
jHbY6NgzWmpXP+A4lgNNLrHsiq3w4iO1uHKqtH5BLv0FZhK/z6hfkvF2vzqTB1BrXiTgnmyHQGAV
Pi8KHJBaBrbGL1OQ3BZZTr90qsL56vcpAhV2VD/48yelevDrJwGCq1+yyn+xFF/5npbdL58Eq3c3
KdaCZ6kAJTon42WKXhZV2mz+45A3xzpymay/ZeVJo+mmahE4A4D07zhPm3lFoKjwKewoMBD+bOOj
XmX6p1SP3iY/qq8I/+mfAiMGwVpXT0PJ1qcfvZWcBBcbW2Og1rclQTMeIhNUkWzOgMktKnQGfzgu
4QxKv0KbxNjJKyIRCcqiiEnSzaNjGF1jLGjuNE7lB6I/4SXPvWwXJPgssFtD+ENM4cl3k3wRRBwp
83CAXZoOOGMl1pOc4Q8vaL51j3I8wHaEz24ushVqvIrSUU0Ooxt8cmrXQjDF4DSuWluvMpQZSOic
4JZCD5qbtZJFuziOIvBGNN2kHJDXdO2dbJqNBTO0aPRj4IyPPIg/6Y6VPdhxlz3EHDlAYpLJ6Aru
haUfcfOGWXqUoyBG2vOf/4Ka8THzMGdCXVcVxGosWELiQzgrsnmalLXTc8Ibxi0BwskgezvxYPRS
xLEazLSjcytU82hVGT8q/q0Q7TwSzdYo7rzsq6460UNR5fFDiYn13olFQxoxgljuoiWqIky8rdVQ
WY950b2qHS/mNjWaq187qK0U0z5R9O516vppNwlgnAHicK+lgfLGRAjsYpk45IAPvy2HHtLsnZpb
p5+vVrQwZF3HKs899iSfRuDZcnldTPmhIIuOARfTyhlOkZlpdUpBn744Pz/Tdev46LiZuZSzfIGg
n8bT8SivgSYSSc1xpTjRsByIBN7pKMzdFZgv+DzeLu9drgATYwyItsk+WXhY8WxM1HVvS5Fz1k5m
ab2omOiefPwVd7mRovc21977/lftz/PsyP15Pfef2oerxKErtkCnybWq93WneNsoCMMlB7RpPqVN
91oaJBvRdvnqvc/X2mnVtZqxlsvkQGfq5dJM7W773mcLB8G0US83op++gQNHHrPWBHeer+6FQRhr
Ej1K1XXoPKD/ni+tLGjf9E48gR8LAOEoazogMKlOeTHKrv7859/3vxL+hsEZgbSaBQudsK0c/yVh
lFkcckK9Cd4Qqgnjg2XvaiN7guDVfLecdivGWvus+o5YBrptXEs09fdVMFlbyP75KUf9fpEDHFyA
sOJHPhcKsv4rKwYJKpt63Vz+/L9sfMyaGLYrbIPgpmU4pmOKD4EzS1P9MCAr9Xkah1XkTjUQEQoz
KfB8tu1mxzE5XvSq97NPHWwsvvGzW+ip2b3ZWX2E2gfcXINiRRoB8lSa9m8+eP1FKlL13KMZ9qiM
6dVK1f6tqPgD6VjK7NJgBW268DP9PDYVoc3BxF87T3jJW66jYZvIiKzJQk4EqdDjWxXm/wHVMJwP
Dyb+4Y5tIaJs2SZZUfKMvyePYNGDxMhm+wGLB6ZIyvxEfsafjbyp2nOR6n5+8go45wSw9x/6ZVPO
eJ8r+xKRo9WamHj9zRf5MO+9+b42dyHuwGqK0IQ1+wcDcfNjINw3iAPEQGpzxKDB9sXGMWtG5ykw
QZcDzPk72QVaa9jzJJ3QpmVQXqRXsXGqndDcIUc3PKhF2SOmcSeinEsqHb9Nv2pRbZkXyIsoXhks
gE/4R3kRGGbjJcY6Tg6Kuo3XXtGbMlFyTIgRsuUExhDPhaw1tZkvkFlu1x8GshSt9oWcaHGrLHUN
IdmqLWzk9OJpGRhh92Qn1njhC3lo0w51r7kohzcYU/HjbdwiNMomuT7JMUAsepY1pzzB88YqG7Rc
/UDDs8FQT4lW/qzJPlnE8+iHybJPjtaNae+FjzpNP/nFUXVbgg9jci+0oiAu/nchBycHwftNbo7F
Ubbfh9UISWOSBgNJWhe/XWVSNsb85tXmQgW/EmltenHm9zAwmvg8Ndm1v72GAclvMGttwSnMo7Ob
DxKcGZlEUBXyIl2Zqvei3cgxOStMp2qP6urIRmV+l/+vT9W6cR965s9PjdJBXTqDALKRThMKuhg0
JkjuvdUgfmClFe4V4qZzlc1eH5U3vSeKbyDAcOoGPbumWfMFf2Hjgqq8eZE1yzM5AeKSYZWFyTFx
AoQjByLO+dhI1OVaNt8LuaJC1/W9SyX5sGi1GJmUplfOAIEQY9MzZxOolnKWfe9FYPnB0i/C5ED0
OD6i4YUD4FyTRa14Y76QVbJWyQZt1GvUBskp8jMUsJwiWzv8GVZVVFTrFJkNVCXQgybINUB8a3/4
ZY5+Rt9lj3VD3LofdXV9a9Zte+9iG6QbppcvRVYReimLDj86Jgdu316yaDoR/EnOPjk8ZE+Fs/Aa
03gZBt1at6KetrKZYw64MKcxvpZB7X+q2LFobmK+JNPYQVj+bZXV3aWQZNhuNhFxAb3+yt18GAH3
vXhWXm3znuNPngcFipbhg5yA0tu4sAPPuhtCtzuKIkdCeHCLr6BB5ws4heKsMoBTR4SF9Lt2NKeF
HAAqdk+kpHnuPL9AXQZB2TgDvR46+kFOECWa1ApBl87BT7VYxqlndk+9y6HVQ6ONk3O1mUk4X4YV
womArGIIbGyZjZ0X6uYnswaaNQ9HTgya2+K8kvaVtXYCMRxmcDG8L6TnlEA5llJxblBXmY14liRm
+EW8D+oihZfrNsch938SNvSh+0Y+objHA228VGVJegoI5lttTmstbJQregvjw+gSVyrAkO7iTB8e
dFQW71vzJMdkT6XZBeikwFrKJrGLe9M0rQOeisG+Dg1jE6ta/jpm9UZ+F9bQdsugmepLmpSk8EYh
bl8vQsyrLMuzN83gpsaVR90PwVA+Cgyf5MpMi5FAKwSchBqgkmL67todxuAzXI3bH0L3ENnrHTQ6
Dbw6rmpSZkurQhhB6ZC8zEy0TesSnhzk1tK9VUZZwUnoVvlnaFT/P3P+/RFcJ6vbat4WvH+E4uvi
P17L+r/fyjhTGSogV9M2LPfjW1kIv3FTqx2eTXNyrnHSXrHvKN+0Fn/MDo2WrWxmyHZYlU7ArCIz
uOxbQpBjv/JyX+livh67WGYI4kESVCIg8X/XFNN22WWM0VbWbqOl9R+pSWRKfj+2zjsr0pKWjUEu
ECLj45mHs0NdFmCon8yqR3gT1V21MrSdbSLGKWvvfe7/6JPz3PyKa+hiVFKyUmjGJPuQ4PShm0oi
j4nrHTq92I/ZFBlbbfDszdjy5rm1cafZoGeMJsqQvHVtk6yMurIPpYugqKgfI1tJ2JVZ2T4MwpTH
M81o7L7hvqjdQWUyIP2F3+QsIgDp2nBwMpPNynuygbS8FMAqN13tVNYlGbISrbmweNFb9h910OD/
ODfDIl/5hlc9+elk3nP/seebATqjjfNS7uK4GXDSc2Iv2QYoOV17srwn2xs2sjXGrXuVtap1VFTG
8NOLbeSnF7JTsdI3FLS8/ftkuZ4o1Uadl97myrVJy9tYdnYDruOhb8CSNTRv64dqyV6lL14IAdsg
AYrkIP8lkes+kLk0Cd6G3XPXZER4+RdZ+BUs4ZQPKG5ltngr0vBLEE3pX+EUvZlVbrLtHzx+oA4I
UMwhn+YJIe+J51CUPOp6F8jcvF26VeUeSh9j/rLa2NZL0+B/4n1jVWlt4S3ft1IolOK5ADtuO7Vm
unHCqdyzH3eeSBPfG0ZofCmEF6OY6BsXwwiKi1/WvITmgTaYLgU31rOrZv7eDqtuU/Y8cOroLzlO
6jlYTwmW9Gajzt4MXr822P5fkoR9Ra+5xRfdjV5geXXI+uniQCJXWcl+vvVlhD3w66yluu1bu97a
hau8BojXyAkJ/lFrvTeqA/rq0VMWEqCZL6j6ZrV0xsk5wx42rnXRkZKZB1qPhC9KVsq97tXecUrT
cmWlwr2Lehgu6JJ+qqu8Rr6s8J8FZ4PC18aXzraL01iZ6CeN2fgCzSPcNKGRgchnNCwQVlWwfrrI
0QrOk21mL6gsDZcK2wSOJMyKw2najr6CGFIbTi9N1MZLFfubo1xku/66RbrtSal75c7OcJKVHwzv
ZW+7QbeSizBdTFaN51h7JM3qcxWhzTKNE8COej41hZHx/N7EJ+pnsyy86kho6demHA0rQg5ybTO7
K4WlT0g3JffomiT+ReAdQr8TP6u8+rrZn7r0Dho0bmX9rzG5QvHE2ogtFUzIPs48T7yWQ10h2YHg
HEBVQvYxCZpOt/ZJPkvTeYWKr5QdHYvRE4/x5Dzc+hPXIuoGkthpBu+e3fR32V+zJVmmNYIAkJaS
u7QpmkUwQ02UEbuWNHDMqzWV/QWcLH4QEbK6XQuwBnHetZ019uFWxa/GPsi2RzJmi+0mGjm8ZBHD
Mc/ZiIxlXWLVc+srS+scqpNy+AVcM/f52v0IpN3jYcH2FZRbF4Vfq95/sCMv/N715Ran4jxYFOnX
FIPwaFG0V07GIljkcYSihT99r0fvalVO/xX3nW9TlWtv+mQOqIIhcDcQ9l6gEo/MrmfbSAomnCAg
sLm8h1QPPc3OIcg1V+UkWauNBq8ox0mXsk+poMwslIBrpPIaZBDCLfqdP+Tw+zqnx3osCKZ83Xnp
sHCROYdrGvtrxSrNC2dcFTarpu0zN2rP4LaQiRNB/agE7JWdqeo+oxR39XzQigtl5Wddd2M3hTOp
STKbJIvJ91PtGEwgf2b+UzNiTWEZab7oqsEGgEZBsA+aSIFnnetHbEQgs+pc/g4Fte7gB/WrNvuz
ycKdmcStn54xiFeOsktOtQJEIT10Tlfvc+0A50FNBLskqsRK10f/qqfNhHuVNeJMl5jnJlK7te7m
2RO+WDrcW8P/agxAYGr20IsuLlYxsj5/5UM8K/Bp5rMbIn4or1T52s8r5bNBq2Ep+tZSKnEmtJWL
MDg7cyNhG3pO+ylB2K0vw01tK7MvAiN2YkbwEPHnXIKEJGoSNTsq6WmYa5FWpie/qJpdjgPhrRb8
0/dhNPfrfq1C5QcdoB5cYqOwb+ZqYKnqQREUsikLYTiZtb5NQtlQ6BhtMNWJLW2Za0V41yG9mThG
8gLkRz84ZluvdAuqM3oZKIMFRAegq6V3TmLgwzoPoIdWrHq3dQ6lH7ifqqRdJpY54JECRSLru3Ej
m+C+9jjJiSe8fSLSxRDAEtS3W/xc+arZfedh7X3GtD1cpvksUKYY1SZLwuyELC9YZmR3t+Xkd/ea
O43LIIC9riYkH4w5wuTPsaamD829k1Uv712y5pS9uQpnN0MVwx8tTp0TjuQOh354cyjNiaU+N2Wf
LKaCncsCziEWkQ7ifCgG3VcEwJYa+TCEdAukFGR7mttD7YNikm3e4n+3/bR6MdUMza9MfVXBD6eV
mv3ggIhoZyY4LwE0CGLTegArbG0CpwiPlp3659aZE05KUz23eYb6Bcq+39uvSRLnPzIdDGlV6c6z
wmMP4EDSnP2+0g+5ncbbpGzLB06dSHykZfK1w3BTrtK64uqPPK0A7nlLHq3bP0f+dPE7PYksoena
ukpY2BXCUPk5/R7zIkYZdI5aeH+JfJY/mAz/mBLrgwPzQ6/9+msaT+tX0SJzHWGwvozD86hjjafV
0IoVoYXXVh/2OCFh+Vd6Bjuy/BJGVb1v3ZVhF+E2LfLgIcgekri55oZvHlRFGAeiBRi65EWyDLsW
BIwJKYNTk7nK1RHVryFReXRwORi0aHxu2hfNVMxVM6LfRtyu2UI/IZxsVFBqmgBbC+1gzeAbW4U9
haD0q64hrpUZr9F3kLPG3ZQ/Y0bngvRBwVgnv4lzlJOdVM3TtmnVPivuhFGRTwITrr3YkU1NlxAr
laMdPRL0QNVb7+urGHHi8jroSCEq0kdFtUm5o5C6yPBp3aQgU1e9hz+VEyRLT2j5Bqqbuum9xNhM
4q/W1LN9R6hlbRMfXwqETDdEwIelXRXsvUW796Yw2cHFBSszgRuKRb5AohdCJx5qSsj/cp2T44kF
Gs5puRjUcHrsEY2OFNwbx4B3PvReNEX02F6DY1LWAO+KzWg4+iIOelL3cVOuVATZcH5AS0bp9S9x
jmRfZ2XlOvO9bKEoZbpKfb14iEADAinQz4hY6+cGLlishS2ODMEShZvhAODYPeJgiPB5DZGMnGHw
GEOaXCaDTsgRXzdAiGW1R4dvhR4myfyo2U/o2CPWUCysgYhBNLV/pWppnIDPfPUDY2sH7JmsMo+y
hdeN5YFouN/46Sk1zE9DZBkHv1HtVSyQ72XX4i8jzW3wjrRqcixPnOrSE2T+9FTykB4DRF9bGBlV
5BWPgVk8CdGkBxGSqvbMI+HrK7JY1ivP3n3gYO6O77gTZOfcsKKXSkm2mt33mFqF9TInHXlvAqbr
KnORBDbohyLAAA4HPZiy0aL7P/bOYzlubFvTr3Kj5jgNbyL63gFM+qQ3IicIUiLhvcfT9wdQp6hi
1anqnndIAW7YRCI3tlnrN33fnjv9MAOD8BY1zw2mvucuNedzWABQEQyy4lDYTqWPy6wIc21jjKp2
KKv4ocj84exPBGUTNDNMqfZ33SRfm8xHbZpkc49sKaLQ8ngrxXV3sS5kA+XEscqx4AtrQFeVqByV
qQEqpxinkmzs5QASxZ30EPl+AxtawLbO4M92K56DytQeoGnaZhgeK6LYByETxv1k9U8Z/PGzKo9g
oxV+RgWAqyMrGAszowfcCH7S7WsEEvzZlLcjI1k3kw0nEpTv4lB5ciTTvUzjeBbz7KqFu4g7Pfha
SPLIY0xK6yZ5hxF6FnoELKxtGhiFi4iyq4/Biy4r/T80a9IfYwa0alABFE3SAINDUfgT6ZLImlUk
8NF+ZMhrHVAA1I/gR1xczWMsglLUmbAO8e0clqpN8NDHhzvFYFs24QtqpvP3jawl/WHyv94NLuEI
tlqWROrzK5N8BHIu91TvHxZjYlQ4uho76eKtN8OFQjO17qxaia3H6IaYo/muCMn3rm3HUzdY875Q
zW0lGoygCWLtGKmMB18IgT+1kbGRwgqV8xltw64Pv4FIEi+aObxIGkMCatBH56yT022HL4TmrZNx
jBMfhSLybbmM76KuuqVNtbygHDL8tVJtW4vKY5RiOxiraIipeoKG2RLujjur43EhidNVuuhJQb/P
skZ2Qk3snSmQapyjDEgty2qt66nXDMYxgIiEC0FmZyPehMhGvlttFG61qH2S8xmhv7K4KUzVOsiB
dBgi4RalqvghoQ7Zkmm9ZgXSdcrUiUdQIuouD2jOCiGNt5ov18c48OoFZdt179qkXlI74WTVqTcN
qJnWftKdZLFtQXhaWAiI5bGtuvacZpgD60HROajnJnYimhFRC+kKKX+BbEKEb2Yzze9///tLf+pj
qYlLfQSdrsqGYX7pYwt0O41KC/IfuSGOV31tlZg9+ergkGW4bUKZQXpJjFdeamdZFeG1Zsb/wI+R
/hiAWuugZmgQxYmjYYr0FRuPNl9uWLWV/wCIJz8WEwhD3JSMXoCi1hoCYQho/KiqeaXPk1V7rXzH
ScbYhozxcA5KTpKYJIcE3EkX9RM8enq7v39M8p9ekyVZCqiDd0UhB/k1cSoJRjPCk51/SEX6HRu0
9gTcIUWOLQuAdSKtsmZz5aQ+g4zYMmUJ9uEkjR4xYPDCQ2FuIk1+Rcm/O4+4y6KlMgnHFBJ+POWi
Owy9fJoHfDT//ralL7E9Hi1S3SJMSlOWrCV5+AXPICXMvwACGT+imvdDTLQXqxtkF6c+VDX8oNrn
hg6mZG4ftNAj2r1HbVx5LsxxT18HCxbjPnrtcrgQ+tImXGkdGmNK7dhEzB/1f0eiWjF2NKW7qJJE
bwqLHYJKots2wVEyEWvw8fzTm8zFcETfj8HcuIQaze1gEhwb2hRhkgyDTdyMFl3s9NEXxnxjDMgX
hyR3jxV4S6/yfaRLgqg/GfpEAoS8KxxfPDy7Im7sKp5ec5VkYAiF0EmEqfOmYDQ2hWaGTNyK3m3i
voI+OFmboFM2YaHV18rQZpDyU8MbMbra+Koa04VbDO+0YCAcNrcQxJTKrdWgdfySkZ4Vv8CkC5vq
VVBV7VylDMgEAb9bycRps4L/bhtxNBE88u/glln7QY3eOwZK0HzWweY47dGsLXdl0wK/JUyxpYuV
DojORqjsfhcVfHBR1FDqHiOqog33+pKcUpmfYhcZYckYqvtmCEZvQPPLsXQtv7WQMd9ZffemoT2Y
MQqQpZ0Eg+yqbBjaXYLYYUIkAjQ9+NPJkstkF1aDZE+9Gs2EF3JHq1Jnwiv8SjEEfFgrxB8H0Qpz
m1C/cB3l33KVjD/WDVJ2xKCSwVQuucHwjjp3dtsUqr5T+2Z2WmK2oiZdoQi/+AJBvyvmtvmHnuoL
g+ajKqvoSRjEqy106r4wqDrRt3gvDf+HXkchw48+txNDsDYJkJ2NJEYdWdq+v9B1rb9QAwlDzDg4
FimcedqWzaj2t/3i0AfV7y7jR/n7N03+I/ZrvTsC6DB8JJnkvaF+IXdKopzWWVXGbyNmirhgYNM7
iMU19aTA5n0adrKB8VhJ6sQpCbduUqmxlQFw8qq8X84IWcUTPhxKulEkvdmAUSDSF7XZdSHmlifO
obyZl+lJngwRP3+qeGqmYZtXhI8tTc4/fJ0/tXcGyQXNAnAg6bLxJ4EZRR7mORmH5G2Iuktgw9Kt
ZAF3r0EYOz49pTt1dXrVooYGTqJ3JHmCkSaZktNqNNiCgqt300jF82h2IGgTQwEEGfe3xnBnFebr
FEzlXUDO/5/AItbX0QwPXpHJxCiKaak0JH+cMepS1GQNlgVvQoDwzYyk4lAY920aM1RAvnSjj/Jo
h4Jf7OHskB4CFnuL2vCVkVqHXNK1/TqZ6kXlLDQjeL18Lw+4ZRUd8x0Jfwo7AF1ptENzVqRyHxM4
3EpmsAiWQKxBMc061MMs2orfbLEG+j6BFHtSEhPgSluf48yvt8SGk7usrwmb0Zi23fj497/cFwTb
WhFNlcmbKWoyWFfrC15mzjqUE8YkfjMzufGsRA/owX1o3415rURlctRHSffgSr1NAkZR3XgQpkY7
ZmPtwV5CgHgIz8oo1ictC0v0raVvBsb1V4op7HEs7IVWfYDsixskZA0X9GJkV03aOwRV0D6Jg+pi
zv3nTuxoo30mVfBc7314Pce6Q4v8778r9edPvzf4HwYtskkl1SX9S5tQD5nWmEGev6WaJrogaYcL
2MAWRtt9YOwjhpmXWZS44GTyszUHt2obvvvVLDuJKGubVLWC87ooLEK7KPcg9qCBrIRuFXddck3L
6+9Ls3nCgnk8CYR7zTbzIqG+wFB5RKiC8CjsxguVe7tSERyKqFs7Sw3wtE8F9Wok3XeR5E+Rsaef
TnGzxMcBVYPcUmytNKG7isp9pXeeT45eSVTpiCk5WP62F1HaxSWsAzeTQ48vDbpG4l47P4hDp8M0
xG6CfEl+MMWab7QstydVFzA1yZBKgaBziexDfmoX1aMgsyos7BEEB0vDjWmd8CBMaeWSorgEv1hc
yONd287RjilnQJxeh9Sd5SUuw33qAASXnVm5Z0gIxLMZ3jq9O1pVjZcPnQ9i4DZJxeQyZRhtzwBa
vRjHEztbdPh1rcaquMovGLNbR1MvoiNJrMJuE1XbSaE/HiZzeh+jTibrkEsHf3F09eX8LewqpC6I
Y9qYBoynEpcOv8KXskXbb6Rl32iMuqDIEfAQEfdZQqGqtkTg+t6wsZ45jn2NqFicPuhqjafl4sAr
m8TcwAzBjZGOTTg1Z7V/J0HfXqYMhmxkRPZovQ1b1a+TB4D+B78mRlxMr2YqBCda8GozBqh610Dr
7HhCO4LYuHjUlgUMaRuH1vIU+OUrGkVvNTzwnVRoFwg7qzdq1407AzXVAV3aSzkCUjlq2fe8q8+q
jip9awZXAz5bV4ilOo2U3eAcUbwbAV27fkFs33jMpVm3J1IPx1yUL0ZNkm8nKdxOZplcDcwx0Tyb
2h3NEvHtIRywEAph0oLX2+kRoX/kSRlblJnlxYxMjiDep3PQEaqaTau5CvA/+4cRvfGnWYWhS5qi
0RkalgTe8Es73ONMSa1Tuzcd+xgnCSdGcRm8LNPqaEMZAV2aZkWFbDYyXu6lHQcInuhS4IYYM271
aP6ejZG2TRME52MN4fFnoh6GjUyWtU/iJULFzInu/IRDJGQQpPBo4oIz3Aw70fMB9xdft2UFmnQw
TKYrBRPy/dkwncTmOUnznQLo8waJgAIDwbw7o0GibeJCel9Vc2CNbPEuUfbaSA4I+bLkKWv61IU6
Ri/ShUxD+Kwhi7QNnBh5C3kAbmgQFccBUa1k8fvMm7q77WJZcub+LiPzhe7aGHtijoRSOOdvownS
SB/7dhv4JJSSpQr7dXTRx/10jnTtqp3L+mMO87/+oBrXrCpy3wtkxQCDtV9W/+euyPj/v5dzfj/m
j2f8zzn6TkayeG//9qjtW3Hxkr01Xw/6w5X59J935760L39Y8fI2aqfr7q2ebt6aLm3/rX63HPl/
u/O/3tar3E3l23//9vIji3I3ato6+t7+9nPXgstXVH0Zrf2ur7d8ws/dy1f479/u25fwL054e2na
//5NIPr8L2LPpsn0CZU7xKt/+y9kAtddkvovceljmUEzxULd4bf/you6DZHok/9F5ddp+0RL5w1Q
6bkaTEvZpRj/gngiEtCWDKgCVK3f/v3lf0r/ffxqfy0FKGtfoKHcmspwR1RgHigqGI6vKl4FBiOo
lprTWZeE0E6ToEhtkMjl4ZeibnRL0J+oyuGj+PUANd0q2ArhJd4kM1Y4xnwVhUz8CVa12xyLtUwf
rIe+ALLQFSoGTVUE6lC4Cg1p2IFcONW1MBxUXzU9QZrfx0KIrnIUoByJ2cu2YUCyKWqBuLw6hwRZ
g8WgA5e72CDNPQ/dYQjjp1CYv4VYlNqpP0S7UoWinwzjVs66apMZloo0rNSQj9AhD3ZIGzXRoM3O
+k3MDAT15VoUJFyCb9eims1pf0R5YXB7H5ReKOBD83FCBEDh56P45TLrWb88pfWodSNo6m3UzNK2
i8Ne9IzZLw5SAh/p21r0uyHdqGp4py071k3rIgnk4iDmefmX21Cxg1C3HpgCLv5ZxAcBcdD1zHXX
evrn6rrt82Py9cR1/U/Fv//0zxtcS0FUavspqsHmDnV5IPxUHtZSv6yupc8dTSL+3PZ5XKCVaWp/
OeVz93rKuoq4UuiIyM87f3WwpOkzc8rlQ3+54sfW9XT0VPmctRgZNhCj8ONmv9zT5+et1/ryUetq
uFQKQcbs7PPcclR5+ut66Juyk5e9b5cMBIGwrctogqU+qDG1cy2mqZkf9Kw6pEFdbNdNHwfmy47P
Qz6usR79cdCy+3P1l91JE/JpnZoUh4/ietSXy62r/3n3+hG/3CUKHYyZrKgYbAtmLBISVX5Ilq+y
HlkFgpnY1iCUbt1KsIrX9aKJfh60Hr6uzkKIlcDNeuq64fNKs95ykXU9XS6/lj7PzLOBUPLnOZBL
UU+FHGXXIbaKpVAdWimvU4bGvxc7P68PmSRXh3U/g+HELTULnKAQBA5y0Qq8DEN1Ye72bqJeZ5qm
7aU8aw6+2TWHPGpOxtQLAD2FaTdHeFLPOTdhRn52+ChKUpYfNJ5mYovoyv8srlvD1jiqcRBu17V1
sZ64Hve5+ssl143r7vXAz/PWbb6c9A5xtXBTBbNJc5wVr2STQncGUDPjH0lLgbMxBDPonGn7bC6N
+LpQmpFGvVibdn3ZKmU1WTD6IkftxuEwWNF4UJHl3uUz+JeJWZha3RVaOrlyD9natrIxO+jaCV7e
tA9jvj3a9PlhLX0u1m25rpQuzlwgPZbnMWPfMDt46dGw18qjulr5MRnbhXWlbIMQez9/8fhLdana
RDOBwGzEZttckv9+798RqbpuIh9J0rptDy0YIfAzVeSuq1ld2Sqi1Y7cdwuRKpkRq1pic5EpEczr
487RgeYdSnmkVa0raxtYHVipathL3YOm9C8KAjGbDJ7rMcq78mg1NQriVrvQyxV/M0rzrY/nkV52
4q6q5uZgiVVz0AjnfpRABao7AycJZWmjzaiGi6xjjzA1bcELTePdlGaEsdhS/NwY9eKlMoTzZlze
oHURktb/KH1uq1ER2ygZfrTLi7QukrAGdJZL+w+kxAeSIrisxFbY6rVeughP8gpMCGU4etA0jiBi
CVp3V5Azh4+KqCy/3Gf1W0vrtipFvdno1dRNDXTwiwLBsOUtKCeF71xbxJc/19cS3iwQZbCanXYg
M1zB6MdDwmSTkYBS0uDlZIHws2I9NNk1VsxTk0HugfUareo1fle5k4j/fGcOguSIoI0OH8W22lld
I+/Ded74mHjBAIYbFZRMlYKAFzDMrUNSSKhXLouq26sDeVW9i80DTirmoYHW4UaALuyiVYIU8UkF
v6FgIyRuOHqLufxoY0DWRztpum7izXQrAnwE/Hw7PpvhtoO7XtgRHssP6Q4KfLjF1bTKcCKzqYrJ
jyi2k6sIOHzwDfX2cnRrcTd13zxs9y5gt6gNijuuGHr9KDue0UcesRTi6A4SErnpRDOCTVfS5FXq
j85/6QlvZ05cOwpIjtxLR7d9GNAjFADPvGTKqSN9kx7M8diZzBOAjMJjcvXiWzjts/lNJtigDTaZ
22jYaMEegRFRIAdkg0wDk7UZ1HsdTyNtryjHPng03nSQtNo9DrtF59XSro7PhQ6rdFulJx8ZThlU
4VFNTnl4rsV9Ke7M2m1ar+gdFTQmqrld65bKtuFxyoLNNBuXuV0anaUKPaA99vHK7AjvY4lZMszg
oftWj4TSPK7ol5chCbMcooMjMB83b/IUFOVjJpBODa7K9gdWRPXBhJ+Je6ht9qTTDvGE/oSbp/tQ
0BzT3KndgXR3kNwYKV2c44sXQX/QzR1zV9/cKS8DRtB5sRW7AxB6OTllzb6vnAJ5HstpegC1Xqrc
RcoDujbZFWbKEzEba7uEFd7l1BG/1Q/A7UZxp7zHui0xXruUzlnjCumOPKMeAjO2lyzv7PQP8XGE
jHcZRK50j2E16AiPcH/ibwrMBdr9RMJC2ZbhPsNKon5rDWdOj0FxNhNHinaFv9Hnkym/xjPjSJpJ
Ip7zSbSuITAUOqr523A+1MZV0h3jCCA07wXRC2B7cfJeBA9qcw6oR8fSWp43WGQx2OInkeq2gFc7
43eXNkygmo7hoQwQ4fB0fsB+O5dH7Z13VtV+hJBjRxwJXbM9SO9FfZ0n+3J2FHF5YDwnAey136Kc
7MrGrjL3seBlCGRWDtqtXKx9LhDSHJ1o3BQ5zj0OtkKahU/tOeq83HJgTxkAwNsdqSLxVN5ogiep
d1YKnGCnhm6zz1oovO7YbIyCVBai+gwdTsYArLp2EUJG/0M9zYiPeePzeI8FBHwxy0u161beD6EA
OuGkofsbb8YtXzPAAQG3l67dD/NRz23pLX7WBW51JEq7xU9zkG+GjAzQRryTsdwTnsT8HBmX0TcN
3M281XuAO4zAnezJUg4Nr0KwzaSrcsmARDfziDrDQvgSr1CXFKPSCUJXUjdYMhgTlrNk4I7oK/e4
GsBqSEj6utLkTMjgLgZbp7h+bTPsLhG4lO4685J8Rx3vMpTGJ0f/UWa2hReQA1D1AlkrBF0A9BcW
7OdD6KMYsBmekNbVDXJ9dofparZlWlR8ExZgpN2VtqK7YuVylUaAjOpYYHJ30gWV2ThbF8ox2+a7
AleNdkM/bna2jYFpwwNTINM63AlGCgpAy/aeiZMS2OWx+6Yp36puZ6Reu+tu5B++4iX1jlszAEP6
QEXMi7rcck+Eqc3sJCu2rtiWE9yXj43mqNFWsY7pUSQsKW4K+Tb3nVZ0LJpiCY+g4aSLm/C1iy5m
CxjxXnhJ+bmqFqaFsG0IYdgWiDgjdhBofwROeQgv1TuwHvNNGG0QAJSrZ0W5XGANRWfr5KAkT4zd
vtoq6VkiyKqea/8YVHD77qdiU5meIRyt9LoP7RGcwXVE/l3dCSLcE2yEdu2V9YjyhvW9eDCOqbob
d6pX3wJnK9V9cD0fE9WeJW98tBrg21sMPIfE6007412GZ/RNVA767EW5DFBw18BBKB2f7AqwrdkW
GAXz9p1K4Q7dmm6+U+fDNF2TNkiaF8ShYGcbkGpiW9H4kSEp2lq8CWoSaohb3d514d00H0xUOsn0
RzFeOp6hw+64DeL3YXrqVaYPzQzi4zHD8Begjhxc4l/giKyIG5RSxXSbmjcEONMKsdKTPu56Wpbo
AMA5ql6GEimPYwN00fQSukLTriocpe3cBAlkN4DvoYxTluz+hwnw374Mv2FhzNWTIxOaUEEzhViZ
Hd7pTrUdborGxkRobr0cozjgFMyzXZwaqtFuX0nVFtuwJhzt3omoljn6QXYEO97gC1m737XYKR9L
mI1XiVfv1Wsl2cwbaEXH6UqvPeXZR0THKTTH8KhphpcMjvijpDl4CO7iyBFvUT+NPe5ccngZwscR
RDJB9MYO7tUr80e5C87B+Q0tOsHGrxE2PVYpPqLhjkCNZQXHJwca7A0QZ8ffZQ7P1A4dyQ432s13
+630uu/NRnf3oWjLV8pFvpOvJhoFBgD36rC8Mflj/CguYtx2/ajd9OgKI1OpumPp+Xd6afM3TM8c
OhSbpt/rAIa2SuEiL254vXyPwq0Zb0l3ar6jwcw17GB0QhcFQnBEbb8JBm+fUuPCXdg6xXOzLS8j
b+xsEZhAc8N0CRSVPztBvZm86KC6vZPyS0DPUjc9/gYHzDczyX21bOQ7dmQpSKxIj3u1c4dn5NmV
0+ShcFrYzYXwHZNU0M+R3bwEvAbZobjWdtm1eB8ckrMV0yXYmU6O+aJvbfwItjF3tY2uTcxR6VZt
6TFLPDjp86vBXXtYm4F2C4t94TDTIp7Mkm2QwdzoGnwKugYGj/1R5A0jTMTs6V66k8E43soPzQVK
vJv+SjuNyPxdkXNyFJfKvuksB+du2dFOyqm56K/qvb99Fgp7Ps0nGO8bs3KCncCqFXpnXu9s5mVj
dQSvftciA9Lbm5kBwkTyG6dLW7CZ6Zy0TfjU7rWeLz555sE/PDcv4ym7GF3SduaW0cdJPuSnkDzD
BsCAkziCl7qwL+zOjs++k9kc4hbndGNtZCe+ave66ZR3yUV5J3yLbjAKeonvLDu+M2zxvXoYvHKP
9xq0d7t9QngEvSPXugO1rCPxFbssScLUrrSh13ikJaPq8ITJZqDcyAAxIIextOHD1XxTnzCBLffJ
hbDTXOOk3ZWu4fpOvrWucifaGE/kzITWDc/42M5PiIE48A4dWijRwbNDfxKUXeGYdC5PRNmdbbBl
ULJPj1SHh/iuPQ3vyYW57U/VS7rk5B3jm/j+LbuIbibPfw+f8h/ZTuRJ0MZoR+3YIfnvoCRP+3nb
nXPZ2XTP4n10raNTQNtiI0nH8k58y10OFDFsvpfsZrTvrNfuuZX5ZZNjdZ3tzBf1vn5CHm5mMuKo
L/VT/B3Rqos4cMfb5Igoyr3u4OR1rd4nHsbdtriVzyyd2QXrY7/iX07rs2kcvMBCWzsZO90pDuG3
pdLthEcSTTRvpJVp4RD+oniO7JqNo51dS7v8ki7xUL1RV4v7NLf38zHeNPfzEaUlu30syOae6Z2S
t7Xet49YToAdoXfhLXLHI+hVNXbb1m5hU8JoKpxStP3c4X2O3trZbR/Zx8sE+1mXjrjCRTwatHro
sHhMZODoM17n1/hWABOdOChhSj3oBFudthraySavifAqnmmXdYf8wR5HaN6WK/0Q7Mb9yA8yXYw/
6qeKGaitbKjv+d3AkPx7QALIwQr+ct5Im2BX0CPF0q7BOulhUL4lW3Ef7KP96NEX9whFecpBOCvn
tkB57iZ7mxjaNS6kkGRyqoD0HF3meJU8IvimW5vweroRt8YlwkXTdXKujwwpsDjmXRGfCsfy+p1/
9RZdDzxqkmiJLeHazVD5EF9G1/PjuDaAayvhM7qlI1Lt5r54C2yePt9ce+04sbIhphW0H3SDrwO6
CY760O5zd9xLTNVe2svqYL1mqScIznBjJY75Qql+Cr9ppx4p6uWu51MQOw2OH05XO/zuwAkexfv6
MoHbO28z1Emd7Bm/3GduETg8sijVWz+dZghzdv9KWp7bE/KlMaZhW9zIzw3N0uRhRFXb02HyXvsd
IzzmmjfKhekGdkBbAXnbqy9pS+kmn0FiD9O2uU8vafLSy+HMc0WxxKk84QhLWrqUD5j62gyBHHQ0
UDG39ZPlmXtefAToLQdLZxcfcpobfWtdilvxArhU62p3wSMSx+5EvAqlPF7eYPcauqWnIZFEnzZe
66feLujw4kvue8Soh0YSMZUNs7HHih7n1fgxP0Ev035IT9qlSd8db6yL/LE86nvSjY1j3cixNxgA
LT26NPmK4SBxGCrt/bhTaJ7rPUlfF+LLLYjOLSNUrry9Ml3thjHF8IaHd/UcHPCB2M677q2nndhl
u8apHGkXb+Lb6Dq51o75ZrjZ1Kg0PMpUAdBjgivfA9NprnlnF0sNlx9QfVMiN4888WF6mV7Kq/ou
uckuwNPRChrfoVHeGbfSZZ06894/6FvEAK5FL3bjp9fYFW7GY8/rrOyWfzpQjsGOakd/kF/SKxBM
ZBKHdFc1qLs4wjcx3YHCSRhCOQAov5nhmZ5GfGh8OGAbxsUH/ZB4mKIR3t0zX7iON9IFw0xqrXxP
khc2PpyvYT/eBQd1b81uHm9k05uNNxE8lhlcJ/rErzi3rnHX3lmWGxx06hEJ57vixnrkJl6DLQP8
OO433Rpt7RlYgbZRmBsxP1rDbsISiCwG6efiYxtS5yDjdWIFBJ3QzPoZiZKWENW67SMahTLAphji
64Wzlx/UJZy8LtZI1OfqWgqmARDnoGAsvISi1vsxkXACSgDHxpBuk2Ee92Ew2NApy71SDg6yBsZe
GhgL9tGxEZ57gjnS3G9IqXhVL0eY2hfBweStXm4/EgawZ0mB6hpsKGLyW3wTmQAvC6Yuuijo+6DS
i0O9hPLWUtMo9W5WBlceifU3aC8x8kmXvAL60T+LSYvx3xyCWtPTptjnIWldfKNwl7oPEBnzwMgR
Icnzm2KuEGbJFSa8c0w+aVKqq1olNhjpRBykZdM4IJcbhlIDWSN5lVqd6IuMmHLIiBqRVxJU47gM
yjNnTNLzVOoMg5Y7JqpFRkAEROxo0COQjYbKMM7gJhSFBrcSLonR7uqgTmk4uSclwFhUKx5HeJ44
vILW06wll2Is6ZG12I06IY0IIkO2hnTXGO8a111LOOmSrBsAQWR+kG1jhfD3upiW/J1cEx3/3FYi
T7irw2AT5FNPSEUa6kNbafWhXxbr6roQSwJX6Eoh8bnEQddFCatC9tYiVNXrtsv6zRqX/YjVyjP4
ermKWA6hLuyiEuEN0VCIeC6R4en3koa41Me2dceX1fW49bREKElsZPn0LCFVjY7/WyI2b1CQHXKr
NABJx6sKaN+Ge32UWlk+WPVF2mK4YY8EKREcE+tDJSnjNi7mC/Tehy6IXblTaIlUouLlkpUaGzJ7
aykxrSMIkgQ+x3hViHoueX5FlDGrOqM/Skp32VVAVHpYiYdZLqsDrmAo9pr6gyGb3f5jbd1hIeHo
RmBj7V82rud9rK/FfvSs3CgRpCHmqtHgyzVB5DbAaBlYkRaSG1vL6+Z1kZOrPKTL4nP1c2/V+ERc
+3S7Hva5/eMqCh5XyCv8frI+5NdmZ7SbojIULOojyeknUTtHFllQW26mhCgDDM9R1Xm8vIN+Qd0W
0HTyLGl8QtcIfQ5MnD73raUAsBdtEPQfyKEUFb1qRG/dtS4qWeBHUxu05BAXA1m8HLSeRPS6RUJs
TSMunzcaWHFB71wu9bn1Y309YT11vWhsJHTDa/Hzeh9Hrhs/T/885+PyXw8H/Ix6T93ffjll/cDB
qGtnqIlpf17m87ivd/bL+l/e2edHY8+abuGgk3n+/cv+cve/fLuP4nqm//mMf/mkj+J6wMcXBEDj
O3pK1Pbznv/jM1m/jNFE//7xfvnkz+/55cusl/3THXx+xPw8t+o9abqnZulJsLnODrOm/Vx82fZl
dT3uyzbC/8S1vlxGWpNWn4evpc9j1ksUlc4M7POYz91/te3rx6yX+HLZj2MMZb5pybdtuuX7mWsu
NoinYos5+qFdOvJu6W/XvV9WjTXDSfuMeM+yABpKWnE9/KO4bi2INeGO0G3/6hLrEevi8zLr6i93
8x/P+3Jj//Ey63Gfn7Re73PbuGTBVkDN/8ce/QP2CHEwCQDuf8YenaMGWFAd/Yo/+nnST/yRCfxo
QWLjpaXhkP07+MjS/mUYAM5102Djv2FH4r90SZLAJBngoEVl+fB/w450YEcqAHkOwOrPMtX/J9jR
B+XlU+1UEy2YBADDAVaCdwfr9wXjV0t6XHUwsw8yKqWmGlyXUo4G0zJmTUO5PUwJnC0t8bfr2rrQ
Q8mrRTHeiVNS7nvph7Ykd9eFWUwwCdaiWJulI7bzRRJlrq+GBPTaVN/FZvHcij4B8iCvT9KsuaGS
vekNM09kS87kde2otwacBK3RqcXa5vQYgGDgBqPs9nonXfpZBUERiulJZB6V1/hP5BZTokliWGJ2
820/Scm2nOdjB57Hxvfa2vuCqGFTnoEnL9yqQZujASfm1hZJUcayyWWSePiPHKramh/F8ZBX00Ai
LT0VWD37uf8KA0h3MRvAZs5uAMZv9CZBBXeGzwqrWoEjPuUuMDFUM5dUvqz5CKf6Ze+NAjElPEmU
Xbjva6bJpM11rKmHjSwwDEUs04HZ3m5SCxWBPhi3kuxfjkH4IkVJgVkelmBjKb4p8p3VSNMGphHy
FcKUeI1ONgZjHwJtCzy/UKvAw2USteD+vhSz0Gl9rSaROAH1OpYkgrcxQWvwvjdJJcv7NgnciPi1
1yrGVRoGV6BPGTbEpIl0MDsJMUS1wpdK7vqt+X/YO5PmuJFsS/+VZ71HGeCYF28TQIycSYkiuYFJ
lOSYJwccw69/HyKrKrPK2qq7971BRpApMhgBOPzee8531r0K1pQkjGxPzec3Iq6W5qarsfZ75Crf
TYmnoE3KZJ93/qNv+NauHhAAhAXyewOlV2a1OFkZmzO94P0okuLLWudAOKxJwxPJwfM85/A5vytx
mLvp1xxmyblKGAhatGpJ3CljRdjVvmxKMtLJKQk6E9q7cuJuGFMYNfSFi7CZKewSgjtx5R6qodc7
ChoKIoNx1/y0BDWwh7YccJwwAqv6/pIMxhkY0h07RuPMW3PjE3FLEJz9S68V8SfJgDoeeQpGdINB
My/TtRBpW8fZ5K+DPK1Pfq+8Q8hWdCdROpwStsAxA3IVrWzlz1OzZIxtrKd1tXxUIyL9Ehi4p/G3
RqKz511XmgOdRphhptiakYU843AkP8xd4i2zKSqDranu1WDhYjEpHeMbqDFxlc1Rd4wVYWH+zMqn
JS1DXoG5PKyTM0aMab/ig+XVg84xt6jpxjYZjYECNdCzDrbdP3syt/nQ6I4MXGdBP/GOu+7y3Hr0
ZgLnJ5Lq6iNVZ9XRVXSqi7Mwt7I06RcWeYp+8EWuEMeglsVJBvIxzRIas82zbJfs0DB7D23CvDtj
XM5byJew0QnCfjq4aWEfKz8OA7gLXcoAbTA1rXZA+ht1FcfpeKMzcg6ysr1vmNoOXZ/uhoW52tRE
eC7GVT7as3cQBPBSFiJr0bjXhtrhChepeRyq/NT6gm5TsxzSFuBS7RU1W0R5aNEx69FZcR6T4F6m
xZ0AMCDmttk7UZbZE7Ser4MyyIVpe5CVwUlUhnzBrBLe5UF+b5rBu68DLFxIJrAT3jYV/oCKE7mq
4N61wv1hhkacrQ1ZBeB3otus1bQZebwLWIzPMvuaTcDqx6IH3Fipp8Qa4wE5o0SDs7dXDCgmmv+o
HPGIJ1XBueE+LnpdH7RSb4ZOv+VOQbPRaZb9qrrm3CcErfAzWrf5gVWdVp1XUtwHeyFBPMjaG3dG
aH6X5Pih3E6qjCYWtKO9GqrfaakvMPV+EpWQ3AtaFCST0F53C2g0gFdA7SxrGguySXaQzGke9QMd
IYYTI9kfjmPQYW2DPir96W4wspOLke3glNbNunoPdpa0R0LS2n0xqh9OBZeuCcNfWee8jV3en4nt
TMnpaB+sxc6idF67OBVme8RN1eww8sU1S1u8ZB5dgtE4LAt9JodRrt+up0T76gSvUu9NSCoU6gAZ
pc2daL7Fmiki8LjDISgq6jHNPDCjUSb2vZ2Qf242x3aQ7U4tEtG6XO7R0A3rK4Z5HILKBOqwBj+n
BYGX4BZhJeNtOnWPnS9B6Dflz05nn4Rr5jcJ6X+7BnvGIV2++eSH7vslyGM3mHnAiAPz4fcet+bO
6tk7KssLjy0aoF0roCtQSk6nwpx+L3PT7K3CuZvwsx2ygeCffO4iXa8ghOe+O3NreTKdl65p3J/+
9Opl5dvgF8XLBP94F7rcNZ2JiQ6Beb9A2OmnOtfPiesFcYBFjT5KeKNWYUTAaD+y/nYKiru8Ti5m
M8dgZ/mMKxgzicXMXUbD1hYoExnGZA0z4mh5lwatPyv3m6ykfCHviwG2YlUh7gRyOqmbixXNoflq
q6fRxhdNvj3t9XBs9zPI7134w4K8a5HXEslg0scls19McsLuBRgGupbFaSD09EA43s6ZpeLy66w9
NgagTQDD7S0FIAxJHjE1o4Qyaex96s1fvXRlAtq2KMoQfEwuMPh8xOoq7H1jDu8DnKNo9eizD3gN
GKwzNYCT4dsYUtst+dzFTxZZqap2Cyr0KLSyN9sX+Y3rGT/dYCj2hWuqfZ/ba+wEDD5cmPj32WIA
wJNJdjeFxKdOIAeqgQgja6rOsuZj9TtiuGpPxeSoFrHXir1XKE37YM0ZL9OoLlqXLiibjbKDvIyq
Ljlyr30gJ+0S0KZhqNSgfxXl2Rhppc0ybG9blHK7zFWnrpd1hImIXMHGfB1N/WZnJrcQVe/xm5pM
1OmnNYX9mS7gLXr33lCEeAaiONYtkHD07UPU1piXRuPZCzRek6yMXHVj9sDanEwZn0xCbGcyvoRm
/kArTt6tEKBN8lCGdbiEsCz3aRaw6izrW9Fy8TqC4kdSTu3aWr1x13EP9dIn8Yz5CtGLOe160Fi7
YaVssi2mG2YgHxpidFU77hLYYhejn12UmtalHkrweWSTHTSKqH5WH8kKfrNf/OzSu9avbGCfkaz1
CQUqvny0Y53dWNGiAljcYP72btV47OxqEk9IoX20TCRFhlt+nYllRqlQEK0gTAK8pnrdD1v4te+v
xW2B8Deu2CtE6RthD2+8yiUix4G12jLkq3L7Ze+Dc5G+fRxpXHk4TPBvoSUrKje/cHmVu8xEIek2
69ksEVfAvvFiVVWsYAGJqhWWuqDIuAu2kilPVrAjnUTx1LTi4hY1sCFGNkWF6nHFMNOHHqqCYT9u
nHGl4TZSktznYSZAiSQkThDv2gfk4ngKloPLjmV0v3B+in0zMQNfPBMyaVNdAHkHUTWN1pmbN2cG
XIxOyGEfhEHN1uxkazMl6GybC4wdGxhD/JKFrfaV5X04RErEc88AHnPquZOkgNZIafLJWQ5twdTc
adJ4NiQCGSyTyC1W+PWbZGxbOks/3BmmQv/rfODSSpimIYYNqzyuCvejDsgiWnylvwxmatLq4/Z4
fdppUpF0ztWIB447SAhyb2RzCtn0PHBxxGM+1lFekqTTOzX2gWy9ncxt/S4BLLYOKFzf60mUmZrn
zkakIYryUGjdvVZSXWavdQmlAU3LdiS/MdEa5QMbdrp4Klq6uOue6FO2cVn7yAwKQgYzyhTldTna
Jf/RosaIEhh+e5uPvMpZuas2SzgJm1fQyN7dmmQPdrV+aw0yiBrLcG6sKZYi7gI4OsEkJrQiiE4w
Ax7RWLIbbrCGr6L4MZNrHuGnA8mByjYuQ3EDf9i7ZSPyANdP7S14pLEXLpE9lmAXx+4OivX6oLpb
Qla7faHsoxNCHvQY8lNzqG9rObOrrsqbBXH4uTebl2a2k72V2sxAp/qGVqx3OxXrvFdFf3R8frhb
7DBkPs9ifFdZeBap/75A9QVbuQWHN669axAC5BPL6GyhKwpzJpktMmc7S3mld72xFvcAjtihYjVx
JaqTQCl6+R8pKvgLcuA8oYKhcHjrAyc/KsFtVQwaTJD6zPrKeSoxpPdVCDBlbc72MFfQbGuP5HPU
Ipj0/eSYSv2J+ya4s7ixRwkCmHxxkhdI4D/LUGHmg/SBdOpZy354TV0PJUT6UxmzeaAnPN+uaw42
XNyI5YKmlSnf+B4CjXuglDHXMLvzuylqNNN59q5MzHsdRN36pvnUvi+5vevmov4tETbpOz5zRGKm
NZKRsj608CzwbyKFFVqIQzmvjDfCwwjMEEjn2TcncNC9kOfewwETjHLPB06CiQw+hceseMKtQNQP
KyPpAF8l5rmTy1jN4iJN6z6MBVxZuYbPfjre1pKxV06z/wRRClaLtRydQD0bZs5Qdw6d71VOOFPe
7DMwTT8FWhxPbyKYtuvY4da0aiuuZGrgvZyK+3khoEFmD/0gyi+Dl7FA4+3dtRYBN/aMU9QQCekV
iKH62mSvzPsSCa7ueDVbsJL44I8FAxRzUQ+tN72MGbZxyn15NAlqIk/JRgHKbXVphod5Wt/ttnok
zIS0YDrUB0Ds7GcVPHfsemysoPgnTs3liDBVmowoU7U8CW1PUW2Wr5WPeMajuJ8dEGi9u6Bq8vV5
1q13yBx3Po4VqhzPE98GOyv2aTJNZ6MUOCOsTxVsSSt+9TsvugM5yOhitX4QFNvsMguDcZ5QZ53o
L2FhAe5xkASkBff42fZjyb7gthYTmzFIadBME7aWjbxrW/Wr9Qxv36QDEer+SzbyZue2Ue6LwDIB
adABCOu2Az7I/HjqX3tfZvuQdQBugWejH9DWXdDv+sE0I92FDbZcI5pLH3CiYzKyyr71UBHQtKEy
MUzxkg60RpX2L4vhT/Hq++x1IERkPkpdyWvjY9O/yCD9qkhBPxM4YffyxiRPmM0cJYy5R2JopHGp
WUxaWs7HURTPzuLcCAcj7MSMbE8PYoi8ZEmJN6mbG5LYLj48HDBSJsV5g5rYKBBptXiqYVV8BX3y
axX8uMpeKI+RVpRz+YOd73chEJANyXArJ87tuuFqMyvmr04Poj1kqs5ydPIWH3s5m7fOxzRi+vwJ
YMEakDTmN7hpOm0lm3sIC27XPxjBl2wqGAfjAYkWa3ysPUZJnWmIC+uUX+2uz6+Gi+uj6wH9ZTLW
pAcTPIyU8QmLc47OJbUu10Pndtal2Q7XpyzeyN3FRJJKtaXKbYeUhDhuR30Kg8LLj4BR0IOV4SNp
Ycn5+tvU9hKuh9bGhqBRIW6uj+vvNwdol26Jznz2k5Xvcbg++t89VUQVNrWhzv72As3KNS/K/w4p
wjpfn1y/DOtg3he6/2X2Vh2zBaH0XkBOXV/x9ZGtM0LghXEY52Rz/23fNbI14rSX53J70yo5Ip3a
HgFwciJLWAWOE0T63rABOELbR9mYPg4DRmt/EE68GCiGxx6/7zZlbP45arz6Lq5f6/mYrv/HwAZA
7EWfZLE3OWJ3HTrSMxkutsJBr01se8YI+i66TnTt7d/NROaqgY/JSUKyJ7WMm7rTl3Ub7V4P8wCi
mPfmH1/U3FE4SxDGUes+Gn0xXaC/E5u6PQq3w59fq9mtn2onj4DATZeBxJA/DqWh+0MRZF9mb2u3
+dbzdS58nWTrbTbdgrP/Y4p9HWVfD9dJNpvsFpL1MMWBKRUKQi87W+EmzjSK9nQd55abEdFnj84J
jRjc6Znu1lWN4iioxz+eGsDc4xBT/O5q9smxYl4KrsSz5b2PUk4X05L1EQz27Ww300Vvh+vXAxxD
FX1QjS4pWN2oGeptB7yMeqN56ktXhiPnczHs8Xy+WznZzv14KWa3VKc2y8eL4Qd5NE3TGinZDpc/
DyW26AsCCLTjc/10/Tq/P7+EIbCtdTIjaeE5WQ0moW1tpnTxJtB3i9UeZeNfbBfNTt6muEoh+F/+
PNTbL1XOYCPu377zaG8/werkcMm2H9htr2JcSpM99Pa8B/cT1aXfR0nf4HfivMsdpFrGnMVw3KLB
nzIapZRJNbwmTEmMddLhNZxatuthwZpuOR967gZU+RN9kdX7FB3dWR/390QSXKLVOeh9wGjJMu/W
Ag2Ta5ACMjWdioi0fA/85kkijdWmdg8osl46O/y2VDW8veqAfD89Nl3+mC16ppTuhrt0IKG58ryf
ufHihKLbzxW+Bkb/r4srb+3cKQ8ju/VdmE7hoVrwPM+YeLiOK02XLhflPVwJvOpEBJ2mWhdxTdFw
yp1EwOm9GKLK941dvsoAxY2DUK0oq8MAH436QmJr6cuXpg3sWFbDb7Z045lp4pG/6DUrEFSR2zVG
5lGXixs7Lqegt7XLmQwQwZjoA1AeWDANPzYgc5YuZQMoxKjxhk3FIe+JfSonMIKDt5tH++dgT7uS
4D3WEQx3uTDeHZPzolkwSwzovu1kTmKoxojPQ++7Ub6qyl9jt/cMDIoUXIIUltErDCQuPsmjuXsJ
8t4iALP37vy6BwOgX8Na3+m+WS5dQ3lGfilpHqoDFzGmkTJAa1Ro5kY2y9VkfGvs+osxNusxGLYq
s9ZHC7j0zmEmvkK+bN51iG7T9v1DeamAvWZuiQfFQy7FRvDsW9b7aHNX9VHw7Jt6Fmc5vebYSL/Q
yULWMx2LkCDfsJy2srN8mqXrxwrNEOizPOqYse99a3zTbsB2Dy4l79N3BjblD0+P7ySsmyAR0x8D
dM1duxrhDsHOGBlyRPA51T94w7+JMt8HpX8IB7FRgxuCdcVPXemXDGwH7EIUusnjmvhLPI/0Pck8
PA4o6UraErvZm7NjD1awAMLOCj5yD84b3C+J91BPp8ScvdjViXm0G784hs5Efofs02M5y1/gt92d
zYac2cLWXdNPgD5gFIsiWruRys5s/R1ctNsFcyDw/vArFQJ0fwApE9p3L1Mf9Ao+pjl3YglTIZro
MDIK4VaSZs3jgsmfLofCshMwDVnSr5rQvJ3yexpV9FcjVac3WDn651XwhxdE17MFf19tVFxeu1gU
pJpGKOy8uZnubLvI9y52wggUWwpnxXOd+3wBfCJd992psupUj89wgAEn2/OraVXOQerhIzGAQBqu
WVLbc5qpPKVzkbPxaYxDmtbvkg+GOtyFJZM6h3wwadtQMaogh9fYYfBa1jKyum0IVSVf1oVXmrhB
c7D8LTDFRcGbB7ttlFH647AHJVdGuvLxdJUQPjMwF3415s/OIxR+hPc+FjlaWym9GEyhXfBdBg1x
1KhuKM/dh1a0DVLjREcjrb6F6MObLv9YHJxPSeu2O2vZ9aRmRRmZ809WYr55efFBYxsVnmyqHQKv
NiA5ibV1X2PvZxO3h7/s7Y2Z0i71WivewC4j996ji9lyt4j+S8pghdLkp2Hw3yS1l52eDXfH3StW
pu0d4KR8upvUxNfm755MaARl5G1m03og8hN2p1N98aYJ83+h6RQAQdz7TugdqoSYn0XTfw5ZhtlP
J7uQRvfOA8T8MBvI8ZZLm3oEsg7iEW54t1cNZ17Sdu65aRSidMP7Xqvmaz2XceEjpyw6uzrIoDt1
rlNHdQGUNVvq07iysItS5gBlA0Ram19iYgUfU30IhgUbjIvWKBQ7MPgUuPbI76Y1SXF5n5avrs7c
yOu7V7HmsElRnXUh6VvKytZX0OlI/RNBZ211z72A2rLYtGgFyQ04K0sru3Wy8LVo0SoOgSOOVgql
x0DaBRvhThdyS1KpdkSa7f10+SENsnfyBC1aqb0vbDy/malt0Maaj37IhLBJe+w+A1nPYJ2zrFd7
M/w2JkseuQD1uGam1zRp6Sb7FxNOfly2IVE2i/8yORbxoubR2WhdOfMYCj4XxpNsvjel/tYxOdhZ
KVgsX3/HKC6oa61nAr1ruiMGEuekh6At8QCZ4wMKvV80Ax3ciukmhwC3gyE+oY+rGmK48u1r129c
D9mmhqg2hWIuy1f6mvkBOvwEqpED2MuWDdClCkCS79yllidEe/cTCmgz7J9heU5HiSGimy6l7sej
17AzuB4Sk+3K9dGSDIkZpVaWHFRiIefbb3yZrBWMVkZD3yyJI48krEWBtZ7HDKRzRk+SMZ2TxIw/
O8xaNFedZr34jppP5EDcVSU3njDE8zhzGw/zjW5GRPh8aUkdKExzYYeP63oO0avRLxJx2WBw5iap
2KGwiQV9sxM5osXr17u1FEcChCjqg6eO9v1+82FOWfE8JQOmNrsK0VaFbKx1BD0dm8/Vmgsbg+ZP
lZ/9zchLPhWq6sGd9rXRIFM1zXZPEGeF5Cwob1ZrrG4cOdERobySC3K93eQNOEck7ht82Fx7QuV7
R24UkO1wfXQ9THlJSXV9WG9ivuagU0Kq6ozG0FzYFvNh61c7Oi3MJq7t0mEDt4BdhlinfkozR3O4
qejcRvWX61NKPWDKJBj1y0T/Y/vI/CT7+6fl6xXSUt7fdrPfxYHYfAc9cfGBv7nxkgwLN8VfBPKU
oJG5pncuoUvROM3l9GRWmXG0Ha865Tg6q83b/OfBhsR6gfFLK/f68PqdxesOCeg+CNVpdZMOEvNn
nd3XaftebOfkYs7dCj68vzNqYI5/+drgqTttrTkXKpWftw7yMIstZ4uz29r+6fUR8+jhPNav00aC
ZuW0L5WWXAlk+2z6BmdTf14P1ozQdV03OSnoiTi0K3ozmx423FR210fXg5vPgCUJ5onVpLIboTEG
ktKEjazHt0U/72KoY50oeclgG+Lewwko2g55IiedJhcF1oPwe86xbat/PfjZiLlF+vfVVswNWfCr
2cgD3NbPPqP50U7ZhrOFqzPOnWbbhvtS+ZQtOCezTdPBwA4Z2bz54gnD8yPLW9DibpLkPw8wcsqT
JSlhaxgfO95XFLqZ8dvRnDhGnnZ/HMJ/PrK70MVuxTnqDmlwgAV2X2wS3j/UIiNpbIXXnuIlXX0z
mpC9nAYPCfNWI1YbTiB0beoZSR/3+kHIzYNPMBlqDiKEiKNmfE3nY5gY4rMlbxvsSEFPbmtnWzcD
IyAalNVsHK86MElsQsn1fkrBukGZbxt9HBfndFVHVW3ynIQhCvfto5+qSnJtuduSp1TiHBJ7ehoC
kAlId9mrJw2NXwcil6edUwBdYLoWQoaLY6xo3pTmCrO3U8PMXPatoY8DOEBWu93gL9323etTp+4H
vJjDediKPM3/ESckQ+6m1WGhtDe1SJh2GXeOkQpErUyGUgZPgaYpbI8/PLE852sOY2urQq8Umz+I
QNfnswTtmvUZ74XGCOyXXXYGPbC7SnCgVSFXvT5stvOzv0q1uZFeX3ravS1e2Z+vr7QpaQ5Hthju
fMVHqAuBdBPODudzGTOchbrKL4Gdb59T73T9kcu4KRKvD68Hs8j++N2MqrrL9SCuwIs/n2u4YEAH
1idjLD5SaR+9KQ2OSi+cZmI7uzhDLNIZV+OUzNvisn2td/At+Uwh4utf7Fxl1df3ITfU2+pYAVFz
M2kPvD3pbY0Y54JG1bsMYBfIhbH/uDavLxFMB9r9pWNOt5XlfRX8ILnva7m1R1SHDd3bWinbM9LQ
fuq50n8gghLGh/juE7xTvuZS2V7W9Xq5Pr0e1u0b05iOsQ7puV9f+bwY5FTZ4jZU7r2EHOh3fLq5
v4mI3QXLGAFv2RZvMY1nXVUkudpc8tXIPLxd3riD4c70qhIaWf9klIeya19s/OensADVXluUDxLC
ODVNPNNr2Q1hf6cz85EdBM1IVi5RbhZnXQqmrQDfbY/2dWdh+5+Mi2h4V0WrP1v6mnjpq+egFW/5
4L17GIu71gpjKkrnGLYEs/mue1vmRBWRvcPt3BwubtvcKL99d0ebeYdrPhuuozDkospZUjQGqvqQ
oVijUQvSvlrCq9KEiSudRW0H2F0z5+u43BAbdNcAEGoEvMZMjPf5VH40qmSdde7GCR4iXoRP2vHq
mdByocuNFpEuz2Vingb2Y4EETs6u8Ox3+OsgTCZxX3oA5MbHIE+wqT5ZpHvh68W/PnvZw1yyM87a
gTzGxdnbiOIjNqlsVIbp3PbNJ1fkuksMNmUiS3BamLjRVC4IjVLIH5gW4IbtXG832TUxaN34ozEf
XT9xPtMEZgf1CXf5hj2qrmQcTOardIyHkMbFPreK4uxNw2/SpnZWl+qnuVN2pBrIt9eLkabzeMrB
6s91bx4nMFXXVQQTdr6ia2ZBKWYpzt1yRobAurYM1oNVkvYJ5ze8zJVvnv+/1vP/hjNn2Qg0/5PW
8/R9+p79i9Lz7//kH6Q51/nbPyBz9ibq/AdmzjP/JhwPnC0pyK6PqvOfek8h/gaUHPCwa/oOnLsA
IO7f9Z5W8LcQ4ShsVNv0Lb5j/b/oPS17Q6n+KfcEb0dwnhMiQfVg4TlOwOtr/xIdzdC5XHNXihez
zY1TuZTjCSUZ525t3RVZYXwrawqFlhPdGkbna0D83E4AlrkUVRse2US9KjKf4jLhRuxkNDSvsJjB
rABddAYj1rEh7sDiRhaqhC2wVe3bARrESGO6hlD/PAVGfWsX6kvWBgdzyE6+MxioTIkVM5OSVjFB
Q0NoUEOJhHm4RSIBfFDF8EqdQLF7H0GIzZNQPnLrQsrbIJhsrl8i5BZ2fSe7Tup9yF30cZ1xk5pe
M8RNiguyCManTqLFWs1BMKkrsf2qPLijfY2Qyvva1SidQoXUBviAR+G1GoNLvoCLy1ueVvQgp1D6
iuV2x9YQXwtg0gPnUg8CLZH7BDxTnFA0E100OQ9KT5+qb9Gztc6xz9uRlJppPE6G92Nwl29B7fT3
k/SfBOORBz3g+y+J7Jm6onpaKP+Ig/fdXZOHzq4ZMveZRif1jT98U0Hyu6NPTfkdVoeZWKkdzaeW
nR/qLAzmxRbNKsJx2ZuWqk9zTlgId5d715F31ZxoIhXRrRG4RPbJ/Lvh9vgwjcabwV2Denx9rlzI
1mOh5Eud9YfBx7KZdk5Le47qVmwlEwEQvyf+xpssNT/zIfTue79M44Qkw1iaw3Dq1pUYZR/a7ZCS
hdf43SNw/+z/wBH3NgDyv53IcBl9Lg7TJKc72JjCfzmRyXekVE2U91J32IDNZDy59uiCUilxRdMD
O7tWS0OcW2lV5h+my5ixJVUsgEf7R2SbDtmYG43FKHxqjlOhrScfgD0Gd20/drvGC+UXq6Enti6B
vPitfsoKE3JLCuC7nMeDsOoMbI51X1qooFuH2swAicOANZJT54OOWRGvdj5AGqMlyzhkwgAaxjSU
QtWojukCZpdMIea1Q/npt8V36in1TZHFRjjPKy5D9zltrT1F1oeoarSbilM1JAVtVHbzkFvLs3Lg
ldgjcdQ+U7cvfYltubY3tsNQhS9/WeT+Tqz8r3qsHpusHtR//y9h/isbnaXDwd3FIgRC0wSO/+9U
7pbUUZngP3vxOxAS6TLQAU6XPZJBGw0eMPvE/VbLVD6UtwSiYfCEKzm3+mMwCW4sMuhM3bKRTcb+
0x3BkFDjgHC1qv6WfQEJQuIuszJsqAEouXI7yC36F+gr4uN2si75PNE+gPtkjLn9aOXNeUxBTGXz
D1k7xaVs9TdVoNjMy4wwUcCSZuajVgiq134buZO1/JWGm3XDu1TfGgjYmMv7l5LqgS7S/OgGCffr
WRx7ZM0XumcTqbyTjpCcWLuVrc5kqtuybOtjNa4GM/hb1eIaXaC37btwzqE8te+ZqYJHxmAXBP+4
8lf7JwLM26kH6e+zuFHlkjGhmap2dd68LnRhnMSOya/39wOpXrFtI/kO5vaQ5i1szZzwT0c24c2C
/XCcmF7DCKU7XqUOhDXrzH3ovjTXjFYhyQv24B5TMZ2rjLpON8zMN+ihysM33x0/mzW7RdmR3LbO
10o12Yvr6HMxKDMqFTh4aRfHlCCtgalAtFrQHYwpD/fmKE0QOeMxZ1DPyK4nMQNaSF4amGwhrBX5
6t60nvXVq9eH0Zm6g0nCZbzMnaCJDworJP3olGUbyiT1K87m5cZccReLbAzitqW9VxbO/ShjnxbD
jZEG3Ek0l/TKyO+mYydpt5StPki1YJLwxQxsXiiHI12a86HzjeBSE2K+kxbKstV13BeIaKdWjzjB
F3mntVsdudB/MkmnEUYJvhtFmMGoKj7rVKlThUzjQtJFOZBexHkVBW4RC4FCrAPLn+bEuowsJgI6
4N00LRCWLOuQdBIZmlqLh3l5slMkwMkIpKxOcHpn7rofF/pxXui3GOQ5+CC+W0wWF9DXwNNqZoZ1
RZhW6A53Tpks8ToFH7bI5MEk7fhgtZtLQhQncm3icHHV0UjYg9eTmE+5CZxM57JguOpuHXh0QCts
6GUlQkIWElEFd0eGLo/0PD6ZH0yn/7wMkPzxLwuvi1QPt4pl2rZlX6Ne7H9deIXUCTlTvvGcl7T2
p9Ta+gd06UIfHJp21/MaOv1T0QWXZZ4IRPKhhTBRSQ0/O3Ox0OYswuVmzlYXLjiXV1XrV9mrFsSs
NZ8xQPxcpem+ZNUFBFMLdPtWucmudDtMyoZ3NHo0XVXLANHAsFKhb7rvgvYNIQy0sm0WNrmcyQZ9
s2gaFkqvzbMAtQnFz+DDrgHtw0dubULhHIolSLVKWMYeTf0vL7HHm1SOwY7AHOAqbaJvGFZgqxf1
Esn6tiNTG/4tVQi1ID9/zhhSmIIIligUyY+5suWpMh1ETfgSxmbGuU4r0Cx9cdchAt1Phs7QCZJ5
1fLraZYYYr9wYd3alFvQmZAM5uPA3NsrneNg+FU8zgOTP4Yh9MEMGh6L+aqr9EO32Q/GBeFRaAlF
xCNRDy0RCcnWHt+AS2U2Ier31kMdbuglonCiMKsnGgC0KFr89SsX8I1HEsdOaprgWcIwLbMGhMi1
DfJtqcx9FS7sy9xC3mSSj3eYc5D6kM9YAJCz9XyiIptOKmyLu2H2RNw3iI3oKxdUZcXPBrbksVue
MyNMD3DUIY3YhgJfYI63oH+/2Jv0p6lurTpgttpWt+Pqy8fr4TTr8fd/Pmu97aT8c7ewnbSYqALf
DJADYXXyt+yiv+wWps5Shlz75FklgIlCLcObxGvxFQ8CJbkjXlH7n0ijmZ+1+5mv4QKK/mAZxBES
J9d9NxP7aNRlsTfMkl2wmKGxi0Yc0kJAqGGmQYz8MwEM+WUePONY9METEtTlPajRQgWhmT63lQ8K
JjSzo0N1mXVIb9wAAmML0BGNQK9jp67mu65hLbP9fj1AOS1vhSQGE51AcuRl/PCyiX4XOsX9rBit
KvtOz0914ge382a/8erRBzPjmM9uUjKiCPnQvN58DaF0rf5qnSablFV2gt4treeBK+cxhycaN8i7
jj5gkS5DaP+f33hnqyf+7Y13ttqG/BETHbX7b6tFvRaqt1LpP5e0Xfdzbs30Flg93/BtJP/D3nls
N45t2fZfXh93wBy4xms8eieKlFd2MBSKEA68t19fE1C+lCrq5q26/WoEBwwJKkgCOGfvtea6pL2L
TEmQTZo55oY24wJZzhG2bHPKTU0sBzwGd0lGjRdsXVHHw2YIImvVRPmT6qnmsQVwC2Kpdc9Kjacd
yCkKCc08M4dW0HLGR42RwZ6E9hi2fg6fNKvsXUZZZJWZbX6MByN60FTzNo6c1zKV2WFspVymupee
rMiBL6tW97XvVajfID4ySt6j9PQO//ozImLln3xItqBOQyyOq4vfP6QuwSkwis68Y4zIHTOM9NtA
u1Yj9MQSTPWW93yxdDg0Vts3B7UZe6YrYbssWk3sk5ZLneKa6Taq6El6Zt8tBw9/jUVHhJZMjv0l
wghUh9rR8t3xRnXThmyTBPNYmlp7okXbQ1RPYsjwOWtUgcr/JJP2pNo5ot9cavtOhw/h+CBbrcTd
upX9Y5CEWHJVHB9sEF9lj5smN9Tj6FTBqQVVqOUOzUs1HDc5I8aV7qBB1JxwOAPIZtAAePWoBNVG
UQdmOG4mDkWdOqdEzZCIe1TDCNTukE8DGwomfbZp7tLguVWa8hQ0gtj5SN7YluGvmkGKB1VDMWZE
I6nZFVkBDCS4kBxQObbLkFSmW/IqIU625C3q/UagbFoWlaYs3ZxeLoyFF6vjtOyY66z7LsWd4RBs
KOhJ7rrE0lZhCiEo2+saahXfhZ+A0Ka6aKIL1opbQlupY3gyqMexNQSrCplt1sTNXTCqG6X24DTU
hXVGeWGvwkCVJ9cMXiAdcNmo+qWRRT+Qd9VvTqQvA0rPi8IEn5kwJqTlZ1+81vjZIlXuqYTVBGut
0gSTk9aUYjvfgYRML1Mo+ylTMSnkym3cac5tWSjlhohQPE2w4NK4OgsTQTfsjgOOMKDwyO5jH5Yb
wlI9tJWpMbtX09J/MhC3Ux8NhmuAMaG00NsGg/qc1I722PWENsTIw9NeGZh1AooddFKV2xbtfq04
6TF07EudP4IlCm9poZ8zvZYb3cTHmVZceWiUBog7jxWilqQgBYNsLXcZxd0vFBX2Ss1I0aC3CoGQ
NMMHIzjIQJGnwvGzTY6JB40uqwCJt3ZChnyWZHtIw+8ppxTTXh0hj4Mky4n42EWsnxgt0efo6nvD
GBJMOp2Hss1HkNH76g0frrP412cxF7Pfz2LXEExHNcc054LNbzNSJ9WSpora4s60GBz06JoxZTX2
oaKicuamdAdYG7pgmYpbO1LudYlsRS+qfB13fbEdSDVZaqHFiILZXW+Y5REdUQPo9KIk6VXoYfpg
kkWv1+NV1UO5C4zBpdggodxQnaTLBgrIadV0m+n5Qx065latuG/P11mjrOn/xFMWqQci1Peb7taJ
vJ+Aae/U2HAffPgKGV/zuY3AK+nkgG48CihL7pnOmlpvDtrZ6WlWkc9DdQZPWaYhmyBlYGUrlrfz
NHJbe4kcw1XwX9Jz3SDqco7K6DjEp2T+rknwG+RWkfLGfnpL3fioDIHH1MmFW5b6zSvOrn0YRuOD
pSGsiX28FkUPQi/Nr21amxRkMvlojAUcxYD3jZU+fEi8e8udnq2Oyk3vOfHeBWJBaxgBQOFxdVNt
/4ocWr1BaDhONOlT6FmEejkllQ/TeK4sHDJygFBrFYzzWymSlT+o4RpH5ztt8vSOiBVrWcnAP9pI
fRd5tiP3p4M7wnDGD8VA5ca1VznyswURgspdTQOjpoawrdy+xr/DnQum9d4AyLwEZM1onjb6Bufo
Fv8rcmg7wXtXABpVVMtcSjWst44sUaDWSnomcYG6Rqc8BS1ut3TKmysHjWuc1TDNYNCRUTo/pvqD
qkqigrMJferhiPQyROGNhWLPkMUCKyvpso3rbzwCKFGOWLQbZVEg2M8bQk+mvqz0w2cZojMsetVY
xQ1BQymC9EUWu8xhoS21oTVc+RxWZhW9d2as3dMNjrYmkcuHABvQLTgLYIlAIuuuSN41ccsd13tT
smpYeTVnJBbEeB9lgUFB0Tt6AidY4ASHDOnkIzl8PyjYaDfFtFYX7tH1x7uiiI1DTDHzIU5xZvma
QBAePCWVot9WamVcELDYy7xEweNUgKM9NXH4Ct3ojqCpfhFlTL9F9OGV3Q+rcKxr+KQbyuQsQM3S
g7M0smug/AzoWS7rsnSOMgbH59upsR0QeK00NXMexRgnaBVq4GDYUMCtMu/iNvBECr21kjX3ysgH
/eqR/2hI7r99lQzkbCbBQ4x6aFn3abj3UU7nftZsGzVVIX8+tAi1Vxnpcq9Om+DvuqmR4Z1G33Q2
dVb/1IzQOQ6JXgK8HwCARsHG12RwVilwXzsfSKLSWhuaCymX13x4ijx+dgyOpKzHl6KnDVFHbbqa
vMrLgav4KSGLaCfS15xGwVJYtr3TQxNNfp5d7D6bIKl9fMlFed+QYoQTvUCvZ7rxzYjEbeF6lCfb
oGdMplTDwW/C5zTQzbXDGAqfsJtsEUqq/Fqgbpm6Jl8SzS6Qm7b2JTRzag7lT+oU+ln6ubvqJ1VO
GsFcR7pqTQ2+alkH8J382nlAtWsad4xW9ko6aidHyMcQh/YaVXgc1uUOTz6M2cpMjijGGAYyf1o0
igAXqjjVRkPqtjIQxNxp+SZRzQxxXoX6PZXBuEhK79KbFE5FC8QaFWW9aoThHUSUlHxQAaxmDZFp
WgWQlPoOKVrR3RPBEt/oztBvDQJJE+LDF/OweTDf6jjHBhd796M3RGhx3RC+z6CfMSXG7rDNm/A9
ppm1IYNePekF2kuldUB0AT5A7rT0rcE7KV0xnjuEQ5gtEVC2QjCYVTVnN2rGq53aRKBXr/RDdbyu
Q793NQYJUR1aaBzsjqxmSHYUi/EAJnTVnO6OHoLLhwZ0so7KQ6g23TnOe6BKqfERk1UAYVYbnsWQ
3qIJ1GHZFVzTRFTeRSUOdvdJc6v0xaF2vqpRGwLNbSpww779eaf8X4rIf0MR0dxpdvT3EJH/V2Jz
St++M0Q+X/L/G0tThJFQNcH8VfBd/hZh5GjCUs25R8TZ9Fdvac4p4vxyCBhiFma7TH3/7C0Z2j8M
nWquaxtMihi4/FutJcv4fa7nOqZtEFBLxq7Gpfj3BKOksCvuV1Z3IoSAgUtRj4f5AR7beNAmvYs+
ohtNc7+lVq5CXyjQGXmow/5cmlbR/DynNUPBbrYADJMlwHOH9jAvIX5KqkR+A/h88W9mTcfMv/kE
+Mx7FGrVW1eXe7VHreZnw4PMWpRD7pS+gNHCL19UfTzpsvaoPCPe+Hrg7EMYMq8nI/J6TtDkWegj
+MUJKYTCH23cLDKxZkCQWUDt9CkarGaV0PygF3U/LhlJIR36WtRj9z2I8Ij4VYqIaN7dUuf/85kh
aLVxGUfhsArbZlIlh7TV508MwSnDH4GfzLFwpc7bPndzzz3iq8X5Rts8P5gDvEGEK2gS/lolr4db
dDolvyBAiyadG/NzU13Oi343ceLmxflBcbX64PQFSncvbcC6Zi3Xrul//vUAm2PS2MzspzlKxhxR
q2G8tVfNBAuTk4AEnWCuYg2c1SK+paW7efP8hK9nUSN/MjtDWY/kb22GorjjooonbQqBmZfmOJh5
CZlTiczgP+/GPuZpawNr6kbptYc5NyaqJ+bc/MR5XW+nD/Lbrq+jfztmakwf7VCjLI0Hemq/vXv+
uXt69/lPmo/x+U7z4tffOb8wybc5ToJDpET6oY0d7XNJETVmHDMm825enHfPD0gM/3CE6q2/Ns1L
yXSAecksSMFJs/DzGV/bv15gVhOKMt8mE1euTyfJVzVD6z6X581fD/b0W/ncP2/8p+vfDjUvEt4S
kotsPHy9ZF76PM7vh/j2vv9lMXR/Gglyx9/f4duR4kmlRk+CEfT8n/kX7/Q/e+evP/rb//vbsb/2
z0vzw7fd3xbnXQH5mwh/jY2NdA0UEErBr5/3vPS32z7Pi993B7EB4fw/H0eZmHzzqTPMDL7f3iGv
slJdKzN/TpS9tdW5pH295uvZvx123mGNVzkFh31hSuelL1bpvPrbtmzOLLMmsul/WZyfOu/6euXM
O50POW+bVxnJcgWc15P5cPOiOSeq/et3/zru/DYmqW0Kbf3NvF2fM93mxXZOegun0De1s8knQCaG
UwcJLPZ0tKiTWG3eOD84sQ4d5nPX/Kx5a/0ZUTfiC6gK6uBIFsL2OO8a1dAa7+dFFR5BdvvtMLrl
M4zKNUgDMyD081iKAZ74WJaInKMgQ6oVayC7SwwjVv8jKMWrN+bMCynopzIBFV42PyK61suyxkDU
xj8H/DdJJuU6YQ6yHHIQ350THPM4o5TQwx7GSdkkB9wH78bYtpuUWxApNBrJLGVhr7/9lZ//DQwH
EmkWtLiZJ9vOOvDpOj+v/u22arr/fXvK9Ir5tZ+v+Cer7gzh+yLXzk/8HxwGSUuzRcuym1/gzjfb
+Z0+F78OA94Lk9L8Bn/7lyQqhaWJA/j9r5k4gTk6y3y+kwFLSw5z1Na8VE//la9tvz/na/fXc762
5TPe8Gv9nx1WnzGJ86u/DvHvvc182K93+TrMvI2K8msSTRLpibw6M1j16b76RWOdV7mD01ZXB+Kw
uLnNz6XHC0Ht2+K8K5zvq/NrfjvivJrMd8h59+cz5xeN00Hnpc/9X+ufx5RCwXZqxqtRq/FnZcrZ
1HPzCLlG9gp67zE5wbpoGV0MsPcbEiUrfBEL+pRwNKABZ5T+iGAzGmTtFr5ESYhva40rByIC0ybE
IJakKIC42N2WSXKqXHAaba2hcFRbMhFowQqfWLqAtD4ya5w9so5k3zmQXTJPpw9v3w2pMRA+Qzyn
UhW0iVqxahlhrANA45Y/XvzC21Z5TxpWiYMjDooH1VYEbfXqJQ6U9zloHCMzkU8jetBOdZYhEknf
fK7clLp64Lprs5vwxHIrmmzZgPVZtHGK2qce1lUh3yMPRtbQWTujUmjleN1aimiTMMlbM4PvNqkt
dnlUXDwl+EC8AIVjzEAjW9aJoHEybTrXgugdvQ2xQ7XKidJjwIh85WDmi3XqvEbUn5MgP2HvX2eM
3VfY/O7bLgv3ZkEnvzSWRVa4tAaRrgjwy5CIgztLI4TF8hFUvbVplqxkAydkUFRtI1Cgn7AOvWRx
8GbXo7HWuldaKo2fXwoEM0CVskRFIWZP1zmTXKvSaEhpbAlnCRA7IMkg3MELTaBx/dK+CgssuNWU
B11HQWDUIFkacIJZ19MsqGkFJRmiz0EaV934GaPDPSSebB9jjPMO6cV3CYiNNCheTeB8qwZICaB8
2EZIKfJjmPcfeaJBpilKb2HSr+e7yOsN/Gy6z9hfiA+Qwb4Gc7OIhvImHaJDh7xtWahGuhFojZPG
rdbEtTcIRd33UMtoxFe6cxoM2vgWvRjTzYK9tPXXVl69ErxYHgC1KEQ5CSHqLQ4veDOIyw3IsClj
fyTLmybgv2WN3Z5e+msq9fC2bfLx2rw492oPmc8OaJSYlfJLkTuvIO47lupT5o7ZtvTKRezLdFmN
xsWISS1JNyRx2ovexaBcmz0+cPx1ED1IuknLFE8TFphUGCSbxdW+COHtB2EgoZmU9koWLTlWAbEW
iN06MwEl4xKbETUfeTr0ZMzUINCi21YlWX0gif7W1I4SWlvkeufcqK0j2qHl4MYUxvOfiuV7G0hK
m5hG/qLI1GZZN1jyq/wjLcTFBEm1yXN+DvjZsCGIMci3bnQpwhbYREmkklXhBkVFTQ4WssQVrJ2p
82KOfHDMbISVaLSrWk6eUbvLR2xoQrM4Ds4VcDavNSxAi9bougpGbpU6NvTpFUMu5Uqqw02aVZfU
8/NXhyirQBuPCAc2CedHNRWLPCJ/qjC8Noz2FzQmnKOlEdbtUVeFmZBcaPBhZB20ox6GZIAUTNaE
r733JoQsrxOQl/whv/TUpofeHXZl7MItxzLZ93FzzTmrgAUlLXd7UCymFpCOFvBNCIPg3GRwHkfq
amu1VNHXQScEbOVr28IUD/iMilMR1velIakgjYdkDEIByD4fllqGibVhCF1EfnWjOodESqQqRnxB
UgWKIhLDGsLYo1QItirHYdd2GEp6MVI0rpBjIs9Y5/g0x7B9EyXMH/pkoCU48ZeZUmYbgI5JrZdr
U/G2jen3Gz1KCbBo8kcME6Sp1IY4eSgglu7wh8FgxDIgfwhA6gD2Mq5uJQcI2tJc+7ibK1FsNOcY
8WvcmyXmLvwKg8klwSyRkcsmfsaFsDQ6hKaQ3Kj4ieqm6FBKWm1dLMALETGRAmlUtf6lrlvINGG3
y/lycRjIX2Pr/UozeRO0484K+3svLYilz03sxKRlKYW9yTWlWNUKWM0+qx8yHYCG9DIYVkost3AT
71tDE6sRYg61dLSmSj9cuolgZGBoaiMuulLG0aZOiF3OMyGXlp1vsBVC+U/GrQ8IqSj6s2dYL3SI
tCXxsMEiweyeZePrCrjnXWHnT5x9wEhKkpQ6l7irmLXaJdEO799qiNAa+aN/DPViC69JX6gDQpo+
8R8DTtNtY7xpmdZTQAElhwARzlsw3vce7k27pdQ91HLfhjVmX8WieK09aA1Om9ql42v+4aLs3ea6
3Lk1FMmE1E0Idsk97eJx4ZeRv1TSCGAkqVaWW5v3cb5sW0c/NrdWgfy34wTjTDO2RRgMC8e1l8WA
LqtKXBA8LWRBUD5r37q2mEpXQc452XnEZqUF1uzevDgNYp4+KleFzW+vi1Di+FWESA0uihUtuTWq
Hpe7uo7+YIKQ4TetYDC47ibzAKCaVg4EKzLKbQ35Ys1IGg5SuGr0obqAfZiUNuE18jHFp2WIqhMO
SpChjeDEW6EExBVRoCsTQXhDEF021i7mBZJSGlvQDvCeRmuAtte7T4OukqMIx42ErXhJW/atbJAi
0Ewnloz4mDSyfiVlrKzsfhIhpX6685gJYEXS79M+wPzuBeU6to+6BbRUFN4krnG1TS2LCKMARl3F
0l8Lp9HwzyUUph02lbnq7AZbyRdgWl6pqCX7sWVE1FjBRjGtx74dNpaWPKZjL8inSUmd4Bu2qxi2
kUsqkyNqZuvVQ9qA+GiMEUGQIc+Rk3XrFpHPosBzuawccsdG4JBGGt6Wdwil+7NTQ88LwUQApCe6
ziM4fIDIWrdvbROsfU/0q8DyLoYd42n0adeJSD0UIBbWJfWKLgqGHS17FENh8OQlISDWUDnbjfgh
2n5DEoV/UJ2JOQk/TOhquRkHfLcl8EtB1T6zhpM3fdKAbs4ZaCV8LVz5unqJuBf7pENnwnCCnznC
UcQiDBSqYCrSqyJDj0Q6maNgStTbnLzv9MGhQNRwPcY1SVpOpXU3aRjADTD1Zi269NxI1Vr76A2X
ZGLcV4wcisIqV3VdX1yjKCep1DLGtX9LR+pJL9Vj5m17C+mqZRBTZId5tcLfkhTRfRNpJ57E12Zc
e5MO45j4J5rfPxCBr4UaOhtEVCRqmvahbL3ipOnyTvQkcgxhvelC+TPqn6wuOgx6/xF3Cmk/Nq0O
+nH7Ku2QDYjIXoQiwbdpVeWy/6AVnCzUAnq/biPaR2lJfqQ8e62jLKWjaIvCbsFBpqFLdKGC6SVK
vX3BEFots1OOtnFtqQBbCReNbQJXbcVAW0vMSROdbN4R/V45gfHiChU6wZSF3W/GTBg7rnGg41zv
xkrDO0e0740d8APQMNkQV1pLUtXCRikZ+TTHQloWdV7rWCB/jIdgjzFm5Vf7yJxUTe6YMp4vlvAv
J0Ym6oyMdFOmD0td/AGnw7ittOnSSSNra/X9Kmna91TtuJhIyBURCiffeSAcOWdat80q8HI+CQl8
LHe9SJ2VkuY3vqHe6V3SgNVN782m+elXeKfVXF3ktnyJQ5w5Ti91sgsLuKJ6s5MJOOEC52QmQ3lU
bfMcUYbuR2XhCO2lDCQtUuoM6zDKT9wHGW6B65UOUJIG1CkEPH63QuZLYVRiWxSkCZkV5Lqiy1DK
/9HWwx+KSTiJQRdYM7K7xHWCbVwn3io16ZdjgFypOvnQqkfaRxOE41pt9dvQKi+xz80YM/m+iezw
Jg/bsxn8LB0dyKFuPRsp1gicxwrj7T6i1j2Gv4bRAKOCin+BOYR0WXPkNwprQrFBlaCJXzBEU+iK
056SE022QKwO5WbRKrh4+/6q6aB3Q08/KznHyGqsFXCbLFLCUR20obeutZhKQ4e0sMFwHOCq2KJi
W3f+cOOVUt2kfvwsAfdu03KCQjL/0alXPAJ3FLqIiDPlB+ZqjbmKO8odPTyuKpJvzRA8qH5mobDs
PvRaO9luq+21of2w/EfK8dGmq4aPLumNJ1MWJAKTTMLAsjfWnUZKZphVzY21CjUdWqXwjkrln/K6
HWnuk9PqKDeJ2/1whyq6oXK0CUxDHLS+uqmioFiWow+stzF21OjfMEQPi65Gstqqe0t6Ixb+5lfu
EJcYe2upBu9ojIC5CaKDUjcQRLA3exnXP8vEczdF3x+dwUT1p4MsRV4DSNJ9txSkd4CDldKFLldt
RQnZxgVOXXn+FXnCU6Z7O+Q8j6JqXSgNqD0Me3goPWgzUUNkInAczWsxAarRGYfMiat0sCww9kK/
Xsd69pQJ/U1m3UnJ7MWQwXbD9LjII2KPM4VY16jW5K7VARmULl+Zol3LOlIuamh6l3ws4kvhHYXi
2lhMpk1d34LnjKObz22a7SMjzQCgfr3K1z25SnDobfLpSPOOdjTewKEg/q9bOuTjfVXck1bcXZC6
bWu7RPifgpPoRjRanRWG/CH+o4KUVQHoQo44IS9IjGrStoIjziaA3mZ8hvTrXwmz8K9D7F1R8Dtp
kh0xQZiX+YFyJELXYWQkmtl/bkvxfW7HRnLK/7WtGR3ULiLQyd+c4Eqmd5tMD6SYuznGFU4KnUt+
XW76RNcv4/RAaTbfOYM9IKtgtaIjfAlLO8BIQ8bhX0+bt1eWAEBTG4d5u0NMz4WOLDqUrsLV/ddz
Dd3T95WP+GB+yrcdSHoMhi9fW0w9Q8kzZOl+foN5h0d+FqMxY8XkNF/Nm+ad+FVSuLbD/bzJhF15
tm1l1cF/AUO6BhEzXGpNQ1JQ9B99UBDEoxk36hBi4OhNuNbTgwMcBuKURcrdX9vioU23XmXEGG+U
UIF04xknQ4E5ZUbmJZge5ic3gUU7x4vWgyRZM00dyZca+xZC/dzZfq6XRD5t0A4LELXTfpmb8Bqt
/hJWzu3ocg1pxwJxctGIi+tGyq0ZkCvLisH05vOBqdVrE5LTPIiYI5BVNTFMDW4Ofz2vjwDWxiPW
mPlAYKCto58ElyRPmnOOgebzFzXmgY+MCRlqnFS3GaOvq1Ac/6qH2X3u+cSWTb+5+cEqMkLInTTf
zavzc+E3EgNXdOp6ftW8TR90iDRZdBM3fY9W23cvMVzmi48G4mAYzR++V7qXebtuJ+2t1RH3HDro
V+enedDTQb7Im/kZzAIvRAIZlG34/WVDUO9QgVuXApvVJU8lkXLSGVfMsezLvEOrw2qv5mRqzavz
DnC94lzEBfaSqFYY+Mt6UyUGaUMBCKaoNU9fz0UkZIOfquxtrBfhxhlIfxwVT17zFIFML4ghMGwv
BapbF94Gw0CzrIoiuDbTg6irek9NCXFRDxhp7o3/r4rgv1ER2LZLRMffqwgo46S/3uvgvam/Kwk+
X/anksDW/mGjOkcNoBuWoZNK8ZdL1Tb+gUrbVhFrM4ixXQsraoqFSf7f/yP0f1A31gyEtUK37Vl/
8KeSQKj/cB3QI45hfioQ/i2X6hx98l01LhzbMFxd1YWjQYtW9Ukw/U2ub+oDNLEsaKmOqDta8/6y
Ie1DBIwu5UiouVnXL7XyEZXGnaO2IfPsKfK46ZGThjC+wQ0LbhQVSWlO+swkHO+H8+C0TnTw09xD
Nv7RN/GpdbCsI188B9APcIsR8KjgOA9bdzk0glxv32W1JcgjzsQ2HRxc7BZVtXR8hHIOdVkbz5pU
rrnLkDo37DfUD48IvOHaAlBX/Y5bJUI++6KuKdXWK3jzkyGQGjRz5MVUg+46mBPaW6ilcFgyor36
R8+BQa0H4uoOd8DiHkpgVcqYPpSj/JCldbbM8EfTubekf6A69k59TW9ZLc+RNuImqJmmN42lLvO2
fBll/kDpgizk4rWKyy0gj3Wl1g31MvtJGPLS2NFHW/LHW2b+EmcBifY16fYZHzN8tCv05CMI7pOe
8jlFPn+zb5cvIlvngdwYib71vGodMnECPIDfVGwdIF2tG77Erbf1tQ610lgxxk9/GkW4RmC3D1Q+
Nq/KsLPwEsAvJJ643tqvEySN2CsMa7hh8N8vLItvVUQ7LMwLaC/FUi34G+IWebcaxjg2yNjQOyRK
lrNmZrwXGIM9u36H/zOVkkZob6EC/SE5BlitltLTQVHNvxQq96S2/KHRGQgx324iCUEdb/3eKqxg
KoVdRzse+Tr13XRgmHzOxLSf/mzlp8if/YHPIY8N5iK98wyseqAa2JMzmsUAFGHnFH27TKbIh47U
Yy6Te7MrVl0LSEBQJAqq7tzgyiHsPmUyipzayIlHUUf/MUIwChwdW5ybpR+VMbrrOIS5H/jnwOan
w79t7VTAuuypKJfZz2XttKSq++8e6XMgS92H0C5TEu6Y6wBejqmZSxBxlRoSG50gxhe1Qz3HHi5K
q73r5bsWBcqdXnlYgl258BsiFA0Kvq4Fzhxt3KhGm9K2g53bH1DM0myp+Fs70wada+8lMRXzyQJR
hcBz2TJZwrMxqh85PuiVNhjXpOWcKVX3oej9Z5Q9ZAHx/Wp8QKp5bYPJBqj5V7T/wYYIinglIKiF
Rcp/M9+grZUYGfJ+r8fvPXneeZ6Ct6dA5jIgW/h3atcQluHaZ4ZEjAABHzWx+wvTOCEjdzl5AFo6
bGOhflgeGaPjpAj1i2gfSwJByTkBhRx99G6EHBWRFN7A7NnsdqjmF1R4ORPUZ41+O79RkmA1JV2J
8iQ6fiJ2ixqatA+OlhJVQbnkRcsqZ1VnMJ+IL3KXZVW+ABHSFgpCQ4bcbcwppnDSLR11O3mdPIOf
Q2DgnaAQRbrBztfGwxj9iAofn3qy1As+a4omHxBBP0SprZidUAR/oFmz0SLt4khmlY7NSVO2WOAl
Vo4oS/aF6Bk/Jd6RRJ9oHUv2W074w9CwrXNtdBZd4b2kpRx2DV8hhpQHvTQUQp8anOfwr3M6UIyP
erTVk1kHK32wJJWETlEXr127erEj3tey0Spyrd0Caz45XD0jiyDmLr+kOVegpHK0TQEhi4lG8kPh
QrYEub5Pci4sqZ24S6ra0HFNNJ2IInUC23NV4lSNtTvIJvEyZMy2S6qQeX/OSKgrYYa7+nTONjkE
u8A+9yEXy6ws3/TM/UDkTwx4RTiQLPoVsZDkIOTeNhPK0QEDvq194zINtEpp6GtoI2RuSwgGXI4i
O6PO0xn0p6Yc4SbD/wRwknqi2FA+hNCnRjcGH8TCTJwb3zuqAYBDlwwL9DrrvlYEZG18IlqUrdQw
+sCQ4GFyTCfklnnuFL7BVpiMen0SWNoUbICkeq825g6HEkp/smpu1KTsFpAtybPFOrBybby9atLR
7vKbNYlG6RaqmFgyeF23GgLjlnrdskPgiWtzI4xbJeGrwBx60nPvPUId42toDWQe/iR59N7o+LYi
86WrwScRhDBusrx0MeXlP8jV5P9cmQ8tN9+lZUhOvRjHjgLw3RD8XKZriV/p16GMwpXv1nd4/O/B
tP3sm/6xtCDKOBhmV4blX+zo5/wr791dHWE+DUGw1da2Ex2VmWpA1mBnt4FBvHTScbmFfLAvDAd1
9nTDMicf5ajwh2YKvIi2KlBxuwbGHTP4YbSgA4f6DeDPB7r8bTg2r3gFi4WmxT9xswTLxKBK6+so
kAWCZNKs9mS4gE5yQRrGJB0UoVsc+wo4am9uC672g9fsFZ/aNBXZ89jZeHoRhIX0GlUPy3MhvXUT
EHAAMJfpp/pLteonZ/Qxn8TDdTSQdo9p8RrgU1yQj8KHr0VcyntNRZE/FZXbsuTmFJPAQdN5TB3G
F2HypnbRMwXcgwZaI+i5TzIkzlX1F5qVcOl4/R+0BxDkCUw5lv8mhGhpy2HSe0VfDsCnNKuFpxUj
Pqt64mdxsXEja+82vBpSYrqZUA/MZtTVBGxUYlzztq8Bz8i5+HS28lAxCcfW5BuwsfUrksJlwWRk
M04XSKu3yNWuuBOrhhov4/ZY9B6suXBceC3/CQgHXJNl528HYS9i7WzYfK+EVm0SOzYW8+2Qkwfj
HSOOeBp9hQFFakXbtgEXRMVXwGjWL0hAI7JlG7FMqdmWpriqBHAEmirJzuJOCUPArLNp/MawQTHz
e6Xj/yLdG4MQHq5usUoLUk1P1RQRo8jzNHSBCwitqlIWJNydh1F9mX85rpFl/AJg9ijDQWIZXts9
idENt7iNIAgKSDIl8FKpbrvWew4ITIuFiS37jEw24ocEbNLs7XrVS++iA6PGOAfMVaoerMVcrjPS
JMog/eV0WnEI6DlsCtV7qxvTpEwBgJN29cImP95+SjKGSpHCMMuKNib51JM5YmHlbbipNXHHR47E
y7LqI2X2Px8KuPnHsmuJqRmAIJfl2upbiIJaRX8q13aMwF9lgTg28utVVSXz4Bhbb+lq6y6Ln/HE
r6RSTUe7M6X95gOt3eB81KGil6N28FFBkTczravViJ0MUwdYj9E7yCy+DUOK+Y2hThb66pADK/hU
OGb2BltACGREo0YzsaXNBmvijJaeV+cHGgvNwdsMfgUeUPyYCeAEwVUHi5rUkpQ4YFCBLo9R4twK
azA3UQVNEOuruyhDzVoqRnV09dLBNbex/oO9M2tuVNm29S/iBCSQwH2UUC+5t8tVL4SrXEXfJT2/
/n7IO/aq5X3uqjjn+b443MoSgmTmnGN8g/CMPahW3BTWjZFHSLdi6LVRSn/JsmrGZknaebtc0DS2
Fsz0lThdcBxBIWXPeGqzbX39AfJfC4OB0qi8YQrOrREep0WcDBkhMcKQKymYDzFuFxfv/SkqbibC
qjeFCGnrT0Z4dmR7rsB6rVUW0M/PaSHiZqGnJqDsRqY8ugtrzLOWdCJr3MNKXKmieAzsn3IsgkeG
7xRgXv+jLFV/jhy9P8/3WSRvUPynKzNz7SP/5VlG3yo3lEcTT1gc9tkha5NsUytOGJwt47HtA/x2
109TR1DiyOzX9SvokLRTO5qd8A0fr0zxxIBuef0sY/ZaOIj8GUGeEiznYA+dr4U20+DlZKWtL18d
XZJdIgzzOJDLdpQABmh4//trAXVqI4voPcdMD+hudIiOuX5qpfhzGQjRhOT/YMsXR0jMMkcs4Z1o
cMVQ7pjaxqPLNC0X55qgjZNKIKdhh0FHwldiiNlOgTQh4tDtK7+HPnu6fmiWH398OVQvZIkFWzw4
zoaNSrzCqDYwMWiNjRiQG+uO7E+5jrU+cigC0iIezjKInJUp7GUAHt7ks46QyPXsU50X8uOzwELV
gACOlI/le9df6eqAOD206jKxNtfvmMsfyaLg4lUVs8BGvximfQmGpP9Z8WSrUVdfUxUQ/WjD4hgW
cmrvdf1pqAd5mTTtTGj12sHc+xi3jXbDVPi0gBxWtTlkp9rpjCetKQj8wPy4u35pz9GNmUfwjxBD
r6tBx/wUJ8a5mUe6pH3G1BN9NR4dN/RbAuu+VTTVndFJ71MboK5Kx6955+QvVeeRllhQIKSFTXnO
nMTsONqRI59+6y/cfZi5fyfDGJ/sy8tu3ZJQnaXkZHGBQvx9t555mpitUnX7FvbkTgSbZa8ap5Pr
m4X71CmqGkYuhE1OiGRj7l7/m/9vGTCycDk4oBP//v+9CRKu11bdvnHGZ3uuIRJRTLIRJBbknWJf
NA0yDxkdA2Pe/fP/XtJRf7O3f7x0slilsLB1A8b8+7+m+NeYUxYdJC32icuGsem8JxhEBhjaaT1b
+l6PoBtf/+v/7339ofdleMIFIPD/bn4x7yYl5e2zieb6V//qfbnuf7m8XR4rMoYYWG9/9b48C3+N
S9NJeIZu8BMMLv/qfZnmf+kCXwvYHsDw5PX+5aIRPKBnLS4aAXyW5fF/1Psy9OVq+e2UIveX9ppp
GQDlDcAYYiG4/db7iieFtCU21KGwIWzHUeOBkpqe6hmG2dKCkkISDhihYpzUSKmSEySbuUSq9D4e
0PkCk2I7OREEaQmKw7CnXVFfRgqUexXkz0aSkVEzGH4JZnzDuKlhvu1CG+R+tAIXesgN9NhWu6u7
kvu4UF8zq863DeicNQbz2u9Uzr3wi3vLjitlxkfMSgNwvypfMxkDHEko3okEPSS95qHpo/2gBQ6h
uQM3n5k9U5U3flrT5HA7fUdqG+AYxZOo87c6s7q9tNSTqhtuoiGvlUQ/cDcWGQKWIQDl426tUcsZ
hdb9bGkyHFAS7jO8uRunA4tUadM2yZ12hYLtrcqX3kM1HccaA/i0xO1AJRpZ/XHUlAyK3eFWTdA/
jFInxhDnSdwP+0SO7w1FlsEkhdEXWNdEskUuBajOJdMmj/HfMSYhjhi7o8fAb5sbJMDgiMQIo7nz
vpPBxg3ZQyWu9W3CIfEnAs9/niAWjEAAXNj5aOAutMLfT5BkchVm4ArmGMZtvaWbcv2QuYiqbMmE
OZwW5E7W3erk/WBLwHy4dE6vB/O3q+u/WfppBn86Vy2LMT2tYBZ+x/gcHi00Qx/DFPzZdb+LC/gr
IF9L7Uutu2Nb9qx5xc/Yyv50BJZL4O+XiOWYwnDAvmFbo4f99yNA2YKPmhLo0GjxWa/TacWJHZDr
GCVq06JE25HXGPvJMIMbUzVhSs3AwGpoj7wMeajL+eWfj4NYvP2fnxGAX1rqXLDw0RZr3G8XbaKL
Bp8VznMLkSyYN7oDDQEPaHXbHRmfbBRRUKyklckNEP/TUGTzVstSlOigkcD4CZhx3s9+RJkpJU4F
r0QAszwUqUOb0RRi3QTJ4z8/6c9+PVYa1heUjzT6XUy/7nJz++1Jh1wBdEcTnjRjti0kdSzR7rRp
e82hJAd9geQBet1Qf4UHBW0k5DqMA12iIdDLjRLvtZyKhWwMVEsr72WO9C2un7PApDdKXxQZcCBS
b53Vyfe2XEITRJMe6UYzntOm717X3NT2ciBE/D5qY7sN7BIxayQehIs3nW7eHyqV64nx6W3yENW4
VCy6ZxmfEXaoIeiKpXT6C4CvuPmtlQK8vAuHZ8Zm4gytaeORHLRiMpEcDfqfa01j+5nNSCGqgezJ
isRm1ff51pF1tNKVvUUi4McjvWgxek/90kNOghsEdf1GViwCXtVVfpEFb15lQHzq6pT0RwM9hN29
gZqc90pTAJ90kpboD8ahtbH64E/Xy0I3+vvLZogC9MjSsX/S1/t0vWRG4xCdYSaHpa1Tst/mkM+3
Ksi+a10AEvhXMZUkgoDBGpupoZVNbrjaOE2IS7vBqT7KU9sAHswNGvx/OAn/u+dmGDY9VhLoLSRe
fz8JVe3RS1cyAW2711XqHOesfC1dGuN1I58qzTGxTpNGt9wORE+IuyTblKZaw+ap69dDv9EwzwMK
E98aJ/puzYwkWySGnJbIsfraZXhNcosxq1+2BfUDVgJ4p6NdnFzXvqtBle41st5I0FO572b5XZMg
66dHtK6MKj+igP4WW4G8/PPLNv5zCYP1Kg3DMyQMONRVf3/ZaZgMcSir5DDLoPTtLLmzmtmjTG9r
tgvxPYU7OsV2N7TmyQv4Yp5wCEEOfkhyi/CTmInEH57Sp/vKQoXVLY/Sh1LGNkA8/v0pWUSlG8AT
kKgHRDJC1LilMwu9NC8OZDNZhwiv5z6E3CMwAvtINxhLDNq6QTr9h2eyLDy/na/XZ2LD68LT4+iW
bXw6XxN0+prSuExbRIkknzY4QA45XO5tnAzDGrwdEvwoPM7YMkJmFqRWVmw+qhGTcCYxBjjPACQR
5nSz3Np0Bksp/vAczc+bnuVo2SbbHcmdj9VkOZq/LZ6dzBoly5GlBLY3e1EPQzDyU6980YTbfDNr
FGl6fnKQVeyr6Dtsz4o+utCRauU3FJTvaQI+0a3eU9tLHkcaIDrN4D5x8ztBC49IdXqxpWeBqp5z
YJpCe+66qCZ5STSXbKTaQ+bja071x6P/yca9HH1M3NzTl/mw/I/haz8xFaoJjDno1qStaqJYUBVP
p9hddpxNQSQDapxCwKlrDQDa8DuSTQBk52iDs0aAOByHYu+kifaHa8b+VG0sTwz5IgecvSa1uPvp
BO1D2ZcEI8UHwJQ7yBgJk7eSUAdteiJyOFmPpH8hbZwfXIaqywGMyGeI6ZQj3xFdThEacmNzChiv
Y6AdbC/2ERk6B7aPxn7Omi26ccYbQ3ar93m9dXoJdDV28RJoch9ncfdkjrqBeC3R3sq8OtgmbKZs
at/H1KpwKRgklFrQPgnBG0o7RwRRRtuJ7JxVW6JoJJt+QtY4qHPktu9Bn8+ntOtuCgZit0XP+9im
ZN1UwKDm5DICpC8yuo1RtvdwbQNv8XZklhG5XjKTCIjaPgY8kft/vvQ+Q4yWY2xzMnueww4JcuCn
5ZhyNRhmR9P2FuXHfqCpktV5tJpnXjhEWnlnkjIeLANCN+iLbU1axXbO6wrxMQIqIxSgAWkLe6TP
MWECbcrc8W5yScdkbHYgRPlnaSLwl1b4JSDBdc/17MJTUbbPLMhC7T7EB7e1yN1NF+WcXt0yyba+
VsGTE/gNO6dzaWcZJgXvNQkjtH1KAMwrguAw9Sb8tgaeWETUWYZoltppWR/G05AyEO+GX0NDX9ce
7JbNuWP5ErYwMzGL/VOj3hhn3c4ZKScK/OHWRDYfNl7ITMNENKRFUJMQMu4xuuwNF2RKJbXeHzLv
mx1q4r4op1uecbsib3ILqChheDrSabW9j63/j/H/hD/Lu49F8G/Nlk/3S94gV+f819m5UavKz28Q
8DaYMxlHieBObDNwd1LYM/tqhBQ4GdMugQhSDtAKapfmoT4WTzJb1MlueR8h7kB3Li6pVpJrmjJR
LxoAmP98Cl1X57+v3i7ExKXeEEAnnM+bgliDAhhoTfxRC9dD/5gHYbgpde7t0CiQ+pH5TKb4dgjK
eZsp6p+wLr9NMWWyQ9MZ8Ga4txaBkzOzAfvDs6Nf8OneQo/IcQVbBxvNyueOzcQAvbHgYh9cJaxd
HOsMkLrhW5Y4KekyFbaacZhOzPimU5HHJu6RfT4nAmbRctOLsHH98xMyP3b0nw6YCc0NzDtbKZ7a
pzo8U5Um+hq1J44c4dtmkz7kI2WX4R6KvtBe+RHmgLg4h3EcARL/6WWiejNLoh4HfVWapvrRuUup
GuX7YXajk1X+pJzpToEz0HYLZLaNYmBJOenPQ1S72+vULeu5KnpjRvdF0mCHibsn17ZHCnGHmpEt
FVf1gbfykozNe1mVCdlnZbVv2vkugH25a8I+ODoLYTwKQ5DBHsgr0mu/qySKzqMN/zel5b3xEqpg
26O1nTh3HRXGMfJ4nr3yJ/DVP3RgSSSQosQ4WiYjxLoIT13GQyVe2Wxty6lXiR4+eHIm+zji5p+H
FlkhQY7AOQlAN5czk+i++cXbDekm6c2tmNx3kyDpTZYpXhRajNbVQftEc79nxrUWSDxPhNEbvhNZ
yZNwv3Kwo4tZDA+BbgVbZ4hmP2xTcItsoLnJucZZVgDIkC4OL4FDtmPTWAevUH68k8R9u6JSJ26o
30jpne9Ngu0th5aEPZMOlw+RDWyPzkU4JfGOfD2IPtp4ijNmzUO84PbyoIA7aX3NoR9R68V+uvDE
yEO7zKM7nnK3y1Y1d9+910nuWB34WZCeqNxVIF9nsUsXBW/UT4c2F7+mORUPXZa8OfM00AeatJ3b
ACkb5XIPIVZCDqblv7II3uSG5l2MxD40QxvcZDMkj7bo0c2OA++k22+Fl4g9zp/KV+Qc4dL0Bgbf
mIosJrZ3DJGICbQWc4tl7NjdiF0ruKrphmqH2QIHb2oBU7vSeQkNXeLcAGc2jNo2liZJijpgIt2W
X92WxL0kLMrjhMwGFrv7I4Joj5UVkixFf07Rm6lVnozqiW1zvpWI3vnLqcC/VLrboGeCHJF/d5Bq
eCfzrNuFS4aAa1eKCnoKMQZWtzQvLkzjQz92mpOJe2bvTcOzBUxuRVEV+pKRSF8D/W3YNW8ATSBE
r+TJ8hraQkMjfYUEUljqgvoouqRLFiY8zm0nC803jDbFxCvZF1c5EyC0W8LsseYVI3VqNzIzLjuN
jJqYoXSA3XTM67u5W/6FdM5OVur3eo1bsmfb2IrNR9GtCng0Xjf7tZEzbJeOQx/f2LHFEYcyq3I/
UExCtZnOmyL20nU6sVGOSbZckLrEY2dfAqNwNsQapWu0r/FdlrUAlxtuX6b7UvbIMxXjGhweGTzr
Uu8vHvzlFzPggozEs9DC8UU0AGEQLc100En51CJ8OmMfim0pm10ahMG5gyApK1duMxPlUzo+9sUk
L9RAVZIHe6bwM/Nl69bD8InY4Uevw6GbrcD2x9QLL6QsCQLcPIJMHIwTEAVXDZDUtWSXvE3NOVr3
UVj7XmRVrMq72ozCGzH9wKvpw4chr6LHimElJbHxFtmNWlLYZx0HMptBI9zFc/9k5WIflUly7kfT
2ugat3JgvPsWZWBWSP3cG+MlkEO7EUWk32tj5xvLC0e4O+yM3lUbK+nGFxc1+yZI5ufUEGfqRw1n
SKFuXcGTS8M4+BK184s26wTOAs25zC6K6UjvD52IbcLiZvOlckgEB1/Yn3qTXS53wzhKszWXFWhL
G9gsPDhA86n1hcGj9KHYEDQD3HtRRehf64Cw1iSVd403Wzu27hwnl/6EgWUnTjHRAZYd1sbo/igH
s/cLwHAcDKQCNH0eVGh4j1JDR6emRJwMO/lWZW24o1JrKSVvJqasFBps/ev51VIsPXXXYzg0aE0E
P/OergG7xndR1s22JmLhgPW8v41nxSHMvfueKS5nH7MpttnscEj96zzMfcVkYRMs9rYTPeXDqG71
kiQOK4b7XLZmBUfv4gS3vJXZwRjUdxIRyTXWjeqQdaxDvdabKBr1V4NCJrfbhuFkHF3yIjtliPXn
rL63wfytSvRLvunZI2t9g2c2aZojNM1uHXc7Uw1vRWm9tINeXNKEZD8wC/W2shjbw9Ou6IzfXB91
bNAv6bELcWccEDK6JsRq45s1KtaqgVklCsGdmFSDjEevLnMjSObLLb81BYIZiedIeMfM4oTW+7FZ
ucZQbKvoNCeJuq8n7FRugwHACIxd2/WPKpfJNgvNep17YNcmIxn9uZQP1aSM24h2OALAbs2UIjsO
czsjE1M6YdOlvscc2wCJHDbakFF+S4/wdZmdprhadzZN16C0sCwW9XQZSoXpvaKGNvvXrHtrc5o3
7FgWEUh6M0bwfwnhnfdxjpwkt5m9q0xtWS9I1M3ItG+x/5XKPhcEoJ+HRV4Wx4NAqmrxMAgm10g/
EHmV5mP0izLSOGnetCEaXB0SjRSTInfPTb8vkBLvrRpiAWcssjvxOnuOsczAy3UaHXUk4xsjpwRk
4pysK68EXowXau8V6alyn7yI3YM3ERGnNcTIx9xudQiZq4R442ULii2kQrJj5p066UyQJUP+TQC5
fVVMlQk7TwuxkDrG1pvd53T03p0uKi6eFWHGoMnVEcqCTwtbZhpMJzziaqf1CXD6CLlWYkv2Mfge
ZDjeZtYCZ0CNkve/mlZP7tJZe8gseClNzgyF6Jraz3DzVU6fQli3xSof0fA6yQwg0Cux6Efo78ou
QgFVpitDJ7jVS9SLGw/fCDQec8mMMpa0iPH5uYH9mC4DD9bxA1fBIj6lMrRV8FwNa6SAWgG9sTH5
XRFaaHPzjevGj3FHm5FLDjkpS3I5haQogBPemQNBBGn7psdwoLgTw4a81eh/r9j50XZSW5xA9RZf
kKQLzYCkkS9wwMpN3QQ2PbPgHpQB0T9g12SraWvCnomeGsNt11YIgTCuKWqnrUL2mSzRC0r4AuHr
GZPhKoxzdzv1c0cbJvtOKEvRfa9C5ax7mjFTY34NHZxyY5Ah8k2RObNp07XutUPftuq5DRyGzCUa
ra1JbjGLbN0gvF1rAWWbSE9Kr2I/n50dbiYccnOCNGMqvBXOqGDDVMDem0JHBmVs9HFG36T3fvVl
QGrJ/TSN/Srj1kwe4hNsCtGBLEjDLvYtEzO6kVp48Z28RRM5vVeDOdK+le+GVb0kg8KSj5xsE2jJ
FuQkXZqFVZaWGyiPX+PI3NZpM2yAJO+S2GZ9DzIM3GAQIjDxujeSjzlor1Zb8nZPb+ztmRLXLkJK
ttvZeHAJZUbjkmJHLoRaBWbzHLGBo6xwsLIQytdrOAfhmhjSRNORN+gh0dCVVCR9QcsukbvEtNo1
pJB8oxLvWHjypDB1xnOIGW7UblP86jMcWo2oacfJ4aIQ2LbSu9TGPo7Fa7Ei9xBck5awknQ2UPPR
+UfDFt2a4W50VgGCwNXIxqmLnHO2NIO8SrzFXXWpJw0zdFqe8e7+gAwOwPU8SQuZISIRTvqFS9Sl
Nzj2W27X8Nui4HvqZg/SyR8rqfag6p5b+g2rmbYGEmQ26VZxo1IEHgU6Jy9k4fNoy2Ag4nIZ6uRH
2gqMVCSKzt0zQrkYIxzueDPAaxxq3kFibfe/NSXw5Nz19hFLgS/TkqVv6Qbqveh3qooeKzVBPwps
dWEEyCVRj2BoZvWN4ohbdk8aiIy8Zxnr3DqNYvcXbOiKGXKLYFrHeUGpslCC/oIZfUCIlu9dSUSx
s4DyPj4dgn7Tuvbb9aHkX8ii38BG17+earDkrEKn61cfv7iIELbeqJ8/vrw+xMe/ugZapi52T0SM
wd7QetacIdlVcAE/P7JoK4Gvanl2/3rYqRE+jXi0yv9+ytfPPv7y45d+e5TQw8pOhgTCoT5G17Wg
oHQ71inkiZK5vszrn396fr895Kff+XTgPh+aj8dZXmLYFc9eQzNqQuRus123Wj0/2E3T3zIV3vcJ
6oDBGd88gs2oVbsdAc1Yy1w0wJpyOpz8dPZnvZwYlbbaNmkAcoRGP9yZLgV+kg+vedSR6xC/9Wlx
yRRt0KaCkZG3WwVbwMcp8wJYQXKqd+5Gb1MQzwjLNsbYfwG24l2cPPNrfQgWf17BrQ0Xcrygr0l9
aVaG2d/pc6oorTSMk0F0bNyqOJfM3pFonaWb53eg9EfpppvCZAvGBgS3bhQYK/IVfjWRFz4k+nc8
IeyB09jdF8pCr+5Z49Y9zOBhVto4v6k4u0/HiMi0fm3oCMRlXK5run2+6bKaJtl4yYBiHDKD4Dc1
6CfyaO8VEEDfDmDTuuO5RcdbxXhvyn5eGA4ZWym3JbPZUbvIkk8B5wpGQZRNdlJuGquPcNPeQVKB
nBEVfmECUBxwVa88/LO2pj2EG8WObR1izFzXGjksdcBBawKN6WY3Ualmd5n+GNPq9tXs/HD7Tqxb
om7MBjOeHA6SUweZ53tGzSZMjkYbDVsDSs8mATzAyK29IJww147Q4t1YdOpCY4K6pw/8Mtdu8rH2
bkE6IUy/0Nd4041+B3XGD1OEyOCkGVwO9gQg/jkxA/ccka0WK46e6U1fiWa5s5kmEeNm0MnNtW0/
4KGhVFSboAM0UbbpfWUG2OZDz9mPwXRnZSyoqHlPkUAOLtUNsQLZAQ8zcyzzi+jBiMueQqQm3ZJn
SzvdTJozCrr81i2HbVjfOGTBnK3JBPbPWY8lx613QW6NKDhTf5wnCJ6OdxAsoFuCtYK1OenPqcgn
NOlavJ/zEogPSbDMbzBlZtPKoPcQGAOmSwzlkCzUgcD0ixkxyZy8wncKdKB5xz1w0mAk4z4kG2ep
F6Ume0LswGthKA58Gyn0HtgCfIKi2EJTfyevPNqN02DsjVa6N5GZQhXiGaMzmX3hxOCquuqOl9Zc
cqYJkDfkjZboNDScn02GwEULAIwRBoWk07a7PZpmePibovKEH2gdR6auD0Y8ngqCLn0XXfKjM75b
eqMf+KMIckYOXa8rN1Mpv/V9PZyU8z2ZH9U8w4qaXRr4ZnOZXAxRQDfmsOV2KuY326KSRCh4mxXB
Uxpa70yRLOUQPetMEAk0sodanmSeBfveWSAKFgjNKkTPTcqZuS5mr9pws3sdu4JT34wBiGMNo2tU
35oJBCg6Rzgx0vQcGCUQIyYCoHu5ESPUXU21OgmrNDbJ/N3VaZ0VcEtzRAwKbA7AaOcLgrV8PWY0
khjTPTVNer+MByaYZ9y1AX6YcfNERt/Ztr/rJrmqdHnu1IyuJcrDaO2Y5E1lE5FRuj62G+Sktypr
SOQmRY63FhlxXdvfCIth0bBCLGlgC1cOwdLrhY6wMav21UgjoEfGuIMU8q6DZKBkfsSQsYt/dUFo
QASQR3jyzUY6BjJsEkcGolUZwFgvhoOnjTp/h3MhhyjoTFsUg92qnad9YApOQKQocGjXhUmDn21y
tKong/acyAiK/U6NMbYhScOZdZxlpq3jFmj4MnwOhXrwSE2D/Ta9ZLaZQ0988XQMJALebaMHyQ6d
5KV0xl0/i6OwPLqoRJzZU/wEcl+tmSmSMlYH4Bs03ATq3Y6HjSxdilCbRkuRkPaj5SZ437x/Smhb
4Fr7BVn83m1hp7WQTtbzbG3ihyavAfjXiArLKbvP0/wy2ULfMCwwHeMdRJDYNG17zsP6izeROUhc
V7/phvypmnXif/PE9bWBHrhHZPxmnKstGv1s65Qz9QxaZmXRTEC+TwxCjeSrKe9QrIUXTb+J9eSF
tF6mE+bwFiCbIOHXgD7eTYyu5/AlSa2fop6CbbO0nuZZHpOCsqPJhPNgksXhmGt9HOqNXTvmueEK
iJT2vUlYHwbnVVMFGxZsUJe+BaRk2y/Echz1+tuk63iFRYCtI58OYQMioI7rnWvoeJZQlFKG1+vA
YXZGCm5HTpL7EgEnONV6/lVS6NWtLraicyjhA9plwyif5nnYGyCQVg1XaEq6NG9OQl55aSH5H9jP
5sxJy2Tc6wmWL1KM2dAHb4RdYNUz2x44RnmJO/tbRwN36wGKXk3Ojqboa2+08Sn1BOJrfpc49AVb
TLRK4K2bKqmpv+kLuzFnZuTZ08YVxeImwdCfi60s2G+45J1scfIX2945thDV1nMQlaDmtzW6ebB0
6XQegnlYketO6mfdPghJT6O2sqem22oSPbHJ6slWFbRb1qtDRk7fSS2es7hpxBG8/1Plsa93uxQ9
cWX3G1MS8RNbVPzcqo764gKEnsR+UMXkgRWOr+l9trfb8FfgzAeEKs6OUoRleWCyPROvtAoXVpNO
NxFTjWD+GORbr+TGqUcErWFwKMP+gHluZcEyYeEkdBKiRooQz07j54BGJpFHo4vrdLwT1vRUFD1N
YZPwvlKnm8fyPSxOjhpaihOahNYTX92P5V4BHdjYOYk0aR/5/XKR6l6QbfiPU5DkO+atOKZ0gs3d
cJ8mUc6BTUD2GRo1DdkxeEZDstxsOiA0KxRjmFXBmO5chz+LOIOxpRx3A5sv3tATekg6osI6A+SG
Mz7OpVm80xfPatKskVlUx5kB7RcS8L50VguXBHoADYj6pI2M0YvqEMw2NZDKdnbgzbdZy6ojNefE
RfRul6HLXATx+1ToizIbysmQR5sgJIZw7MVraGBeOoZzbu3Z7dCoa6pvpPeMG1FWN7FnJze1Iw8q
AV5GNT9sG0cvsJOaWzfZt9g9jj4bN2LsSXnE4ZBcCE/y9pM+PYzYZNNU2zRK7SS+KbYzETeJbwSr
Bat8E1cTh8foqlWpMRKC0OXDR6zWWWW91N7wMJXNSx0xzgat86WrRrHV5tuOQEn0S+1Fx/q7svL2
goTvpOOD00AF1WpwAJlEt5LLf80w+Cax+5yLvQ58d+l3Ns2XoMMuWU6o40fLWLOS6D7wGnJYhDGu
Yclu7AbRmmMU/RF/RDm2T8wJ8DFpXu7T93+YjbtW5YtkE8VT3XowZ6bABxKDCady9rOmoOV01qaH
WbVyvHkpxeubQK+ii50PD53R0/ss6UcyeTe027H1HvPFKnL1eNC6pSldxBIEekU35eObXc94XSEO
Ek7JYCkbh1WuaYSnJpX5HApmVF2oaSt04IKJzDBxNyoLAiDKkg0sm/k9aFCgnJ5+vH5wQqyDVkTp
lLTDxwcZzKUfOSZ2wMX74iwfmiWYctbNfVPgGy+77hWlX7CqCgfwVaYtoLKK3C2sEKdBPrdxxJxA
y+avqHM3qdmR75BirK1GhQLNLM+BBpz1+kG7IvGXL7ldSbYOlru+fi9FHjfWyTEViSJ81aGVuXxG
eh9DVINkkF1p2AermeojfIn6OFxf4V9fmx25YFPoMnHNHcIO7S4JMKC2Jp0fwDFXkDLBv9Q65pXA
jO3ni0hB3NASmpIqOFz/Z2FGDeKPf//7mO5bA+hmfzWd0LJOyEEvZrUlJ/XR6sbh2Hxl0KyOEVF2
H84UeBDFZoStt5rNxXiHNwIYaopRURb2WkJixGuuwzNevCxuERXcFelGqH7CpBjBKzOXvM06sfwi
5mQs9L5dT8WCtxcOzHt9+ZA2ObSxmysE+oMtPXt0XqoA9FTgTDvaQfuPHy77d95IBoXj99k1K2Zg
cLyPdWuGvM6cV8Kw+35c9p/XDwm3Cn+kbbUSpAAwuCLbMye7HbXvTSJzNKhVm/hUccaqD0t1HJcP
Kb4sAnJ0t92rZPavJpp4otoeNFd8Te25PbhxukfLbR+dNHyrZa3hweX8bcmA7LAlHa8f6Gf75GVR
KpMyvIZ/49LRAOV//eH1s2z5UrkVkxTgHqixGXpG2sRNfOmtOf340mQVoxxMb8bSwRER4dndcynN
iVZa+5V73FdWwB/FsEIAhYimz7CkOgK5ANwxrdd/hSXfnvvhHvplGugvVmYxzSReeqGPErMY4b0R
d2I0vxjCeLH7mJCXACNvLh+CuN8C5gGhK7oDNfHPMqRu/hba3WudMw7FEkWMTFHcOtpwjwLzpenx
+Qfa8yipQJz+Te+xqs8GcFqt/u5Y1hviy/uRlBtaUfq4RrN0yAkjA1zFmrRY6YQw85PZImCnNIN1
2jDqWzIRWJUAlzsTCTUzm7rlW399aOhHMXTookNBAs/1+5lT1zstYc++/OzTr8bXbIXrQ15/rHe4
ldRoffn0e7238M6v37z+3tyQ+aPX1qVMc6ZCRY6Tc8IHzajhV21DkMhQu9Re/LqYMX1FtymvJu3Z
oQJYYaduj73SfVc75UngnlSnITvNdJKwclJL7eIeBsZtAFgKkYWAPGa25CDzhuRDDCUheIBMxhjH
1rZh6rGH1VndTH7UuIw2+hg39dhWziOXnKH/6vqyvcUDFRfjsLFLdTFYPM7SOZKEl/nwdf3J65MH
M4fuUE8UN0WZJkc5Jhhw8/HGjrisiE6l4Z4VzDGq9nuNzHNXIvmsRb6nkSD2Wlk/se13qOnqnW1b
LHetvhVolP08LuaN7IxHcm/GvdWFFN1wQRyXGmPidr0z5Y2pvP0Y1c3dOGe7GtTFEfDDQeGEBCXs
qV3ijvuILQulIorrCJH5jk4ke/3W+OU4I9eoNcEdY5KUmMlrNZa0aKyZJPoQp/gX3XD7o1Omb0ac
tVucmz+azCWGsLlvgWXJNny37EI/6ZHmh3DGuJU/D6nY6WljH0gRWQ86xe/U7Frb7Q9sZ59zkG3M
hhnUwbR+hyHwUguTYOFlENCUzg1XB6CR/8veeXTHjaxb9r/0HG8hgIAb9CR9Mh1FUqTECZZISfAe
ETC//m1kVb9bt/p11+p5D4qrJIFpYMJ83zn7xOgNRAQQ3vZ3fh9/pN3wjdGer1gdpW2xl4jjFxmM
j56DyIl+/5wTOVKQsbjrMVzrqhnoucykoHjBL+Mn+6zhTHrIi3CjYYsI1dvgnXjBcdI/OJLcEfIM
YZZG3u+6Ine0my9h2SFba+0H+piQn9EFt+GOFNJnyWalIPFpL4o325WfXgkV1qEuuKavNm0XLXRP
N3b0+Dx2mCxaKgiuiiYSkcr1PmmLR0q9rHLZnNvxdjCsg+rUuRznaucYJUMERmhpJo+GLd49eCVD
pB9JHV45ORvKQcbBQiNuEY01lK7BRRvkH0C/nHnvzD1NtXub7TsbodtZQIUpII0vkaAJDAThpwEE
k+qCcSqbDmGSuozF+B14ZYEXeXjMKu9L61Kr6J0nc9Bvca6/lTGpkw4hzNTsnbQOVulUvPse+rMZ
DJtt8FjIoToD6PnB1c9wh0Rf3Dz+ZK01r50yPlpTdmagN+kr/XS76qzc4dco5C9FS54B+seYI2jr
nIHeiXqcy6JdCxBKa+wBZ6+YPmAr/K4RmtcICYK2JVqgF4929xMNzIcW7rv10quO5OxloJyb6nMy
cWOO8a/RJ1TWC51hHY3pFSzE92xeSgEWPYtOv06BNbInShEL+BGPaE+FwvZWCNy/c18m29T0KLJX
9nWKzNfeJ1QuRSdMHd7cNcvroBdpWdRHAHHG7GT77bPwcT10dBMpncDfxZO/QquzyACBmwOnAWlr
0bvFL5CTvWN7Nk16PnjWmfXGlMNL2vT1ntREWv3NKVb99z43S1r/b4mfZaTvCNIRCE4BzROc2hHM
TFuvesO5xaPd7EVJqrHRUKNAQy7KIdgMhM7a2qUKRtwD2aF73TZnd6Sxweb6FkcWs/qtXmxDsvna
UuR1I+fcE04IcoUxy8J+H4UkCBEL6tKTorQmPwcTGQ65PJsJmsOGnF7WvqZ68bv0aeiGVUPldQQ5
nKqKDohB6RcnD6MVNyA0Qsp/ALSN1ifJUC864WM6dACljR9Emz9xhidWIszt+nGKGHqKemsscWdx
+GCo/qay8KGK4EhYVL4Gawv95JUCk+2ZvxE/lwoebuBlJANOz7qf3+qhZjkm8gedFOc2pwFicHm0
g/5RUMASySfCkCy3v9gZFhWvDz6EY3brRCtYkIO96xITRY0DXKhMun1pV6hcO6QkPyK0dKtAh+/z
YOqt4HNADB1i49HBKJ2RtqibBV1if1CaOM0OPiUZ1p99P75J6jrQUl12Gb8IIDTXLYiWfeo5e6Pv
XuPE/UrXgiKaooKckA/aV8BdtPC/mEm0V8330AzHNbusq1kYl1TMn34SvI4RrVA6hQjitmHvzCwa
yleDbMBVFdSfMO8oBdYhE0/b7DQo2F1HYR8kOdtT2X2jmSTXQ+rXB6wK2Ly0RtdmmawexuloWfpn
2LN/ydT82Lpmvwrjwtwgm6FYXv42KYsyueovURvyUKImmNJmxzb5Ze4+jQTbkcpa7pa+PwkdchMh
6Ad9/ly0AuNYg6itAraKlYElcKF/TJGXXJKgfYtK0AtuZwa3iGrqil7yh6ApcMD9BN64gPgSM5ZI
g0YEwoRiY+B028wG5zPF6brgqfLDbNnnaqbOanpTs9GxeQ0WGb1Zhw+R71z90ZXPzfSMUxulXoW8
QqDGc8I+pU/hbvmW6H6W8pLy3M+QRc2pmTtO8YBXRIUDPEUY/jYbsa2XJfEqh0a+Cmvk65XL/tI0
TUH7ufudiYGUSWRPSVYwvlpWvfHQMq7mFmlVqYr+gfBbuRv9uoF5HpDelNfPPR5/shw6vWe5mcDs
VBSg+yw5lc70paGfdw5k753dpLF2eEtihGJOdRZFUG8iYV0CK/+ItDefQ3wUx5Ge2BB4zVktP/wq
geEiuLx499wHa/GdTGN+qqDs7014uKfEZoOYZUtlCbXkQ5urYLfYMKe8EAfqZzc3RT13/+ErAhSt
YlM0TrDPHG96SDobTRBl/cgF5jIpJlEhFbmbJDTvDaaS6/2HmFDuGQFKczk/+jTuXbihiysR0edK
9AHo4xCtiDviLEwLWJ2ofq2mkueRyXBdh0SDyWqc1qPqzGfWqvrZO9axOT/7DoCR3ASk6KqFUtjT
/dIweV56MZKFq2ZWiWlq7f2UWy7qHeOLXX2NFAzB+x/cSEw7sfTwK8AZUGwGyWOApEBaKLqzrpuv
8RzDHHJZzdQmHIOg5/S4cMLOQKF+dbJP9rbVuud8xlkl2gRwBQEJbkP8vBkj/vFCG9zGiGxOhcbW
zbBF5FSCYcIPcjsPVr+3CJJc9ensrgbdSpaWBs31oufVNI1hoJLbbjKpufTBdfT3g11Pz7zKxkr7
w8SkfsvSRmykFsCrSz2u3cHlNffkBIhzNC2QVStDzGgZNRcZahJ9ErYM8XycJ2UeiF0+GgEWo5jl
RJ6K9KRGzYTlHuDJPJFjEVMIFIQKUzPHREcTYyZ9tnXUxo9Zu7sK5R3ymH7DYyYZUsMDWbUzN2kD
byXa9g0zU4JRHEhztHM5ZfvapRBvEFVAjaInJ1KjvkA8gIlSPpBaYFCOg/M+ew9RLh8rnR4FhT9W
UEaHe+nVN9n43g29qpbJ2oy69TCz8xtshT+PCXQr/XQrZDQdsR9corHxLnE65vu5b2/1LM9zV5S7
0QNloI2fgRwkWlKSN6JF3kJ2Bw5fTgR6HbauYXaCwRzQmA4LeMmMMLP6kNN0nXX5XJU6o+cJQIb4
bH8Ts4azK6bNElNL4hlbp42Srb8EuORa/gYm3h56qnlInMarl4an5b/ZYfZNvWEdNkHzFiMSo60Z
t+AS/NB6qQmnvvmDwe6T8d+u/dU4xd+NvHqqAMGMgpSJ0c5QeE1k2SUsUyS9s02SMFRLeLgbBFBr
Yypn+saK9BY/+sjTDkGtDZsArOp8SZPPvHSCI5t9CqhuB9O1neq9LJFhJiEmNMN1LlnZsCOGZLyL
AopgbfZA4bVDq5X2S61ZMIKa9MjcN1wy6WMfDd+akOVHrNShjNiwzUN6DsgM2OpCniZyPJZpe8Rw
DMhV9NUhyuyI1UwfH+yRnXVamNghi2hnNUP4YLswyrSZ90+2sA6p/BlmQcwaHMX1SGv1FKbxI6EJ
xjGkJ91HolnT08enFIvTnVRXkahN7LYutgU1wuUeN7fKpjQ8B1lzmnr4XSUTxjT6x1iRcmpivkod
SbNHgy4R+WPcFO6hDLqINYdIzqVTGxD0vBvz4VdzrL/zCJnH2EDr6c9tcPREtELcadwsmMQWXai9
q/qPMk2HB+UkT6iKF7fJeJ5SeXFV4rMLZn3RlcNrC1N5dgdUJ/Q8RpfirAt0OK56vXZTOiTz/N7o
Fkx57Zw7E/uArNlRWYrnmy5yiJUyfeD+Sqjl1Y9kSazHBsJ059W4z0t5VDNSmuhLWWuJf9w5+bWx
dhAt05Vw3nIUEbZDZit1WQzdpfwQszB2JXw2Gio9oT9jvQmD/uNujb+fsaLs9TZLbqSmd2GHLXT+
WjsH06RqV/veqePUbkDGEVUkWSLmAqZfxsoKhTnuTxQi1IEpUvgyJZsIPJ4CfXb3AN/NfubQQyLh
Bl9DpFMrz3Hmg4Oi/1rLp/tRbd+i0AzwtIIpQOxdsgYhvgkFVNwEpCOFCZtphAiWv/cGN9hjw2BV
kPpXYXfVJmgk+OoyvXgmfZPGRTiS+QQQII67VAF4J4fRLO6b3d2aaUbGRzQVL+z16ZnNpEXE4Qns
O4tN3DRV9gEvyjyAUXmaIQ5tM2BepUTEiqSFmPDFay+03A0DDdyyQMIU8gQQ/c6+c+7LfbxldAAy
taAEMIBj0kSmZ0gHL9K7XQ/YvJGNbqspW7EOJMO6xDwXed9zinFrdpgvqeQloTRrAobCY25zxtFF
PRQYrVYdDljloplN8hfZgGoMM6zG1EwOstaPCtLSKu/49Tik+x229bYLQkVIA0d6GRva+5CaOU2x
Bij+PdXhS9QDOonpISFfY7erpnwzBMZvW4MRLZqyWOuZDk2GgbrFGoLOijhQg9qV9ZPxdLGwZY+i
phZnDaW9Ej7vkTXpJo6RQgxWtUlSfU4c+4cnGI8W0GcVs6I2yRqILMb5mP4xckaeBedmDJKLZDlP
DTfJxKcCgQeLBE95nU7fe8VezK3p+hgJF1uSyRlPKQsjA5VZ122WM0MzMl1x3WlJjDALRxQeFDj3
HuJCu8h9Qj3jj/t8MjfeMY/K45Q+asv5jGu2DncM6r1819pogjh0ZC05lvpbPHPtRGUYODVL7NCI
UBIu35U0Iynscu+SS31Kg1QcWgwEnerHXRGzyfUtlvM+AQjwkXoQlEIeGtO8zp3bXdpG9ZeKnntB
z/ToZeUI57igWTg0j7nNoJlM8ruKBvmoWUaao9Vi+Mu3hm3px6xfOjzzhl4bmR3DmB5K5X4nCTI/
3X8YWr3HMUnhk1ED0akSiMjKDNdU5vRGsAk5lbP3Fg8G8llnsi7TaCaHcMYJzjj6RLNd72fLfKqd
3t0xljgnyDsnxCish8ZuU7PFPzR+Q9aKADnXiS8kZoHhmIzt4DJJLjeVuWAdYiW/GR7NxLRfzh/l
NWJdcabJ8GGWFEH5lucxONLsCfbLnn8ae0Dvmu1k7x+8JgeQ5dFjRYtA464xQeub7XHKcDzdZbdC
kWchLOgIiqvHwoCob5YJw7JTs1or2oJyxLlI648HMTpWZvIt1ShBMw83A+vHL05WX70xwlI2b1rc
PV3hoTZtE+6lwbhWrGSQOLBoyt3sWfZOiQznFw47f+PaCLAFu/WVh3aIz0ZGUdU2W5hJr33tt2yD
WC5FqHvKrnltWRmvm5Ex6D4QUV6pgCvYAeFLTMegTx0e9o95ge0FymPvnyS3vuHp9+hL0Ltncdus
mjFhc2uXx8Kj609lTW+94kYY4IwNbWoOJpQIVoroRSyJoiOZWO8FjMaq02/CwHAdsiyTcGFY6tMy
7kl2z9sHXC+obTX41/t5ct1vxoA2TQo88xaOofsHrmcijyJWW+YQfZ1ZCG5YujLXw0ARBFAmNNFJ
bifOSFri1zTF44ZnEmQ4mEm95Gn4Q8iidaSQiauOigLPakK6OfjRlJoBA5YlGGoy5D7EHSlWPTQd
4Ecp3ztWGW28pI4fWi/+WMz/fZd/FCV3E0JaxN7C2FhkXa5NXz9Hon+duK3wKEFS+fMWNFua3ime
70iqFwGAkhGLmEDWK7u2bK5ZQExZC9eX1Hdc9N2mHDCiQYVgWcJBELv2UwFA1YJxvgTD/DIxsFMt
8zewJBl7IXNBSurc4ULpelp74GDW8PJXToTIBH0A3EPK3msfq4sontjHX40Ig6AnEMwt45XudhpR
BJp9xuduYsOXcTgRVT4tS0Yxz0o/gm663Evq2EjsVcEuHplERQmOeGVDumdvqVMytM+7cAkCbLLi
sfbUJWGQWRnFRy9Ug42Yb1OTVDeXkl7/fChCkuUdyuckaHAd/xgT1fAAD3LYBUP6kdO0Wjc2Zpmc
pCNL26c8RUDhDOAwRp52f4L07sbXhi7UqqBu+waQrcEtUkW73IumtwLPoTkAcKxs9SuhoHNoRsd8
9Cvz1zg+R0FlvVOoQPFczvM5kW56cOy5XUeY1TcGBarKNHMye6pjQrzNxR71sdBs/gIhrYtmjVPk
Mzrragr3MMB5TkIIKSXyTbT93M41yANCY3JecMg3Sds19HfLD6cUADwWnO1yh7RCffbB9NWyysvC
4R0qcCDhncDMvGuSv0Ttm02OErT1qDMPy93jmA2DFKtEcxkJ7vzdkEHFzg2bR4onTkb++6ymB29h
r7oye1vGQ54TVAfeto6Tj9gLX6qs+VLO8ls/xT/z3D3EA1RwvGxqRVVjjWiGREfXe25YXtsDFUI7
WSr7OctduTxEzcgbERjH4t7BPkYM3S2q4zVWX27vmmUHvtueiCiKbyQ4gklqk03uHe4Tdsje1rRO
mObSVRSRV4kHfaXSkz5Zrf9RgwDLZIA70DrGIsGe1defYedzz3Jzmcp5GX365LJY42cuA4CiZcMQ
PWFmmUsmX19za0saKUx+6YeLmXoVzcFheXYtMmyBbuLUMYi66RnuiLfKVobRX5XJWlEty4nRDney
wa3sV7ew5mEwS9zSHaVuJ5LXCh3e6v7JW41LO3WnG8EXz0pLg3Y89jdWEfUcXK3FGzzNTAS2h32z
DxjkSFaQo3dtMm7/O4jq/rhERAphkLgYaKepLXJ9I0wISkGcdmqGpRBxPIaNV3f5a54HYMqtvcFY
wuiAv3ZTAP6oBMD1SV6NBpbhLL2WAcwMfyeSTKDl70mjJP6sKfxNrpEKIRkiBIUrKemYThc5hGpz
f6/l2I4BDjzSqiJta33f7tQeiFvL5klSyQVH1FKlZ9KJyy4jXAOmr0U5pDTolrgMtrXipvDxNOVu
y8UrmMNUkX9Yhf3QZj72sYWTBR74kHtUFImEQGDn8rXnIJ22U3FyiKTaxMvevjDmS1Y5n07NTiUs
mJ9jStBeXAf73CBoipXPqwZ+brRs7rj7V3mOZeBuzfX7kAa6tVQKx3IbZtGq6diKFzlLBM8PNh7w
I5o7GDKMwX5uLCdZIW9bALRkEKUUTnyDrcAybXJzVHjS5z0WDaLVG9xnGa6NsnmvuHIkFwVfO4w1
IjG+JB0ApYRMugUIzZYR8lbYSnMvmoQv2nXPclCv/bLLylvv1GuiUBMosTvfpF0eD48p3u5NPicf
g7UwsKW7V8HMji1jWdvg4sCA1B4iJP5oLGckJTPM0vv9ONz5SJWWfNrf97EbLx2FBoGCfayIaCUL
s6q4ZKNtP/tNnV69Sf7Kiw8wZuM32qDm5J1x0SHEz9H04mQ+2sSOPTSihTAbymDjkM21RtaQ3VJq
D2RM1RRhXLKggyKgB175z7Rz1uUQWxteYodRGHkQ7jvBE3SUgDiJFPqaqSneBG2GCGfqaPGbPbh4
zx02SHq25iDCizEzYllk9Pg2migeftwamtZKE8wH3XWPgs94Sj2EbJPTHmUyEHwy3ToqXjO6JT8N
X4NStMcaWw46HHevI1yDcw1PA2aESJIMq2nQ7npbMcdGLIAwN4C6jct5Nzb9I9gjTC1Tlj8JG+UN
CFqK5nBHjtJS6aVjB7+2KeKVhlk+juwWn2YEnAo9yR9In/9PJ/wHOqHjBBBL/s9wwvWPnASFtkx+
/DWY44/f+hNOKIT8D0r4hF4EriRLQ0J/GH51/f/8H4aw5H9IEzYHmRzM0Y4HJeAvwRwCaCHoHsuj
NW/CPPgzmMO2/sOxF9AhJAYftsD/G5zQ+huBxeRjIdjADgrxBtaG/BvmjMpnRTCuGq/lYAdbwHm7
uh/lWWMy2DOB6q+VHMujkgnrr8ShNd06LYtl4luTUD3rsKJkYOafxKTjyA1iHIXlNaGh2NBTdKyS
9XiA9FpO74nh1/u4zfVxDOShC+qvg++PtzKdxltAD3L3lwvx31A1nAUd8xcEw/LFJNgTDzrWgoB0
F77bX2g++MRrimhKXyPEIvuBQdDq5SegaOcQ9xEODc+LWa2rFP2yEa6V6vxzO4ziWsfyF+X1+hSM
+laxkb1YIi8PtoJi7FvaveBgYnRo1SM2QLmmtpodxIhSsPXD/BL64U8iQ5MDNq+naqHBekVF19fq
NIbjWgPdgQHlmuVv0mCRtruUtyb2BQZdo2Oky5Sd5ZCesr6DIudhUZ+mLNpSJQpPNkNyaBj+pqOa
/VUt+P/Ak/Ep3jqlEaFqYd53Z4ySpWTtEEVt8g/n1P0bqeR+Tl0PQpIVOMiarL+hZEhriTGpTv01
AgC+o52Y7AJN1kDUe9ELMzwLhHl6MPCDn4hOTfYsf977aviJKL3bJ0HDGqsHdBtm5k1rgtiQzqpt
6Wpr1aR7fIfOcwra5Iny64oTbX0NAubnNnS+kbGqWaVSOMQhWp6i0dxG0seUMAA1LxNzeIFMQU3S
hbuUx6W7ynFx7/MYjb1nFdVVjiImUzdsITtQy4UykN+0E25MhTcOA6EXrSZrEC9IxZ0yoHUTu8Xr
FDkb7RXDBhs0hABR3SaNTrAmPy+Z5v4QU5fBsTMf0rgvXi2CToHBnW07f04WVdy/frDhgWMFLOKf
yCf/+8MLcMcEXuq5PMP238GimASiwajz7lo6H8QCVief/BxOXWocWrDltOit5ES3x72MWib7DIOr
G1KZhNlNxyJ9sErnqnppnhPCPe3Y2Ac9ZcPGfP2/P4sL3Ouvj6InPE+wSwksxhh+LLfVXx5FB6Kk
rLuovJqW0T2kmXMp3cLZOvGQLBnGwT+83Z2u8vf3C6BcedJ3ReD5f3v0a+7/uWnj6rrpDBHfDPGr
6TFjGGBstoJl03XqsU0mxLE84x0gDE92GzdQ1SlgixApaT55T+RvRq+9jRPNHJYAFSwojVrlfWK8
0tolYrRF71KFaB67YPIu1Vy0u9oC2o1t4Z/Qcvex6t+/EM+aRS3Rlq67zCb/fgJJbkriiLX1lf3p
O7kN8ckjNGk1+qJluIqadeRm5tbzkJ53ujbONiPRqZ2VtUvd5imBO7bRZrztl7QCsF77oavF4/0H
G5tflCG9o53wCNJfJgyG5JrTSK9k3cUtKn/yRLXg23nlPCD3ltxVzfDQ+KSdJ4UWDzNaHjDiQJe6
1suvpodWAMOn9xYUJIPEMTT0ML6KVHnUnnKfrCLAS8HcMQTUHSWhwSevNRsveOARxwSQ2oU1Pgiv
tokBUb/7jtjTZUW9DplQN2rp9/k0+1f1lM2HCGjbKazQNdayL/+BZOj8jVpnLnftMj3aLhHfTCTL
8/eXG9d0lVOSLG8sbqM+HK2VMJzhi+8QBhMbDLwa8fHQ+sMGDtjPTPjpLxuSBdFyw48Gcyrobune
YsxRx2wwNDAVL3xKJ4OkmOVYUGOjbUw/FSZajIjH0XLT97QitKPwp/hGvP302ORFtmqdnJGodOUP
KULC2+on2YAuwpQcbLFje6TLTI9pXQznOYN6QqaicURp8Dyw6dtNViMP8ezr9UzawsFgt74r0YEf
ktLdGkY5HMY5abbSLfNrRKFGh+13kEH1jXJ7+yrRTIEKeYOx1F9M8Q9gKYppy637b7e2LW1GBDdg
rQMJy1vgTn85xW7rJ2Yb9/aFlFRqgiIXp8BX4mR2o4maNRF7UJ3+4f4P9x+jH4bskpZjWgMJ7O5f
vyNC47Oe6/Yvf/WXQ9gyCHZ7yy/+69V0B6hAe1ON+Hd53fs/h3n6v/73jyNnl40Z2eByw53C3mf5
lMbQFkfDypE4/Ncv3v/hj7e8f8BFbLELpHz94+/s+yf415tTIuBikA9lHjFFbv7b7/Svo/98XbFk
syxboeUz/NeX+dvX+uMz3Y/5401VXdxSsREtMB0HeNIJNMuf5wFsPna4+7H3f7n/mO6n//6/kkc2
a64xc/xeQJfahvjUDDs8JYIQVoe6P5Gsegln1UtMa7oEtlK1RP3COvZVO/PvOe+z3dR/nYzht66k
OKrMPlNO/G2OvbvRuLmImfmRj0TExtn4URMltUkV4fKDR2+XqFUVmPXXUHnXlCY/3RzI+nNbvln0
gHeVM19KZRIODiFGlfAZLZwKZIPoHdDeLS4nm2Ifwbb1PeK2YZmQhdbVWuJvp/HLsMThRuyzE+S0
/eCqzYCkYD33mMoyT1J8Ik6XYifMD3N8HkqGUbWE7ia+V61NYniXON5mCeaFXyXJ6e0Gy33D0nB1
k5/Aq646I9A3IdmXy0Zgt9s+Cm3dVARfg2QUb2X2hB8Vbo8JRhn7gseAIhKxwZZdPcXAM1Cc6B2P
77vM3/2ixdE7UcBNkHmAFZP7ZokjTpEO63tAsQ+AoXDxRi7hxWCcz5TV3G2XEGwMPfcbdWu8cvZD
ZnvXKOrik4HXmiw8fFNOoLD/tFuKB9bZaaKGv86+IQVfxUuossjHnykhLpZs1Qa7/VMa4a9vKKHP
QfE0R5iiazKamyWsOdcPBibMMKjRgY8Lphr7J+nO3jhu2iXuuV+Cn0c80jcQWxmV93CJhu4nurUx
OF5/ScA23HLvR644VSYjI3TzJWC6rQ8GedPtEjzNjA1tkShqcq0JpSadGgwv54GSz5yOn0mTPxWQ
fS6Wzyi5RFvX2CMjYZjHyaNyZYzcYMSNo0roz9hN1WrxSI0x7Wg5U1qIoAKmcJiAop8bkOsuifFH
1VAFazOwFAma1JUYKelaXUyCpkpZ3RQMxZn3FbwVKWJWVK6oRRX52K4Nq1Nbbya1Fw4gHThN6d8z
wIosSeAzkeCgsR7y8VU66U+3UrtqhLPm4Lwp8RmcfULFqyVdvBpgRjQEjqeW/iC150ynJF8byVPP
PL/SRJSXRJVrc+WjxdsksgTTMEwWwPADYSOnPndexzRubkONgT5GbFR3+rG9J6Kz08ND/xzbFNkU
Uq9t1FKaX3LUqyVRPVmy1XFD7/SSth4Qu67T8sUmht30kzuQiwx6k4z2fklrn8aSHrhkaE3n/Ocs
tY/ElXT3saf4Qdo7fhosTgI8VtGDMx/Mc4SMv14y4k3C4rFetjuX+HjhxxbgST+iUTgBovc+tBHd
GLDyB7/LXidlZOzs6ulQWli9wqncOkTVF9GSWb+k1+Mp+iKrEDMaQNM4/FG4Ro8EIOM+GP0du3Xw
4VO9891ouuoXL81vJGxtTQZEBOhliDl08Vr6igIjMlvVSbxGSrar1OleGs1+EAHB2fBAXI8ej/JY
1oeZ9SVFvuori61dmgZfBzdKd2WOjM3simNvNd+5h0iYKsG/2Rn0C1J8qQYOs2CCdr4bPudvdBDv
1TXYf1mhWS0UwPcR9L9bwXBGroYzST6TkIEPiySTgzYtSMpGA5Es8H8NXUOwt9OVdIW9E9uhDycv
KNVxphPHnREOGa8GYrj15EZv2pN7tmLjup6pDsp57ySQSht/WGvcOgyQSzE8ZqNEJfbk4PUmi9fZ
zKlMMYokYNWIMu5M+pm0Bug5JlwAG+ebC5YFNVuGUA3tKmJFhM3oClSfvWca9wcnsnPdjCDmt7jL
jjBeSJBCMwd8Jms3geqvk/NYNYZFM7ujQ1bT3h9mIFSx+6WfLX9rT2wa+yI4oeRRK9inlPUxvY65
iQGAUhnGDtJmyIPyrVNRr72gd54TM0d3mAGxajMoE8ATMfsUz2WYswJd/Jbsiw4I9Mq9wIca6LMF
9BtGm/3iWP7ZC7nCcx8ffR37pBgG2aZL5merASs6Lgg9qxLjTts/eMD0PlfJ14yBcw1kCmyi1ezj
RTKb4XFCUCGgpUX7Iqe4j3B6M7UYAtuUP7Ze/dpk5tMSf/qdXsIK0xJGavrohCm539pmvMYMnXUx
71VoqZ3nEVZVoaxQhQNXKM6JT89wGkJ+3o+okVahMU6PFTWHrZkEx8EWrKCpuQojjyngVIwAOLY2
ZFS9KMMGDSzIgyiMZrFrBKc+rNHvls0jOeTPqZ4PUJkhYoW/VJn9EqpDn6nHgzPPxVpQtzVLASUg
NnnuJBGDNClBO43q0kCI2VBqpr+p5jVd4ze3xTUwc5OvtIMbuGXXFDvNMS6QyVApjR6S2kaQneCp
nELxzXIwwQTIyE86Coxr2SH9uh9x/3H/YzaX0Y1EnPEUOhT/77+2/L7gxHz6CCFXeobx1BN2d6h1
7uHSjNKXpDfxuvNW3TBdjEqrt4b5dCcLE7sfWRE3CDjYhZfXKP0vusj7D1j/EBsdEV/HvurOubJD
cGWt8V1jEru/loeznsZz4H+xDPwmbMWKvaILeErjktwGL//hoVj+aRXi5CZd/82QiIV8y6jOlF2G
i2HSLg5MVbyD2NvdD+XUo/7JIsojscbl1g0ZOuG5/dIS8Qehbnk1fUmnDkwPHqt1jkr3ZpZ+/0D8
tt4JSi1fqXt/c5YjkQ5cyPqMv6Hp6rajGcXnQfXOJcqYMmoZTO9zRHlcuM3P0WsqtK6Nop3Unsjt
I/ab7u1BayG+mAoh5P0wU77ZspYfU4d6Ahdfe5uiUTw4Hdoi9AnJK1TZ1/uRziyvyF6tN3SI4zbx
RnkCBRZd401mkP8qAm28E/u+qRqn/YkNqEWuZ6fPOCMMcG2TdfB61/giG4hg9+9C2B4ds7L7GMFq
r+ElxDflVcGDO4XZTpttzw7ef7mfIJE3j0xXzVvudPaW52A4NVnT4sgZ0k1lWu2PqgJ+spyh2k3Q
B1WV81RnsKxcGhWoSZLmCaw9V3Y5JGC168d++MNwkoBmtiGvge1mJ8PIjW3jV85rGMTP90MjFT0N
6VI2aEx/29ZOdSq4766tXRgs1ZT80efBnyfSx2GKSUI/EX3RHXx6/gcx9OZTWGmMcssbD7qgoeUH
KDl5DacrMBGIqUYr18hrPyEdjs2i+hzkmzHn1g8dxvRlMJSdKyyEV4vq4B8HlAR32TL/SEEObwyD
1GENbPaKmstHaGSXnwHNv3YQH4Ub1wS0DdVlkoN90RXeiPtbgLPQ3HCmK9JN7veYilyvuwzKLTZN
Onkf/rD646O0iupq7wUXv2+Ti6iJxSwqnzmZtPlzqA/3o1jyOeue97pWo2Gf7weYQer/mIyn++dx
sZysyykxr1ku+3PQOfZmmOfuh9bU/ZbvXNDkWVdVEF6nWqSEiHjBpsSZ9e5xse5HUIcgQ9AvmhuD
p3OKJ9o8fTX17x3k0vu7OMGADCwR4gaQczj1gVdvY0a87zF35f01CE9I1pyg+JG2dHEqlqFp2dx/
h8jDoXyOuefyWEHYPWaR7RN+YFrbiRj77+Wkdvd3CW0fX3PlHpLUwBdgN2i5kzLYcjNN38BU7O+v
g/3lP9k7jyXHlS3L/kpbzfEMWrRV9YCaYDC0nsAiM++D1hpfX8udeZNp2a+qfqAmMAAUQQYh3M/Z
e22Nhr2dPpAciPuXe+7OBqrwPqDSku8TEbGxipJmemihe/qzu9Q7K+H0Ynjgy2cQKtivYk6Jh6Wu
zKOeq9MOWNa6x1X9Ctsb9tkyfeHBoaOmzgAerFJ/tGr1O7jp6YuTR6UeYAd3bsRoX40oaeD8mr5U
PbuhLmm9ZLoRHEhgIegj0sdPrT3JF+oAALYddQ2f+3m2NQjM2tlu8SIfrHCaUkCtyFaz3O52qiw6
5+Jdk3R5HEcsNwkegqNFeNC2pOv3ZZMPwLXwq8NWvevVqDx6mVq/6BT45MdX7Q5q8Jwb5yIMJtCj
6MzkGw4DOZyWkz71rWH4MVyQrdxf4I7N2m78qOaS0UmBwnycLP11ccyD/IilAWR2DGftJunALFsh
5AX5Sjt1Y8Z6mftAaJB+GoS05/JAQOIbAOB3FwfXvlDoz5I8lb6rsbmRbzlM0QzRI2bSrjbBQzdD
T/NsJmlA57z7qqBTX7e1dl+1sXGz0AkGy8h3x3F0pMyzvJbEixwabXJ2yeQtH5XK0L6fl3vaHD2a
CpEpUzU64RZm/tS7ysflUxHRAVi+HO/U2DLPrkJfQD7QRsttGjrFy7DY1bHzUua4U59+QciRn7Zf
ABvVbWwdSU8OCQ8MqBHr5ePlv9P2BWyHquVaHuBpjFq81uIHRD3yMlIYfXK0MfNBX4+XH5BUPZ0b
/adLEjCgk4JDZirtF7eJmZ7yJRVNJCGKQwx1X3AnD7uZjuunnuxVPfo+QYV9DLV0IpRRb7YGQ4Iu
cInkrLAndX0GhT6xPxUtAfphWPW5jEKGJiCr9rZZOucqta2d68yQd4eBu2r/6CG2OiaO8M6qTFY1
aMejisCw8fpszcjPvUu65XHuGky8dFRVlw5/wQyWW8w3e04VpO+YSI0RQ8zQjubGm+wZ25jy6bgI
kVstxs42uuVL6XpH8i0AUgW14U+De2gK5oAIg52zg0EHxSlULC+m8bbowxPpNZ+UMQ5Z4lqvvR6F
a10fQKPYnb6LHM7R1qqmbYQ+2l86hN1BTQikXIS5jtiNepL40QrfcWMIfXJ1sqzc7wcdV10tVHCE
DFz3//k8+WS5MLQcZ7x47dSjnguL5SRfJt9A7icYl78hV687uYx765KIIrKuE0CvrYnpPh3w3EM8
XA94lzeLi3qL9yrXk61kW5hsr4VjUn+JmQFFJL/sS7d7jaP3nA4XA2Lga41wZ7c9OZO1WKQ9oS9x
RUTXXKSjrwUt/fQOdFqDHddyF1Sm/Itw2Xw5nTpj+8AHWwoT5GKWFQI8jFl0HpOtO9w5Zm9fnjAI
N34qbPa4PH6upSeV4hSCff0pzca11Uat36l/oXrlC0VxVfpyMZP9vlioN+nG6EjFyPLs83kb18N7
3IYlgSFMAAJBQoYkaVr1HRrOGycEKSn/PZxl7VZPicYuiZ2Ez8WEIamHF/nlqI5WPsaNXK1EybFc
/M78lna8q8JMBaR2/KINABVRZj6rSYSHLuUFwCP4X2mq0HF02k2MUHcn98lHi5Yhum1UmwjAwIaE
OOQbDQ5auDQMFMIKdoT8YJGRoDLHzbcqs5xvTDZFyI+2Zzj23Kbshht8Tzj5sIUZeGsSz5X3TC0d
zyCnPW/9a+ZsGXLjLUE6rAO7D3xCHLD2Gi2WAHF8XN7dasBVyO08Rj2UQHDCvdkdtSA5tLQMDwv+
pW3IpYoWC7HGC13rjW1RckjiTFlZi6Os7SFp10PXPPRm0e/ViEZqAlx9r7eYypS5yVcxRiWsJ9jZ
BsTNu6UZX2MzhtRUuzB1PM9nsmiizfUjFQqH5gHsaAZcTRPRx2vLnTScG/T2KgEq0RJ93mqRYfvK
FHwf2/YHSpB8LVNnu9q4NYei2jelfZct8Mj1aXyVtERVnFWSjijXGnoQlPjBR5EIYMKRTO0FCKDx
usSefQ4yEIK9c4+NHv4wRu9VkVTuseel53YcEMW3HunmtcI8HUcH7DykPbEGLDlwmkPb22BBCcZe
60M675EBe1tj0PpbJV6SY7gMrx2crFOXGNmpaM3qcZlrBDZzaJ8tuzR2iQEBdO4jfH8OFv6gDAwg
YZrhI9JfebhcVvEEXM/h1rD2ZsXYoyYo7tze2hF2FJzClJF1BcdbnZ9DRF1YsL1ka2RZubXUbHlU
CqqM/J3Kb3pqtmmUxL420+FILKKxs1HTDlWe6X5keucZbMFO0kxSx4JWRBJLtm+N9CS5HnKRT8a9
AEkyndWJSeQCFiVc7q6LVNGK9VgSJK06yvcQUhL5n9h7SJH3lRJFW4RKPp1oNlAQcVRM5KrCKe8M
n5abart50u8jQ699R4Td56CAItRv2rZm5M95DehUIocGXWuwr5U3kgdyXUAexsTd6BMa1PIbdlNv
RcYILGrb9eXnHwWwZRIqvr6CviTDmOWCklPvx86rhy752HKC+l2X3MVFZu0ynYBkuUtGJcu1wUvQ
YTjW66L0wLOnCeNUiCXEj8VCn/FqqM70Hqb0xKnW3OdarHImhtUmI+qacjC6zPxynDtro+FqCAwa
obqQc4aLehzddD5Z+XSTJsCtVZ2MFMfhNoo8vb8s5CZpP8iVPPGISvncLsfyOIpvIhe5oViboADW
NQk35iIWVThk27wAAqWpkUDylbfloD6j0BrBPvAR5ALL+c+14Ncab0bWJWrJjeT7dLb2E/JjTsHo
Xzflmlo5iBTt6hDWpEbKheHF3Ffq/CU09WQXocny5QLMZ3sB+Fz3uSla2ySCQarUEHCIROZmkORY
C10HK5Nhv/ShyPNZkNO5gvgj0T6RsZRrK6+ntWI603EZmElqVXUitwmi8JQj4xJBHesKK9dJR1de
rWiB6rtlLF/NYaFQY6oPQYfyLg+q8jRqGWbKmetFKHqwSoc/M2tEo5T/lVzYjNZJoYvzy7+kz4nt
IzCdKqU4KuTXSRvOoYDpuqocYJMS5xmnXwhak5M1hBsYfuPhgmkVYwowjhQ+qBnSCAnuKa/hOl+M
bBtG4+Sjv5x8hC4B3QD4vRK5lCR5eMRaumaKxEU7dzjV9EKFHiC3PSSWYdBnR31Mig1ydbyiEADy
2qv8nqT0zAi4F0c6B3uvg6VAQl3soqB/zkIgTfhjfsKN5Nof+0KbA1EARzqd46InhX5boTY4J0sO
izLClZSWaXFDr9DDLwzPXYlcd7Wo4bR3MObR3WUyppfmc1qk9U6dEvdusvVdzzT3ix4MxmAPOaCX
An3Lg2A8jrVyA+dbO/dT3FMCDtlvhAfbWdIbAxWPT0DiLoZj8unl+hlMS/OcW810cgcj26RPkeVN
j6RUe7cFGoPSUAY/8WgIko4gXI1EGuHfbfdzHM53o3BWwLktNoFrE/qODKretvpImyYbImqxunWj
WeU+T+3oPh/T3GX0nhP4lYeUlAWXbXKsWxQv44NOhXc7udhIhmwcH/CfMY3S1OAQ2fNOX5TiPm8K
qsQ2QTNQZtc6GPd9g8fbofjyrnm4v3IiDiGzIce20iG90dCJgTc1SpzDWXrjVOFCd8aF05+H3nM2
JD8aNajOcotaPEPAkotKlngp9g/LfJvQ4s+Ko332pmJvSdRFfaHn8dtk1lu536kG4fGNtCOGk+a1
yaHNlIn16I3lRzMT3OKlBjWlurMP+owARl+s50q1mjeTPv+xijVA3GHRvpXaQmJFWNAUEo+6GOzJ
rZxWRuUVuzYPZ0zCWqQc1ZJ7szPMzZtjg2hwPe9bbWr8HsayTUG/71W1iyjl7GISER6729ROSG8S
C6OtYsQTmHkS/AeUK0vtq1MaxAO59YxHumdiwMCjtbL5vqfdztzjte4U99WY2/hQjOmZRkq/JWFC
vw/FGmBwEIcx8tkGU9+KVn3qt9BtHqIMk5xu2fN6Xgh9RPvV8a9G3j9lyQz4XkXmVi0E+yxcgbIe
UKwaWTqEs+yvvOmxBhZV9QrDiN5G3FJsMxcsJAaiM9c1hx3jBkyz3Cu/DeGTlw6HEKjQ6+TGfjuR
xZWgAn+GgQELdxqaNQou6skqmm3F4kOQLJ9o9oRGrl2Q/U3dGZ7XhDs8gxOSpNwKva59aCBDnCat
DP4yUsDtbYuUaKu1/XFs6uq1ocHRh2V2Zy4Joq/JuMXc8EhnSn+OI6N7Jsczc5ICmWyXHJupb+8K
voVNPOahM7riRp7pse0ap7jYOXODK4vX8KtxqysesyLDSqE3Z7mlOYj2FLWmc+PUK8UAvWoES3SH
2Tsz35wp2zdLmX9DOzyvgyEJb4ds+qinar6hLUrt2yJ6znEt/cESi2VYbqyEOnqumikzFofrXy2i
fpKsu0f7tO6RVqy0phlFotP8YFhLdRwium2BkYKiQCxSzDS09YCxJ9FsxjtJfMkqmtS1U+HFc3E5
K9A66Wv3H+iubKiqreUHXlg+ex5lC7t2P5FnE3YcudUNDSIYf7ln76rUUml9zPN3l/Rad4mWD88b
UEQRpboJXaPfVCpRTYo5d09djjq+r5f4+xTGG7dy7L8UcE3pThnGcM/wzPXLCluTQYELAWS4y90o
98de9R564vwWa3rTvNB4qS01poHIjUCPVP0FoMjPTfkoHU6apBZDxbIN6id74uI8zea7abTLHrA0
khWxWTfT+yBiLhJ9/GdrqcstcTKrcPCyO+CTyN8SjwGuSQXYsvP0jqol/sgmpFeKCTER5V3V/u7l
tO+ReIBYCmgE0CWZD6HqOo8LZG3aMFjLTGMZn4u9hcHin2o3fCtpJr8VxTxsEO/kdxnsBkIcoCnk
DfiSfE6T9zFudmgTkxcznj7UFAMJ54f7pbfuQ+3q9V+jXdKaCeCoLeWB4g/e3Rb0mlVZXJZL0j96
Kw0wYoWtPzs2PG6C6BHzT+FecaDIho4CUngaxrs40z6yOEQDvrSQIBdngym3eq24sueJ+TLY9viE
Cxxit9ndxUpYYI53tSMHkcmv4ZLyq6bAP9q+82fTtk7V0D0BY3nGgIW5z1g+wUJHhjBq2n7bgcYl
q2ODtUs5hEs1vPGa97QxJ9wbnBgNreJ17SzBeu6ob80eLNbQNN23pZzcFfL0tDXsd4MOP5GjU61q
EHjbfRZGgIbMgBwJonsMSkkHykwxIKHRPJCPpor7a7lVutTaRpj3VkaQtXd0hZkwDjpAOGL5tmWh
O08N9jY084XtZykwHtMqQbymfXikekRURmadk1SNPqIQV82SKd8iTaFHl4DfMMKZVACuyN9b4NPT
SA8W5MTZUDCSFc2g3bZJ/zoperByyxx6Qd9+No3WPGVhVfmBqG/abmN9kTRGtt2+7SzteQQDdPK6
XHssuHmSK95mjHzB/S2L85XAjVTwua9s29a3S6CHR00XlMUkSUByUZhzy7o7Dhb5IEnjMTvr3GxP
W4SbmBrON0hlqCvEpbOn+1USyORBdjNh5SDS3tIvrh6rxoBq2JX6+ucv2OnZBrvaM7ES08b10var
jZMdamRlb41RdnRL8V9RsZuksYGxK6tOFf6Qo6aROTJY02OErflW64a93LLsIaDBmrTntuiQgACn
X9HcwooRGz/SpfzRWJq5y/n1t2EbT0wjnK8RSeyyShmK4QSM6tuuo5FR18tLOyG80MD2fnjDSxEl
8w0xYTOCylY5G6qZn+a5FVIi9URY1d+LhuQVYuLpZNyPCaR9ZpwMLeJlOinlfJNFWvISK7ODLGoG
cVgk3t2c9t4dZyXRKp1Wtis0W39NVgZOJ8LzRJsqecqg9jet6zcz4LtQVZ5aI+QoFEiU1NaX27JI
z4WVwAad8P8tkFd2aU/EtR5BZ5CT6TYHohNk+nEcW+8p0xQEMHF83+fIHibba2+5RDmle5uNTKsq
8Q3RPynnOmCAVY/bZHzJ1bk/U7xwb9vOyZlXDNZrExEM6M0CeqQRDD+a1Wap2xKUAq/tLEJceLuX
VB3fYiZVr9BccLePIDiDuvoQncevOMKVbSajvZ3bmRFaTgOBb5PB/x0xLlJf8JVx7vZWVXynwnvX
EcT0MKahu4Ohn2yqNlH3vWsBgBtt3Fp26xfE0bzaKrX0MMfNL06ToS1KYO/19JDO1jf82raYwo8P
SOzzk8nQfh1gmiOAGkreQIE3NYKX0MAcn6Fj/R6IEaUywT9yoV7F5rp0HwwDO2EzDMM3Urq2du+B
ViVaC3mQFt8vg+jfY6ZV9aV/UYJkm7dlzK1OwOKWMoSsZo/gvNLkxmqNJ9Ohy2LHQHRJEcDFjwj7
EHpTgIUTQ704JcBtJdu+yf9JjYaumubkNyMIUV+340f40JgEiSM7wPcbwZtzwV5sKzuZOTELvRE6
R0XNykPrajCSxh652KKMBDyByTyYkbmpnDJ7gyBIiYV6fQHpaE0x1/umcrNQo5CYFCe5a5wWUv1g
e3exbnR7MhaGExGz4SnXQhvrLv1UUNvexh4+8rIOad7m2WkCedh6HfewOHy3QhJ6dTtA9Y0fX6va
c5wQCwqf3l3VxlDc69go13wE+k8aUyG+Nh/KAENK2FxahA9VkmpbPnq2pYClPeZ1oj5yAjfTKu3o
jJomEz+zuZFScciqzVaJCS2wl0HjuhIF+wib7Z77B7KoXm9ORt01pyrmLl824MUR4ANRUoOVBsBp
i3uxWac8cmrcqTkxV75VbDRZEG9fpiY712lvHBmbkDlh6pT5ksg4Mczi7tZ+QKtI7qfeqk9qqpzJ
n0pv3TTruMOZcPxi7spppkY3aZbtzbxrT1ocHDU1V+6DcNFWsAvSc0Y17A0XWZ0UeN/CHYzp/LZz
jQyv4qIdOyu6l7tyAFc3S47PsCKhotLT5zBWnecBGz/yUu+N7AH7Ia7fhmk/UTp5TOKSArBd63s4
2u22MtOti1f75GiHLio5YSroaUZTAF5jqJNbe512xadh0/FNSuvTsvv6McGjC5gnt7+RHkgOZhg+
4fbG6tphownjz6QfCNC17OLQhTDXOnRJSTHhS8zN7KgoZvsElgPPZhQeXC8UMDYrpPSXG+Q7BsUT
/w2KUsSdnFDCEF75jfgPprvG5xTCc0kkT2vxJh9b2s2Ms5jAMJdcRpwVX50IU1RTcptSRz/10USM
/MB/Avbe9IbxhCwi9BQ0mJzpjTELQsqgeexBS+lVmD4whwDKUDQebH5ygSwKGKJ2AABfLOLJ4H0L
bdh4oQgS6pxnucDSvZl1WJBxPr2NOWKoGjPzPgaUFYa2hwVHUQl16LNzG3A7NgsUMNpE4jIocNWH
RAR7P4frTaXqvjOCd8VSDszFB4ZWXAoSoOIQ293stvjUZy53SQ921LTdcgeuHYx9lIGGyYYMuztB
TAptn+duoVEDjuVtqBWY8KZ2G1QKRmgFSIcR58+Kl5YnlWptEiLd7pjQeKkCO6xvx7VbNdVJV6B4
xeQePbijaRw7RHtFp2nnuWWaWUKjZWyiJHtEthbHJPO2acweetvszsng3YQQ8JlSkti65DScFUQt
WHk5DkDrAZlfD17LiZYOhm+mMaNrlx4VRUzv0YU46WXhZ2s43itMsMrHL6mhES2D12Wyit0rk/wC
d0tW3CEw2Q6ODmB0r6lleBdGdfpiRfFm0NTxXOuiG5i32l0Tms6xdot3rYm0O3Qsp6KL66NBfuaL
U2h+AdSahkwNARdrOMWKJP42zX6X7Edy3J/rcR6f9UXgltMftLC6s2KF7QMz4Jz+nhcIYALlhbws
Mfsk9dkZabyq7WigzeppQagdnL3WiQ9pOTeEPXXZoeu8hgEGC7tNKY4ZJIzEan5jAUE8MAbSTtME
nyIvLdrDo2o9R113FxZm/uXpsFxrgiudJnyqDNJLhz4tP4oqpIHjWH8ZtNntwgP+aFiM4mHC1QVp
jblVamfKVOo5p9VyRo7X+WOj3HQFlAvKUh8OZvxtTc4v2bTBW0dN+EAHj3If03dqzvdxg42pNvJn
QkL7B0NxVxaJsUedcWiuNipxUi56O4Weca8R4jnRNT1arkPJqM6NV5WQkl08K5T/U0t/1W3kAtPs
ZE9jLvI/3fZHvGQvjuCVDX28MH1tyaWgtLGjrtdoenDTEoj5BOHjHKWki4WLRaAcRbK5mQ+xxZVu
RdGD0Ruk+Z1OVeduGtSQOUH7BunUvJO7oqgFVVjC3baqkpohd80sVoMtt9V03VUjVU1kljczRBlA
FN2a2NS3vCZIO+jr8T42wwkPbRXuPCyAdG56RER0kxPLRfc/qdkrM75brEo1TNkem52nOqsO4eWB
7rtB5SO0bxK9vnOQQHQiUWPErvXYUc/A0QhSmYyHpbXMHda0ZGcohnO2e2CDjV492hYnU4HFXVdM
i9JWRlNkpjhZUFQ9AAD19ngb9Q0YsheyDjn5lvy+xpmyhb3PNdbVCBCLaxIcUwYMWomWYSZJmfR3
OK5xsC2DJTzLBEm5gP1I6F6x5DnXqeorzxX7JBcQxBFD4Auk5OJlG+TYlBHK+gmxv/bg9GV6UGNI
cFWYAX5tmIcigIgZtYMqf5gTegdN95CIBRioWjFRIDm1venoqm40AmhHNf3QCqSN86xBCMT/74Pb
1yh1GwkqThI6OrsH+pUnxYFetEbqXW2tm6nS7+IG7h1uv+4wKJQN51EZ9+1MRiPwZbCzXuH62Kvd
nRbXT73tuCdK2i65ZHjo22Spt4oNOmlJYeLGSrE8tcmzKa67oRa7e0kuRBrCRL7t9DWI0B+5jczE
nMlprsap8q0MsYbttvkBlbrvVUIFU3y1ZO2e50GKQef+bow5MQP1xRj67hykSK/SWleOihY+zovi
3E5lbz/PHed7jFHsMq8eIoDIdKSpUaOB65pPrx6WjwkKGfclg+gRsYlA5MYuFzTilAhWallEvj5p
5l1lzDXy0sVcQ0h7N9rOuB9JKB412L5kZWyGEjVQTwn2zFxyl2qgpRlzZsxOvXrjoi6xzCh4S8xp
2KUjRDXyju450ejk68QZBj16UbsJnL0mDtWorGA0dos/DnW7DQbRwMb7fprkYrql6lMTPhJGJfhN
pzygt/UldxEUeLdpxuI110cI8YVrfNg1gJPFsB9qG+NAWR4x6Ns/iApCV9wn0+MIQZPRgXcYYwia
CZjvF9qB3m0s5OSu0fhWw9jaNT3zsSBRsGqo6aVGBCKfZiqBA05A2hWGoX5fAJnbLHrxgww1pjxx
e5slo7niuBiOGgUV34GPb4DdeUQ3nayJJTIPchOx10B8dxfeL6RzT1WBZm0g/yt1OVcMRT2jZi63
VErt9TADRCfgWD1no84VXYSYa0bYPk39R06GzqPuADcoGSIrof5BKrD6QoQlLjml+Lkm9ymDC4wu
N/ZOpyCfxHT1ZGQecW/J8LEAPt5VM5nPgdasi6nx7FVYcsnQ0CBhRoU/BdLlk8LokzE201NctyNl
dHKsdRvBcj/mzZ3VEucD5tVYL+1gvZguYk0yrbp3vhKNsTgpv/rOfSE7+CHmVN9HZCs3i9rd9wv2
E9osTNu7QICmo8n9JlyyeuKg0I5CsldVNE9qgXiHalzwbLZop/XI9p0og4ysYjaL4lY4B8rsiMm2
8XVVC/yUVGcTVng2ELzVkb/TWQna+Mp+Jx/V2ZWd/WMkqGCr9RnKFx0BVp2pyiMlZJHIWaQfCBff
QpqT0LJ4i5HZ+NEWXMnSU8IHrp/I7VNsfBlyI2qUtAqyeoqe5EKZ4SYDPnF8fSRmfCEmZEOgXHwj
F6SFtfs6Mr5kBTdCZ0lsc7ip+v4vnUvksQ7vO65eh5REZ5Cd00w/fXC3gU2b2VCUbUmnDXm1hgsy
JuOlWrR8jxILSlSQ09QduoF+VqowwTMpbHdOt1cThfqTqVh7m97XAdJ4vU4b2nh15DEFojN5cL/h
QfNgwZMi1mZuvqcd0G65pJHibFFQ1oyTJcrDtTnqK2mZ/V/iwv9AXHBsA/fwf0NcQKfafP0of+ct
XF7zN29B1f+hmgadGMvAKqsLr+zfvAXV+4fKye4gr6Tv56n8pb95C9o/VFyeNq9UPWFs/423YP8D
a6LuQUiwqN9rqvdv/+/fv0//N/yrvL8YGds/tv8PeGM09UXX/se/8TH+MDy6QDsc3I4OFVSLC6bw
nP5meFRzJssBdNkT7VqEjyEX8bHNyFr/tXbZR1aBYJvHiHtGuS6f9f89NgW45pgu16vfHhfvJzfl
otTQLOhuSAzh6N1THmVe0DKxiAanY4rjFuSqRDgd2rad1rjU4rXcice98OWiQk6PEUI+qSmQaQr/
e+HLZ2Xi9den/vZ21+dcH5ZrE/qHVdOPHwAE0H39+jN//NVRKsiuD8u1P55z+WSt4qir3JtipCt/
fy5A229EjdHHzbpj5TTDnqiyxsfD3PiqiV16TTWe9Ba5Vy4cW6S5XLch/TS+3FwIHtOYnxzlq+Wu
DEu0rz3L9esTry++PvPydPFnf/sD/+rhP/aFRenu2tQ+C0NFb6vV8fpOco1QDdCetb2TIjQQuTVZ
h79EacmvNblPpyxIL5lG2kWz1huqDeGodS4/5fVX/ONHlZuF/P3dUF82FEkB89sVd6WGTGv68Bxq
iQmqu5yInUcWwVErD1LCJqN1o1Wg4MUT5T65dnmdPKQxdhg7rdNu5XE6y33y4ZzBa21EFAfFa7MR
R2Mfd4SeyL95fZ4ODNLuySeUD1xODvGJ5OblTcUmdOdJU26l8MSMdZtTiprpRYgSj9pw7LMvGTs1
hw0o/7wlmyoVCymqkZumkC9QcC7XsVDRUNiLmoNc7WiQlmFNPT/Ki03nFlTNXIOTSiz6FpGUyq+/
0YI+Pjgurk+xP/71DDUN9nrRqHuUQaUfVEhS6IcnhAb+2jYaAPiZXXzoE7o+ubAt/i9yzcgQ/Gli
ITezZX5b5srF0MkzXOhvtLTNw2QJOSZRVCzdOBoQ8TkHqT+TmrTQ6XC6/bZqxA+ThW6IEX+9ScuM
R6WOKperUlw1QlA9Wvm9HXoWVSn1LL8YOZr8CbnqWj2qwSzPoeF7AWZL3dHJKncITUgSwNvmjNn/
+vEdLXE2ek1pyhbHbiW+fkfYki835cIUD8g1jHNnt2X6YQnlTudUIidqMWkvquJ/REWMqd/c0m7n
v4AGsPblmvxraq/Mh8l01olGFNUs4BwJ9iE6BnO9nUYnJj+gn0Y/jGtWMQniZUsxNGap7vho7B3A
tvCRZ+YuCxn1fCSmBARsRQlHaIkHfi0/lPxNTFIq+6DVD3KX/IWuv1Wwo6NW+FmwcJFPs/y1agtY
gXIzE595TkqFyPHSRPKIWTQOwqMUcglxlzfV4W40F/QFJXBSIeqRj8k1k4mqTtAQtk8ESMqv8DFv
wvy0krqlOlLarWb0P1yUoT+zv4wUYNuqETFgnVgQ/ELyR1rtrAHdrTIYZEvJVYDU3LHETqZoMQdT
eCMlOFpB5BLyVOJhpFZPhnGFKDtX9sghbXnhu5TUzUJXJ9eum65IYDWX6J9yV9+HH+4wEVhQ9hwS
joKKxs3yYGeEy7nXEOvKXVHY6fvYLg80W98qM+N6/+vLukx8+bK/tieVrpQ+AYi/fsPL1zQi0s9s
kbFWdZp+pGgks9au31Juyu9bmVXtm8OA7b8J9jRjCdgyB1iu4pvLr+tIedNF5CR3lHW1BlIH2Fso
l/oJ2ExPQuP2t+NVHh0laEUAA0CQjVbc/C9nsDiAPeEMjwxtf91lmvktI1VrpzfklSVClnhdhEsW
E+RMjrf8VUq3Hne1StKOyECTMkOMY8VFdZio8ExwCLNN/07Mi4dki4ubO34vQsDlQnXRZyp1PeyY
0cXobA1vU+kdmQ/imLeFyC4n+ViEXYzrpiomX+4LivnTKbuEqiWiMrmA77OAoEWlOUY5PIXF6hiU
c3ecRKKaXCMAioO0SJvp2DhPGJjxuBWuvS4JqvCrPJ9E5hriTE8sholys6dO+TZUNe7fUmwnD/DL
tll3wZpoJk5vwuNtqrA/D/BG/JByscwuO+sZEAn4TWsdLo62rHUH0bkhftVOUYFV0tH3iKT/U3l2
FaJ1jQ3+TsWd7WoxYnxqLXIB+PQNcSj8jZKTXRW6VLkgSTn3r/vkZrkUYCPlqnyOfPi6KfcZSRjh
hrNPcsvkDk09SLz1ZVXu/e19LquuNgrV2HzAxq5Aj6xvdCHRnmaUjno7WUe1fSh1e4Dz6JgbUyMy
B6t1yDwH9dlYkMisVxxn4I25NIiBVKsVXDVMsfOyKh/nonKHrzZZqRkRZYXQDY5C7tyECp9Srsqd
coHVhUGkWCjIL7hpiMPt+hq5OTwYEOUvbyIfknvlG822uGelsB6xsdsVQxOxHYs3ub5TFOC11mML
QAwDFJyp4uFSjmfkKtUgbsZiZyLW5GZK5GfK0Pvv7X/5MMIX/o58pnwRolnOmOt7ypdfNy8P//HX
kutrLC8p911fXT6BfN1vn/LyxMt7ODUmgTBwdTgE3PTLSdz0WiH4l9uBbg6bMOgEFJR9ctH/WpOb
i8stUz5Zrl1fKzf7pY580gHlhhk63Fjlqop3nGmweCvFFLdbuXrZe32f65/ijqiuw4zkMfmo/HvX
Py/Xrk/+7R2v7/XHR/zjJdfnTTFXCjc+6OJk1cRpKxfLr7U/NrGKeWtu8AAdxVN0cRurxWjjujAt
3LyBNf+Qu1SgQxRsxNDs+pQ/NuUD/+U+jNPo6vuUAHLxhww5XvjjvS5/5V8+3sMqW9c2jPfLJ/71
ReVnl/vw3nKRkqvX58iHGyP5+5Hr0+VzLMJ6j0NNBO5oUPnDwi7eWC7kP2/EjbOsMXPlOyW1n6qK
lL8h64cN+l4GeSQqnWliO7tWjNIsMRBy5JBPbl8Xl51NoYFArWudG5MYF14fN8QrL28p30Ruy4cv
O+W2SgQstpJlNbqOgtQam3M1qpR2RirrXUbWh6pY3bZuYkgtBPciyIdZv60rx1mbyMMZ3KIYhnu0
jE8ayHayk9rDYIIu6DVy11QxgKayj/ZYjiUXOdIG2b+s3aYhj5Bm2DboPdP3FhVzpVgjNAO1nVgz
44GwatMFCYdrpBVDJ0+OqhIqdGvC0htSPekfr5WTRmS7n8shHlrh2o+KjCFXLO7foVjInXiAlPWg
t+aKIuajHmGKzxAn43qPXB8l0LwfEGb8J3tnshw3kmXtV/mt9yiDY8aiNzEPjGCQoihKGxhFiZhn
OKan78+hrFYWO7vS/n2nWaEYpEgGIwDHvdfP+Q7WLA5E3lbHmHkhMqrulKiuZfko79tjklAzYJDW
sS1xGNxgPrWNCXu7tL9bKvC2V33Q78PyOYcKYWMK5OuD18bs1CJSKVtT40YxR+tMw/Um6uRlbjxv
my+3Y0/diZdDi6uf4fIX9uf5s5ZXwlZ11fLCLB8th+ULGXr/ddcHBRwxPDW/DkYWHdrZ20HjZj3t
lpV5VuOHQa3HyfLh8lm9iK+Tlfi7iVjGE5RLn14j5u8N2b76+I+FWq2Xb1u+snwEoroyeTPKBofD
7wMb5H9+uHxh+Vxcg1HX/NHeMBvskVliSHASq+D9ZUNk+dzvLywfjeql8kffJ2WMan55f5ePfh96
dQ4s7/nyueVhJ9TQ5/fjXx/N8iEiymiX/uoW1A9cvrB88/J9ceheO8cSu1ndcqW6sVIbFngr/vlQ
W26R0dLsterr9WI++v1Po7iw2FGZfCxh6m66/KPMjPcx6VpRT6vqE9TUHkZSbk/sRPLCwy+lOCLv
gvAocgJoMEgpct2Sjb9K3i0HtvrWbidJMNBHXNyhslcsB5kzh4L6DKNfl9WvBbxmuv/HQrasROyt
jtuKHUyEyt50ysx6w0bqcDJVi4ZRB+/ffz+UsxWRyfXfj5ePln+z/OvlYRXo2eH/hrXs1iOEnqqf
//kfrz9IYiW9Cnv+W/fnwSvYSQfs6v8+rX2Myh8//9+xZXry4y++8Y+RrSv+IQzdAGDp+A40JjWX
/WNky5c834LjKmDkei6z1H8ObJnyGkIAePQEnFfH4EttKbvoP//D4sdZti4YAAs+/WE4+++GtY6r
gKZ/otNZHv8h5DB5Djwv0zX+dVgLLAxpmO+XB9rPYmWE0bfpFDn60+TRdupBeWtaUN+T2fTE+3ac
ekhH0NghRPeF2MnMvSZrGeY3r+6fvHI+x4b9AtQKIUF8R7BkumbPvk3T1zxILy4ws4FQLi+5QBs4
tuXVtOOHuoDCn/jV2h5GhCENrBvi0sjZJfMnmB/jEfeYqB46UnrymSJjLgeciUF4CPPsSgJbx0QK
1SkOmpwgBNLIMqk/y/niNtDs4hHuNNvG8MCyaa0lbb3SzXzVC/u9q/VzoX0r0wghWKQ/a4lz9QsM
LzWasaIrMEKyD132SNoKI3mH4jvA7XKvVQbVhc3SGyKsQ2e5P3ryKho/VwipwVg7rXXwzfxiIPVJ
wTkSsbqvG/nUWfzupCVDI/+JSu9Rq5vtHIU/J3uDTbuAEAkoSRI/GmufXIe7XQDxJA1Qh7S8mi7x
O0XRP+DmvsRddimZeMkCIbcNu6LWj8gcEVu42B51tE/zufT1mx/oJLTaB7OYbgG2G6y7TS4g9bUk
4YJBayfmCtml6eJ3gV7J1+IvQTs9xp58MiL7BRzLFhtn0G6VtNM1x30+phcnTV6FPZ8nhMx+WlyY
LT5GenBE7YtbaGfFcmcZ6UUZ960EcrgzMDtJYc3EpybRYNSAivPA6Ir4gkDHAufj9nLXoS9C+UuQ
+AC8Lz0RiHgdDDJnXeelntqdq00q2/HSTV+wVaqU2ujdxPsDOq48Y687BmDUAjCQQxES+p6r6CXU
HaYnDpLfjOQetyVwpZiGXnTmS9pnr8Qg3JEm7HsgCSL7UHXRKaH8E0aIpjm9qHdYBMOzVHSjOf1O
E/IOJuG97sZH9TJW2vxce5zU1vwk6j2l/Nukkw0l1ObguJ9A9Dae2ACDOyL4W4fm8OgXWCiacjiD
JKDDMaJVa/qnUQxkPzsHOcWn3Fylwr6WqKOMiFewGs+C7eMwnM6gj949YtUZ/8l1PJo7LBcXDBXP
6pyca5XZRVwcnSRRW29eZVyoXcZ0fCKY9XGorJeIhLl5QHRXpeQQJa/L75jwOI+TeWtjSJQDVlhZ
h+8kP4AXLqBjj5B89PHskKNm8a5ELvGSxKhYnH/ddOvNYRUTsGPL5L1JWxaJbpe7CcCx7IJQ42Ry
nZPFewjQCCCTfB7neo1ieEOazI0AmUs6dAjeOFe15hOJC4jW903dP1qZfGq0/NKr5YANymh+9mf5
OBClE46PBm9J42Svbf8VTDM+8PnZredn9Q4SKHHWsvTCHfJVvTDqfBTh8Eh4Dsk083M7IfETGIbY
y1R/UoANZLSbFeFEB9vgrUEfeRta/dYZw55IE2PMj6HZ8PMAdvH3pL67TdArDYP9Ak9l68/2Iba8
7z5cMyqHVWCBEYI1pc5tAhrP6rllIWvZgF8pFiOoOGOfJAVxfSwFMprPji036K2DlczlLm+z99Gy
tnH8QgL8VsTjkyE6yuJx72Ouq2PjOehwWefPHa+U2bsvY4VzhdDaZ906tpr/CWDFrrGTk5Y0OxJY
WKbnG8KhW2SPT4o4CQK5QiqoyenZTYa9V+AfC8r41Qu1L70fPtwxJrlajf4WNUQPBDjIDVAw7KNc
TXd88+3gc2EPK99O3ok3YNgl1jUns0Y8YjeR7utcKbsrpKjkSZsl1KsBR7HRHeoZ8p/nXDEQP0Fo
vVWkto3qQ/tA/MvZVMSpB70k9q4xD7WRXXIgGiUeuBXwkX3DK+3QaDeI+5p7iZnbr7onxOu7OcOZ
F4xnhuIX9T8ylHZlfSIj+8ZNw93ZIVsstnxrg/E2cm42xAGR2k4UhlXtg2jeNq59UIsVhQHKE8z3
qy7MVGv9pBZsa2wQdSf36GWeCPV8Fkn+2tVQWYJnmY9PMDoiMGDjmxH9bCGPhaNzVZekWhNUsAyz
8p26iFqDa0yQhLDuQ+9FyookpoI7jY/ZR9oH7onRCiXao2NxzbNQrdL+FnXJa8fvyApWN19eotEl
UxSfiS3z18QfuD6iO7yw6nflhkvYCFccgdHCaBB9a9a3TsPWUAT5lknzPULeZOUk1KHRhFXDIHkj
rIzkNGodKO3JPBBwH6x1uyPOoX6d/K4n2F68JaETHpkWqizQ6s4kJWxtDM4pYYm9g9xLmOA06VsH
S2Gq4mjD7nMWz9MhIYYxj+oWI176ko/jzVci4anMz51ov9GnWphdvG6bpjhIgmKYCOOOO+CzNjAM
0qRmlB9Po+p4RDJgCifl9NdHy+emOQYPlndHsn0f4ijBPpw4Ju1mbJ2Wj5aDZjV/PLRM9bRXuhoF
QpD9Yx7ou3ABrWmkgu/uXIkxW/ehoWYaLiUXKai59huGm8thmGqBCojdlmC2vwhw7fQoEB48wkfR
vkex0UKHZzzs+VVIXlG6liS+7CY9fhauiI5TPmy9aFbMP/2AbXMnSEWBgLXp53RbEHAySNiBgumd
9uK1707j7NIx206FvU6mbjMCSCKw2+UznXGnVdGAH6AoVrXU2jN0n+7XQaKjOvPk5sPstlc3asYd
RRGehgIYxBTvMi26FSWWI+qvZ6j6mf0K0IMI8xkKTuS9MrvwtrXsvVNcyG/x6K0LLYnQAuMYSMB7
SIfevMysZ2d0u01VDcUahV/KcsPGcceEOyw4sefEeMs00pagrntWRTh5ryM5ATxRTS+yYpNy5jJP
GhYPLgFoUY+5Pz/Szq652CCvUehYtvc10/PunoQsn8UGTwthJO1uNEjPmVL3xdXAZ+ZIa5vpCQH1
NXMCJDDenri+19g6AC0+s/l9+lNR/4fI4c+iBvE/y2TaPBQSlmegknAFBfyfNQ2wkCyZDGl5kG76
XqdH3OlPhTsQ+oxMjQGgNp1r6qjRrf8GIC0+4KMp0IHi0T0gpUBv7TkfEgl8sIKFM7nFIQjFbTKr
YoXc7phtnJz1hUInBggy4jYl+/eqSqW/+cM/hEyoX2+aSG55Bjobe/qHX0+fO5oJcvaD0VHEs9YU
UbfT6gqB8iMGgkfHjF/b8tiNDzGwsMZiVaOwxe60/5sn8oFU/uuJeDRkFG2++v9/fQdCky0OD1nA
Qb359tg/2lQmcJc8V79nX/3RIFvWdYleRN7JwGuL7RVzKTpl0r+yjIKVTA56/23lfvn3z0z1aB9a
KF4i37F1MgBs4X7Uu1RpOMzJ5BUHX9JC6cXZjMwHrY3hxw0DRahNblKK7led3lVLfZ5Nb1RiT2F7
K+3kVffHNzNiAVjKQ8+eb+HecLQvVTY/g2S/mXi7nIkyhNrOyae9W497VYI4/rBPE7I+uABUla53
XCnZ+JhHycnL9dts2oeG92Ig1Dgr8RRF/WMim62wXjIPdyI3v8BDziinfeO1j+wO4Ssgh8zCxkJ8
ctQD33Fw8YTttjabLQCHZy2c3tJZ/+KM0AAnc+3C1vCEfAyq/L32JT8+eW3KuuAetjYsF6IfZw2h
3gE1Mf1fXo5suQ39U9SglPv378JfnR740g1bOELHGv3hPDWyGBi/YRUMKFuYsvpN+tkpz74vlfX4
LLrm+O9/oTD/6n230FTRtXsW18gHnZM/CJLoPa7M0JnObZZ8SvKdk5jPSTk8ttz4dp6Vvk4j7/oM
T0OX/RPt7qm28pNJXZ/BYhbzp6gtjkV5mfP+0fcJRCFQBokWJwO+ylXWTzcT2GnjGfetcY47bChO
wfap5NYxFMDw3RdJKaZ+7uBVCMBXdu8cLApQ1RVknAk+XmVhjGd/gHXrzs89XRVkhi0ElfWUf3Na
uKty2NPf7wmNuhRxv4vb7140UKakcuOjhtmMgs0xtzrEk+Fsx8Gzj4mwtQ1bY6twBYuY3Eay5jmL
AhUOIyFGpG8CLJ9OJWXU1TaX4X2Rjs9MZ5/iWK57WjAqcNzeGdVxU24z2/za0I4S2/2qilZk9fvE
zq751H5p5PTWG5RjRUzLHj3WzTEmFRgHLBujt9BOLqmeXyLPejFK+zD0p9ya7kYtedcM5m2gfGGj
7qYqexUZhABjg6J5JEGGOKvDxKrdd96L04ubaveoWM4Tsm4m62BhVJ+Et86QM8tudKqLh9HgpsXf
QUr01XfCK9O2tXDlxhX9mQzJt8Czri6Olr85tT9koCwrH+IbkgXYJDRs78OpDfaprC3NLA6qfVMt
3cjbLp7doPqi/mQG8Ifib1bbv1r1bZ2SEyWf69sfY1caY4rdzCISE+jFo9XSmJZ/f0v9i0tWZU9Y
ikxh4EBRT+JPOkHMm2kHyLU4WB6Zu4PdMsTJ5idU83uciuzKNKsH4gMe4cBuJw+Sq8AmG6Xvqspu
/PnMxjwRJ/7Wt4WatBx8zbimtD29Yb24LIRukZ2SiO8hnQgT8nfP4dfUfXrxqOiQjgDEZznLx2cZ
Gs99wlLdgE1GZLOtpvzSOj4cRPlo8v5DSX41/Oncdd25JNJY9WWuOT9HvnVNK7RHJiV5W1xsLPYD
vGAaHfUkbeqQ2nGuk+kQ/ggMMdz2XvW5YsLg+Ujdx1tqJhd/IKXUJQEoB5fiJBfIWJeIJFutnc6q
bcJdc9Exwad2c8fpcZ7De4IvmVwzLzAauiSmezj/yi9CgnQIomIrR0oviNnvNrcLbaIniSHijunJ
MAg+5J30MvOg5grq1+kNCw3i6JfCkU952+AwcAEd62vVlPgj8HWeCwiYJ7WCgw04/80yqv9FgcMp
xt4RXZFuWfaHCWQBN30sp7w4iIzbZ5GDOK2TBvw8fRPEbGelpYQ5ZFq3FhHvkTbG8IGrI2jQTwbB
pBtCW68NbV5Paygt5yot79R2z3ZJagEdumrd+v7W5ri9tfCO3AJANslXv6tWVdExktOviRl/mbz0
FeYCjiCDl3QoJFl3wa5k8AeWEjULa17NCKDnyqcaVUWFbMZHGdhXtarWc//GrgFSnPYcB8Oby8qf
s5i5JkZ2wgyqyWNPGaaWO+4FwwWmd4E2PvoeIFwgb9ImPLr8pppUN03Y0xj39tztKoYjrSn3uU21
w/zFqcbnOtJvNHjjYK2hT+5VNRYQ7xfSzEFMuRYdAQDyZDXtI0KVN8yL+BXqrd2qkYX54if4vMgf
cLBgyHJ4dmz+YhlySZjBQ8WIrvO+p7b2SO3ebf79G/0XqxiFm/pPIEw2xIe3eQiJ9uuGvjiQD7tp
/R5lhctccxj26iQ3u/FmOYgDw785v5A9/8/yzKN85g4tBDTQj8tnbZmTaVgSS2lkP+dNdlH3OYJI
2efdDjpvRpZfgoEQcuZnaYJJxbQODQVPNTF4YcJpKP8GJD8JpKLAb6WK7JSxZqPDiqUWE853kH/g
lJuVqpc8BqXueFPTjSL1XrAs7oaaICqWjCG+SE3bt72zJzbBHeiHMp8qLJ/ewsC5Roa5sRjuYU9b
1VV2sXP9Wa27CScdXt51iMSjIVVKgkNKctx4cgML6zGk6KGeQDsEG5ubERZgL7GgDczbvsPZb9KP
J/PjmE3nnBCGlbqGQzN9VX+zOevPQEGek1m/1JL3Jf2uuRkgZNo+vjdVe2Jus8XxscW5fFKFjjvq
YNPta0vnOsNar7NrR+iYHbwwD+SK7b0XNaEIyWjooojbrXWt5vxdjUNQu90XVOY/yhrzWT5eBGmT
YnhvsgR4Y35xLKqOaZ7fclSTAStRCvAQukc8XueOq1KVdTMmqZm4anjmODcJ/AWaXqyiWkC/8Hct
7W6SZqdJt9hB1y8VaMQpca9yTF/l5F7V1Fowr1PTpgl1IbbqrRrC0Xu9qT/aN6lYUnGrtfiku0zT
Evmo7vAx18bQ29cwmG7qcWVM2GAxumaA/eJLwTgZJd8F0j+EPAJE47Rdl0E0kQ5M/Durr5qslfSL
Vtffi2G7NLGTfPKm4U2UyaeZ4YyQ+iftpFZdyZBcD5KLwdaBmJNXi8QCUUiazQinOs9Ks1mhmb7m
PUikILF3aXi2bftFTdrygn/A1Vvo9gu38HOScfuguqyiT0nt3KmCSWTTs5VZL8issPEZW5HOb33E
rY5qoi9yZJDJKfKZI7Irb6CDDl3UvOFOzdq6LmO8WLO9fqC6PVXVdF5OeDY9VBkZcxseB15PVi+L
qYBVFFvVjWeVe/UzotdQeRj5gJAYAIXV0UHa8BX6TRG+6RpzfXXCqekrPnHOaXqHtm5OPtI3t2S8
0Lr9czazw0PSwLYnVTeb+31fM3VmOVZzwrkKfv77VUss0W3/ukGmuk0SLxH6sIjoH6r8bDKTmlDJ
/NC601vR8kLOwxHEA3MuBh6gY1eqGfVkfscYkz2agX3tAkpXt1MnVhthq/LAfpNHzIi4HLLHLLWX
ZXv5Aa7xvU4ocBtSOP3pLfE0tnRGglZiUFT+BvB0CCYybe6YBw3b9iHVjB67XrweY81Apck9h3BH
a6vjnfNHOR3MuspJr5a33KVJDw2EH3ZFyeyRIVTGL0JNkQCbwDlxSDxD7PZaNX60CZNKB9eXPTUl
s9AOBjr7ZNWwuha8VmsnkqvRKPdDQposU+6km55BwkZ9/643ZrUmG+5drS/RbB5L8mMGNPFqVXes
7rw1WJzUmvMp1PSrXjersoledY8qpB+eyYp5HBPr0FXIr8WpJ/5D3cMz/H2B2e7wkm0IDjmrJRBy
8cXnjFTXX+v6n4T5qWdfI0v0m/ppqkwKDdUax6f0XmvcbcmegDorUtcispy5MfN+xO8XNRnQ2E5I
CWFTnYaFY16kzsEup7cJVZRkbp8v9GqxOzQVVVApH6FD166+EdOw77GHOEWFsbl9zzr5ZDrjTV3Q
nfvP0v//TFJ/t+9OYiN14v++737f/AzL4l923H99yz9NUsL5h+U47GgT/GobpkVz8U+TlGH9w3Zs
m71w4Ti6sJkk/XPP3fmH4fA15jkG17xJ8uyf9twpXYjIMxkCUnX+/5mkhK9kBH+eGukEGfIUbMPW
cUl5ZDn+a/eTtnJOBzYnb0XwbREWFUr862QzhONhOqCmwuIunyOFbp0VxNVq0s/eGP8IYc2v4Qoh
y1FK298HT0lkg8S8Gx2bjUdYsbFSQy+HBo5sp4CyCfNtZOpzAIi1AzgrRjAjoTROy6F0VSx4ntAm
cyX6fVMfHSHKbRdxt0kyx9k74+zR80do4lJIhVWbpwdp9meqprck0+Bmyqzbdab/DEAAYaWNqi9w
b46/aUL2qGVdxw+plx+Jo7mK0fPujDa/2DJtjkVvfidX91QFWMeA6TqrWiGDfwl4FoXPB62PY4zP
cH7w5EMgBgJT7UkRvKZQPM5aBJaH+OofAdxiSKvOacwwppQKaryosCwP0PGgkMdNICnnBzBh6uD3
o3kys9chD5szWDZ908C9W4f8NVrySwH4W7y3aPkWGR/aeLpyMuDIsUDhGzragdVg1ddheE5nxGaz
nCrit8SG/G800Uqv5DuOc5hma9UR/4TZSAmZdH7bSkPBve3hfXOXzZ4GM7mji83gRRkS8K+HSbZJ
sWkALd7gxL4HjrQRMBJS5fUQGmFYeggXK18Yt71OMpHonXYzaIJKHwU6LqMj6tp2X5B2RNnRldUG
4oSxwhjSnIMZ4pSb1ogfwSQZeejuGeOIo+n/WWb14Z34/e6UcWpttUa+m1ax16spoNxi94lJWbVt
ukLSYXAYR6sBHmP/1N0SC44ccHY4SbOXpKKcHCW1Wz76fRiVm8LIymBvTfbO5NeflsPyB314uCgN
mzkgLsUQ/irSlJVrEZL9+nAejduQpRk2J+PrIohcpJDLR78fCiWPnN2GJjkn4X4RcCph6/LR78Ny
MiwP8VPXG2G3PXsWXJbLxeguYvdIOaGWTy5nx0CvbeaxiQADfdry0v0+/P6cGbmEaianRc4XqgsZ
4xMqQVMJ/Ra13/KVbB6CjVdBTYyV9yL978Oo1KDLdZ6TIo9SMY0Ym7lRvDWUHPijZvbXY+QYztQ9
WG1L97BA7yOMQuyUIpdIEVN2hBtuyLmG9w8alh1+MZ8gWcyn5eFyMPykXcELAh1of01EfhAi2FeA
ieBqdubGG0ukJoZH3s84pd0J7Skf1mAg9wVbWM0QfPHKcStLQ9+4sdROnmkiRprz3dAZ6PWWJ2Vt
O/TKJ11dbMsnhHrJl8OC9f/9EGCMQICi74XLmzCpbzAwK+3zJL5wg9hkEC+OC23eyZX4UdcYvJhA
6COLg0785smvh3g3W+NLnCPEjTXyXq35M69sKkg3QCAYmBz6CDT0xAVPToj9UrVdeGZ48eQlZr5b
nuISLhART0LlZeQID1gCli/0cZLXL67u18dpqB1xFUPyNE3dzBWtt5t0fmh92BclfLSt7NtrMo/f
O2q+NcqiYaX3d3FIyIa60xGmEPyIfZEdyUIB4gQUl1zHT0z740OYSmQCKKG9wUQF7b/mlSDmbMgf
/J306e3iXL8b8jgDbM6/qOMOGiKACKK64Q+yv1x5LnGF4/h1HGawPenXEArl0RwTc9PmzKVH8E8Z
27cn9nzvTRIE1zQ0XwOicbelgDI1SnmFoh7uyoRqzSikQ8Rj3O5D/jr23StrC58u3BRGTy5scZfR
NLJE9PGdVUDZcDmbwvwiS0DtRoXMjPnzmFrxkXr2IurxkxcxyR5sBbPIydUbEkkmjeT+BtL+UNto
btRucuVhcmnGqD37KYKUJoL+mxCw6EXFD7i6zNE8+abpIbvHlXC3pgfQAOQok6T+IfC0aGsA84vn
Ot1XyXSvJV53DKeBkfmIXAyMFhYUNtxNMzHPINTzIxOAbpWYqzBDV1zAvdraQboHkZOsEsOCTzkR
c9AQuFoiuCWqpq33rQSma7bwH21QY5twuC/DxNjaVt2tTQtOP/CVtTfOhLraiBqlKTX4wiiNbIlr
v2HDmwASaa69PP1J2rG+J4fzSWbTPX4VhniWCZvRJCyhJAl8LDt0RBD4Jgc6B7uQ8mCw2berK34o
xtdbR7u94o0f2bBNtes4RXxz+IPdf+fqsV2+qQNFxAjyz4wcRyrtROxEaX0rE4g3w6ydCnOmT3Bg
XkzAF82OjacZjQJ5TNpVOrgFwsFryXbrka+TWvhpIBlnZ1ty2oRYGFxPiotXoXHLRRtyF9Hr75kD
yHIWPK/YlIS6RGjukDh+Gbx1JJXurVrNhXEso56JTvwjDeldBuToq8gFS9gbazHVE1pGj1s0+3Or
voi+tnlfbfCwumQm1OJIZPDEOuuTWeFogCinH64F6bU3hIafkOiI+QfZKzc3Dx6Kyr2kGa+po5ff
Or/96tXDKhj9C2DWk+Vy3aYGLWwESZdxj4fAzT1QXJIDkipkdRQBSA3kXZsL+/PsBtpuKsFh2qF2
pMP4nE7JUdqaGjWKnWNpcpOB+TGSBIUwimxCkKLn0vHfMiPhdqJj//J0W2NYspV5mezdyeGaFDmu
aXSDpJGPa11O8ubPhrbtfduhMhjeAEQpbyYhFHNmgzQ6Ro74ggzK2FSa9XV0MDiRz44F7jPJl/Nm
1Kz3tHHth6J5aqborvLDceuGXXpsUjJiqEuNE7gknm4SHEglilX2db6tCC/RjPFmpP4nnugtjkO5
brWhviTgzghkOJL09TOZzJe5ClFR1jr5S4G3tXSgyyFRHnFkXcm87Xa9wxS7I4iDYZiuXfJgaFde
Fp91s36vSm4RDUnguzJzNNDMaExMJTvIjXrbNO730Q7uE82vd6NeX2JCvLdlHznsqoi7TsIVAU29
JvvvwXDTx0bPoHb33ZMlN2Yb3RON3pwjRSlyc5dhazkeh7QXKPbamVMFIAhB2faGpR/6LnsMWDMa
pKZj+2VQodXVfYwSZg2HDGGTNYmD02Z7k3zXi2ebr7b9zZzi4NwEbJ/CH+JWxFXf1YQo5Wl6G1xK
Gd1CUyqovMmDg9+V7dxZe52Z90SyeInCmEp8tkA3kSyA2vhL5BFuJ+OW/sEKNihH5EGCG9XYPqKL
R8yGg+EHbubuyAvBnD+5rxjZ+JXWAKghJIGoWjexL5mDHXKuuB3Bp2EYX4+roQRPYmahjzkxRnlb
4Svkjn2Gp79leZJX7qWA/uWt8SAyiyCGt12QulpAJhoc9nVyPS4P4Axpc3TSxcZytzhRo+Ev/Le/
japDm6xbcGCHxXS6HKhN/zClLg+5JRa7oS2eR6STqz4vki0He6UrAv/iDV0Oi0H0w8NS4hEMRwzx
1HvYZcWmnsHlmA0BYQmqi2Zo47MrXW9D3gfobFVKVOT+0CWBvGsd2ewjK/w8Ftlns9Snnea3oNFS
Kq9aENgtYYEu7uXFUb9YmJdDsoRXeJRBDMSCTa7iGFwLaI3RxhiiI9IBCpUTsIQFCAIl93EU3zUW
1k5oza9pqE1b08iP8dD3++XTjYiZ2Bn9IQeAYJb1dHLCecIozyFG5UUuTa5OLywKnmf8mLIZ3cBi
JMaVgVtK/+VRXYyqy6FTVbmhbFC0dZfFDr4cFv96XhXe2neQiYUqa2KJmegsG2XY8tjPgmmX5u79
4uvNUzqaX67fxaf+27YuVI5JsLNUZT+kHUaixfXL2hXpa/xAZ4aL2VjO1wkBBWIv8ck2y+cgA9fO
XURwlenhJexrhIC59WShZ0tM7waGg5O7FNo9GqYfEgnsvh5K9zy1stx5FSSyAC3l1VOHIOp+zpmT
7TLbncDGMoMWDf3RHEl/2EDD0PZRoH8DTrtG6P9GUgFe7qmH+xy79tpWpwjw4no/DblzL/rpEBTU
C0XkvMrSsu/qPjhlURxeoezRmuYmqmKiN6nbhnbXNsbrSMvlDm35eMetofqkEXGba80X0SXhk+Np
UOGq2N7QjWtopAr7M6l17AjBXxJW/z5lQXnpRGesWjxH0GTpF3V2PdjJZoedneXmPpJhcz84NvWn
XrJZn9jkXWYe6ypLphNjdgUcODub2LHDjaVF44Udz4cxay+4Aq+8Ef6hzOzkZomfZtukV6s+JsVs
Mu+unI1ZsGMHB6xCPO/kSFldBZmcgBNV8XSfzNGwE06w7lPB7K4cx4ccPAci+hqVb07/zwkDg5ct
vqo26rV0xy3JTjnS0rw5jo1HjIrVoDiBtSXLsd1Vcc/9fGQsjjbe2+lD89OeGBr4YbB313C7u0vX
mjMmHgtps1ee2SoD1K/RyeQtT91WJG2fJTj0oS1Q36/R5bDX1mFK6D3MDy4GXzszjKNTtj9q8Hi7
xED8pQ0BVPiI1L4aXuSEVoLorelGkOoLLMpbJEdxnBj/a9h3H5IxinYeIYONH37TClTW3VT318Kq
1oVLaretm5iNpPWDoO1sX6L+Qt+mQ0kkPjue7BG2ZzDvKR+uvShIL7J76jl0eXpXbgGos2NuMsQU
KSsVNMFqLU1B8NY6dNz4HuvLnT1JskgNjY2KdDpYY/7WmaaznXxSeCMvSa6Gl4VrsmgAG9chGcvc
pAcOdM3TnTsaADd1xuxAgNZzI8SxyV4mL6E9KXlfM+KiN5G00DEPgbGJWpwNHX8R3o7W5eSqwHNF
bHLnNc8mpoIvWGYUBdwEtwqvcWp8UGc0rAZDhwOh419Kh0Z2Trs7Yta1NHiwQv2xZkpz4McW2xp2
EHd5aM9MdvcFGccr3jd2Lsb03ohbuOFBcOcFo7mdcuvkCibl+jjcNWj07paPaFGMdaol+sZxmgJA
uw2umDKVvidcZ8PkH+j6Lhrksc2UPfZJEsIz0ZMzumgd9XhCkGRvCYzVvUqslhc/qdH6Az2AELsN
kqEHROqjDHD8k5XXzqc0ldGjCMfVl5p5P776t8zL9H2qehwtTO6lfz92g37RRf85GgP9US++ElKb
3DDS7uo+16+9UwZbVtcUWvt3oc/t2nIacEYQIiM2Uebj0BKwZLDtvRmRI963WZjfe1WUXrP2+6CH
2XrszOYYdW74VM3hSctq71g3/IgsKX8M4i7rQQ6EReTCue7gHoRNiYLZ3if9JIDe1Wgduu7VzYR5
R5TNvPZlY21Q/vCuZkG1ZdYhmZlrP2TlTjtJFJLCtT0TuYN+2Eo+SQUqFRE5hNISAEBZY9u5fQxt
5hpaaA9XBNW091O6H5VrsysIrSrz6WTpGScC8vhN54mbFQ/hRdrGzizbnHAq/crd6GsLs+5UeOMD
shlxicFYRh3CI1lhebQ7FLf4JlvqNHhouGqrHSKXzyw02VFMxpEW+K2y2QieAGVvOscdd//F3pnt
No6s2fqJuMGZwVuJmqzJ85A3hJ12cmaQwZlP3x9VhV2nN3DQfe4PUBBslzPTlijGP6y1vjBvvd1h
9sk1TT0Ah3Iw70wRg9gTTUW1IjxeWZiHpXzPbJpd1beoxk1iYTPf2KUk0gZMjclGKTRjiy62CPyY
RJzKVNdxHrrHZZo67nOktL9bVsdt4254TzX7xMVDOshkuYYlDMIvm9BE3g5ASCTrkNH4osQY9lk5
ySXLhiDAuDzMrkjYRDcgI4gKH1mP7spa7v3c+0kp219sqvtuQbLEmuaeDecurooaIsP0mXq5swDq
ePP0E5SBBhxFW5nhC9o8H4UDdqBLT9jTA+V1vx5Ulm6SgXQJTR/lWpj+n2ZOI7bcLSnGIiaAw0Uo
FWkhdHFJgd0Z5XNtRaxwp4XIMWD+Gk2xbQvX3oxJ0qybxRQ1u1Tzt3SfeoArMyjzcivFCLydV6XD
+qmTzWvL/ihAJ4gK24GtwX3abtmrObKD71RFAwJo4GscZac+SqKTM4xHQJsMYyjW25a5tRMKSYC3
c0bwbjD00YIMvswu6vLfo5r8oJj6R681X3PXbAnYs49+2rV3cW7Wq2JW5A4D3RROGj53ejcG8fBp
D3N8HPKa+xNRo9zGkuLaz/iJIt8++xCxJ9sU1Jy4RXQ2qneefyx1qc5Gc6l66VH4hv2WmPXpKbK8
Xdakw55RlL1CdQtfsAkTsq3y+JI71N6YirKtT/taAy5TRqytOySWSiceeiX84dNR1WOSVcXGqTN8
Zy6AMjGGz/OUWYw1tXSV2Wl89j2PgYOvnwjHDTcQ4eIDsC0CsRKCtTLziU7qTz/r48kDg8Hpj5JY
SvOPD4zTYKdyGGag6pNGtn1WLPt0CaBj8cWhhrHI/07GY9dpW2CJ5KsawG+Vro/XzgqvLsjnNO3e
0Exzss05BBfR/CbIPIb367cXrY2ZRJWOA5Nv2mJP7B9qpePPc0rBHcYOdxjUFoGhYvzZQJvgoIvq
gozaPn6biBq9A7sAjA6cMMGcsj6CA8Fub2uQ5HOkDDRHnIcjFL4YxuhKdrnG4lvvV6nfqH1hDPvK
sJl0LRespcwgs8cNMrrxbPuNtsvK6l2vhTpJ9p1Hj59+JMlz3bnFgnmqoJfO4WcBJeNl4o2YkLF5
iBe+lVYPu7nSoqcUlfLQOFxjJfsPI2WZOjdC7hzMA4kPjnooQKrmtLYbUs+hQnPQbOKQyNEeSN0q
G3rCCvyyP8YqW8y+gxaErWWek+Vfwd2erkqDzE1dUswLTOwZeZ5M1x3j2UqiOHDHJY2bZQ3tQ42D
In2UZDtvSv7RtehJaooTKtSslhcRXcZcOUe1YDnbOs8PbZY/GFoyAPnkBfD81oESrNECdT4HAC32
WkxEYrLnX4OgxTw4Apa1fW3f12ZztAb0R6xT81UfjymrII+8eVf+Nh2KIqMX7S7UnBC8ESOJvDai
PVXR1hoinpG5STYJ5FQsIH11cCQioVQqhdtzJjR10KwgLrVyd3uijTgD42VMBNpDEyWe+kgS58qg
Pes5ieYy2doptMvWLU4hidcPyIZZSVfcbknEmNxfmu3X61LIZz1P570TYfxPQSP0mJXOsiC1Lycn
f3ZJSw9v8bgF0p8ttTID0iZ7t+uRiFKyZk9hURCUPRVfbZEBcp98b+/3GDSNumRzYpWnxKW4ID9B
oetR6VEOcmtoFdGoIxvLQ+ZV+sHRWTrhMuJMjo6iDfOzW9gbwifkpdXbrcVvtqvI/StqJ3oMmW2e
S51nanhPymQ4iQwZmxta9cZGZHCXezAsW6k9OmnqHW8PQi1hR5pK10ikiqtTVdnWHgpu5xElZF0I
tUsQ+Z/NxC3P/NqiS7SrnbofjtP5BxLdtGvrpR8j18ORpr5ngM+9AC/SW+Fp5aXudIl+znysIlAH
GHn69UTPuvEyLO3mNDyWy8MIYjgvu0e/p1Mtx1QRKPpaeX53hGdTBzQPWFu8dkGeSodZVFof4Uin
B+lnQ1DmqHNjbXzS55hrfZrBf44zMem2YcLYQikaN5V30LpUrBPd3lYOC8t+Vlj6BbWrz71rXYN9
JMtmvo4N718pxy+7r5O9yYt6AdG51vApnv2oE2s7Ngz+1u73MDr2Q8pliHJaf+pDwIe5ftEiaVzo
eQ8zcPBT7WZr0IUU5/nBlk5z9Q2Rb1VFWGPZdFcGhPVxiJKJ+TbB1W5J2egwuM2Rbp2FCmrN4jBY
7DV5hXQEgeehKrgJF4gdz6heVrC51b1ouYisXmWUmSe4gTX5vbhlHdL/88p6HhzzWKla7LQ0Sg6R
CIuVWbcsT2o/u2ZTf529qL/LGQc2GYYa25fJoShK5jQ98Rc2TIfUQ2djAIRjgemvJm6e67FgxdOa
abKBzmFtQKX23D983te9+ydJ1Y+euvWOhOyvePLI2+qLi2xzEjrTplvXmI03jpqhxkmsMb41rGOG
06uK/fBuGsd2Z+cc9Slt03YorGXgVlfbRKt2ovaMAO1r94pE/dRprnWwPPbN8+RVUAoIndLzIT46
WD100VXrXrb8rCNleiW65yr0xYkB7nNEljyGg5JdL6DdDfGJBxJVZFNXB3dyrAM9NxdHR/c2OYu6
ktmuMSNM6cxCo3sUD+3IeGpwyNjXgE4EUwMipuyYKNVG8wMRVR7L2iOOy5EA7ssN9Pdo1XTNW+nK
Dx1P1jqchs+uo7IVUJhvv0cnamdnzd7bEJdcwCjH9gMw8Vj0ZPTKNfSF9jqH2KvsaNtjROUWiPYF
9RBBLiye7mRrP1fZ0bD18R3ZdhIMyia0xun+2vHdtn235d8/e79/vgaF8hlUDo41dxn2FstAqVoW
sR24nS4kaEPG9npeCJUsn8pAQ2vDnSBd2bekN2NhWuZLPORfn6cgL1laLWmhvk68IAI8C8c6Ur6Y
8t22SRtsffyBhMaQ8Rw9RJ0PMCOGrnnL4bhlk1BDDXvICgGhQEgT9OKzsBY+J6BOX13Thdt5C9AY
ltg/faF6hlHlrxsX7mlEslcAfheHftoOd7eHOE8v4cII1RjV3DUT3FB75OIu2GIdw0zRKQOs482i
Vr1bvzozbnhYjnG1opeRqOTA5bD0LwKAuYwxXANy6cQ7xIuz6ZATrsEQGrpgusTfeEvkoL/QT80Z
SBVz0BcDktMKaFqzSAjzFTRMFu0LQZUWBKv3v/NA/OWP5suQ75+vaRZE1mySL/+xhw4tqqSMbsRZ
0uduv/ntI7mkz/3z6e0jr5rSQFlskmgPqYIXSOrtI/Hvj26fIsMc7iRkwbmtLzGQhXVRkTbHjR2D
4UKoHZYHn3CXVY5XM+j/nZ7jcHodZjC3t1CU+Ya+dZd8lGqB4t4ebp/OCy03Xbi5NgDdfiHpNhFM
3dblyVh+tnmZaTLPXxJxsptIIbtBedWNz7uQelNsRXYi4l1T6SjWoPnGSyKppvOQ3eal1CD4OcmI
7BYS8F9pQDgg724foeuikF/YwQ0Q4duXWCSOh9h7bZdfRyawrm4P7UIhHhYe8S076aaUiVyB2wFq
caFViPTd+qsXDM3KhW2ctxNCmX8/9JY8dQsLuY8zVCMLH9m9TYRZDhob30qzvda7jBEZaiajfW8v
jOWb6un/C8T+B4HYYkdEUfV/F4jtfqSKks//UyH295/5WyEm9H8JW4fh6iFGtzFwIez8WyEmnH+h
77JNnf7Icj1jcXb9rRBbTGB/p7BY+r8sByWY7yz2SEeY/y9BLKZn/qcdxicAZhmU665h2yYqtP8u
CPNNWQqgJvm+KaofmbI6nJdg3foPizq82iZ9sZ+9JEV90q1oN8X03yLuO2QhC16H4TF43E0k2JMW
I+HPeUhPhzA+2g9aypQ69DahYo9nNH6Mwsx4EJ12EUNDZyUtfV0J64+a9CqwbO+Hq/5OdzX/mFo9
3uGYc0Gm9kXjNAgaokGhEBlqO1IAbhXMOytLqe+KvNoMDF82c8Oa2OrEpTDfBwMAh5Ozt0lTG0K2
c19pUHG7jA2HazVnCi+BnhkJCH+SDXiaUqqH1iHvCzLQMvO7HBlHpzMig2wf6wnZm5mJKNX+ZSic
4yAsmH7O7nZK9U87j+/DPOzJdCKAzC8YxQ5ksKSdgD8prj3FYJK5HsaicoPwmsQmzzF2iW3XQRrH
T31BFxpyZAifXBWVCDiaemBCUdnoEMmCtrHpg2oHWkHqPKbZsrCvXrq2h6KVYQuaAVYOPbor6Ahz
MZFnXNkFJnm6LirLAZ9K/MAx/2PTjOKtp4KzdllBzEQ57xL2uwNJW9SYFepikgj4j+r0IQMc5sz1
oS6MmZGFuNcJshCLODskc8ztZrU2Iooz1TLKGXQwlHVurDvFqtdzYzpALGpTOzL0N8V30ScXlWl/
zD4MWu1O6unOMmOsJs5v3wz3eVm+lZHgenAZkzi/My8a1lpbXVE4BOGs7r2ufQsLm5UvgWYt+RDA
OCgfRaPW9egGjEUfMEJDnirE49DaHxrZOzZIQ8s+mW33DQqOErN7424PLgfhW+kJlqBWswHtymDe
PtnaAJCBOiucFMal5IfYu63wYoYPWfbInvE77P2dbSeovwsihqaZWr5gdGinq3HMI2haZnQc/Amy
r+EHLQnWmA4aEgDR4bl58+SEZM7o02/L+cHEbwZjrINTnWkeI1vfZCHPes72aesZ7bmp7OqAKcAE
fLfIX+QS8hoaW/aJ5rZxsIcJOT2mMa5PdqzxudPTg51N3VPegJ7I6j03luJhqI8t59GxJc5j5HDY
a9h5rYZVxxQ54cHxw/e5ZdUqJgcFXrPNa2pJkTKPEuZ47mELrROtCJy0iYLZS/MN7MZxJZNEW4nY
POpaF1JbaXd1GAPO7DqoYR2X7xQ2zw0SwUMc1xPDwuGXgVMgKjcZ9e0avC23C1eem0z/VWqRf4Ce
85KOlrFKPHfLhOEOwfR8SrXkJCXX7mi4886AGxP3PozmXp3K1p62JGsgeBmwOdj2VWZCrfHzYHQb
u33I0ncTcpfadl7z0ItE3xvf2lT5jBgiJzBMCGRdUvcrGYcbf8pc6FrLL12N96JMWRdNfU8iOvwh
CNx7zRWIO0EWDey/KBkbsUb4wRInI3m4NKz52Yp5avz4K9EoTquxfhpxdF1hJUyrGCcwgoXqAZ9m
zf/DEJOm2XFoHRQCMqy3rveesci5OBUCCxeOkp84J+VEv5s263eMNl8Hlbh7CiC0LChYV2wjWGEM
vY8ixzAD0QxiuzDopkKKVdcjAWkjpo+jWX3knedsbc3ujjlGWgW7dB5/23OR4GEny8pQQIDYuqxG
o9VZ0oA6R0/nrZvCOw0aVas7a/w+UQYCEFmrd+zR95OD9R16Sm1qw+1JjvPPadujKxnNdBWmudoP
ug0BSCedPnOpeSyPXRJtRW1Oq8bMtmMbq0cZGYco89m0VTlV6+CCUnW9Y1OXSAGquL66ytg3UfmC
9CHcMtvYoXOXRzk1BztOfnGAQnqaw8eEzZppeOODXtOvzPgxM3dUp8FuQEnOCfa9uSSypiyXKKFz
OtrD1VgaDeGHvwtWchvClgJRqvhsxF8aCUwMweZq4zrKWQvDeDGbFNcWKfpNmcBSZFLXENC883VY
joVeXQWXAbG+5WEgtMbHBLZ36GyDuC/NTeMIfwsm/SjGKN92YbhEFyAQSuIPTZjm/ZQK4miZGfg9
+Vi+DwAlasaPGFbNxfCi156EIZKrEHsoOQVVKuK1A9I1aE1GLHODlCzSr4ZfP8YDtmZ6teHdJkKS
DB3vsZdOicSaH9WI6VQsb4B2J9R8sJpkfpGafi9qHJ+keme49+piV4GLkaxKgzbpx/e4Ms4caM3e
VBaRzBXpHTMlemYbe6ZezdHteEbMmEzCOWx2oi+bayxhIJfZsuL00WQRjZE6n53Z0e+LfNNZrfpw
BgZBcWnogTXx+pXTcOrAT13DaLqYABw3rdOzoXXkF2eN+zZ79stkPkMDwq+uknJTmv4TUk54qEK9
ZXP+uwdlB28h9JgR+/tZzFt3CHxzBpfgg4BUuveN/bZcodV/T2OEO0aVXgZEWnfDndti34ktf5mc
a9kpaoCjVtN8rLoNI8/+sSQRCkewfxUx9DDLH9Odb9SoJjmM86KDjJnaBMnBieVWTbZZPF300hdB
h7jsWecNDROs/Ug9j4lXrZc7JTNcfmKyeGIh79iobgOWJigVZgbsXmYxAagmJuZVyejWVfFdl8YN
R9ZhSh3zPKph50ptF3JVHRS7onWv5cnFJQWu7tWhBp1YSY4TU3jucUxCqhNwpnG3zmT1ofvg18zl
YdLrT5HOWyPcjhXS697Mqo3Dm7YqKnRPNmkiSB+wqIWoXcjtJrdIMsGSPljoGRr5LjfSX5mGkG12
5XIu5dqiWnShIHjZxspidZe67kYLZ+6WeBp3/A7xW6Reu/hP0/4i3kfS4zaIRTwmJR6YqrQ9+vGS
8ICuaSclhYQZG9FGIVxfs9Nv95UbgRovdpPriUNZRhRyo1Wx85lfdZ2VfJ/262IaiU8t5NmwK8Ts
HnzUTHqfcKkRAMXLa7zQl+v0KVH5MURMzKDXHYmN49L09MrYuFX+Qznk37VRbQd6JkhCUku0Smpw
aM7mmzLLftNazLzBIREZ1/JWsc2AhaYJh885VESX68go/5ACERjevm/K+J0e1Ni5BWTwqp+psaTL
UDfsNaqvftxQV4b7xKbOJlas2nZmpYKsbLBhWdHeqhwCBDqHGRW0wMFj4+QM8Lgu5DXi/gsL8bBc
MlWWOw84wIYasCMGPBVobosesIQQF4bIh7nYwJIkLkGiioO5zx87piWbmOqWzjU6kxnDHXQMd0Pl
EsBmeAzJMkkAh/Dgc5XlvWJglInmQffa5r4wlby2SDZmo3MW4tmzsLpngkmjlZoqVvVGDQs19kbs
1BbiQj+d4W62YD09UGMtP9vOdRGKNhDtuASqrzaS2XF0fQmGlG9zLFPf2DHI9tI0r777q2CBHISV
me+9oi6ZtY7vkaxOU2F+OBZ3gpaB1jrtWUNlbbFm3COA1XJIs5c21gLhxobJOzs7nRwKMV5lAfyc
xMRfPRGsRlVku3lOr1GbE83WmytHIV31IalTumhFuikT/zEr+090GAeNqPN1N4VnrSp/9AJjZf1a
G/6Xh0TLK7tdh14jG8RXOMifuB1XTvJB5NN1SqY9if+B+6p8B3P5Z584LKDbHTzpAyuVM7XpVdPt
QxgCXgvb6zhCj4z1IPJIRWzB8FoUEZ01r4RVrBXu3ylmhZuIda01O21W21Zrd607vzojDnCJeUa3
YoJgfD8w5nmPD+gRPS/yBc/7AhZOIEV7Yg79xDeSuNfH28qsHkThPnPStowsf3oK71VO9kXYWFvV
xS3K1vCYsV4yWzbRLQRrxpHGuQoqp35dvsms8AaR5zROEEXS4RH0/EkUoHJLlFLSUMdmgcwzDAUU
WHPSWv4xn9wHiS2dK/tP5/ibKELACAijqvAH9TAbCazdVgTB1LO9Fap6AsT3NqiHyK+IoCmekfQ6
qb7VyI2a5+hYW/aPi9rGsnA58g/WVrM3evoOghpG/r/T42pObXiXdrZf/l0a6kU5CdCSM16bokDa
T2rSGOoaSPi02NyQruKh3KtYh1rkG4mFuemCqqv15Q1yZotEDO8QuBOLnyQhk9mnIY5QdFfJHll4
QOtBft9IlqguieizfaIlQQKZybmwm/Y3zJFECAcMg//aj2gtS+MDrff7oJrTyCTSqD8b1b+wem2y
Ry80zEulVVuEOb81fzrM4hdmsbcwjsNVVTyXXfJYZs2vxh7ZSmEALuZTrKqdPcb7qpFf1qTf96Z5
dhUFS6dWwgUMZXrTUzmKZ3cqrQXk9+7hxHcJZEuNjiSxp6KdYC1WVwr6xS2D1sqa1osu3SnzZ6fP
9/G1WtIbZiTbWmFNgabAl2jlgY4sZy/PHhhwIFPwimm+gwE7VPeaWdw3IVdKZVIe6mipW4/k0Wb0
rwUMRIXTtuPt1LVHmwnlGiYFuqyV9thXyxvSZKdn3pHAs4q4RQDvPMcTcRkGqvs6emwKsmrQgT8V
YnrGssFemcgimNwpG2Wncy6sB/FOVFe9nq7KhAOfS1TYor7UJFeQGI8OLQlczTkxGnjrHdSm2JLi
wSEizibkrUk+ukx/SMuVNxlF4BEEnjr2o6t175jRMIlm675vflh0HW2tPPsIVzFLgLaOTwspZkQc
Ajvi1+RZkFDFBUn9D2kqyoB7qhdMDcy7aH5p9WanBgq9mV2kEN9VVAeWZdyT3vFCRu4h8dLAL/w7
2XGlof6ldtumxeI74EwFBXSvRrGPLDuIEP+vQ3v66OP0dsssc3vb5M0HQfaPLlZuvQ3csNinTvdb
kqGou9ZTIRuSVeUXaWBbZpyB6ptnYe7iLL/6OLB1j5yBhnarKA7CTh5kCe+wjjGjNH8MJ3wgh+CX
Xq98Mf7y2vo14gY3Z+4G6uGzyt1vqNFI503x0hf2i240336rfUVkN5aEWctQD6Tvn1ID2QSqcBMY
ID5foqX8PabxD7RSn62geEOHXbRk6BbxuxM+l42BJ0lXO9XbB4A9Z8Laj1U/aIRf+cAnHd72UwF6
w8LJbEx/TOKDVl6tv+H2SVaZs1TAMqg8472FFFlkzqbR/MtIMVFWzvtAFjb3tHVU9ZcuQ3SQf3Ra
+snKLgj97KmT8SZF3zDZsl+FfrnrwKVqOj260z1xw4hWkWYEWjVuEF3eafh03Qw0ecFk2ar3ejvt
UhoLKzUQYYRPaRofUpt4dXNCccSl7Y4bp7sffVJJgLayssLesG9Mbbkt7r2+3sRZzQyBID4SObwL
g8arMKlGGI71nD4DOu/kNalRR1d5B4e+i7+VGaHustENIYKj4Q2cfGQnTbVU5/0eEYW7srvssebu
Ctq7hbNkwuQav4s8JeNUpbsIwdMqA4rOVOJhKhV3t0x7Vhybq7CozpMy72rd2krDe50rruqpKnZA
ordI9Q/SwKTsP1Rp/ZA5FvyMqvxoLLn1UrIW3Pl+tlGjZAIhp/44YEeqrXqbuOrNH+UDEWA1g6+S
ztRezBGqWtlTAjZ8GPaRtmcih4uE9OKO6QRUuh6RztDu4N7+MqT7YGTruTQuZZJfi7Y4uBqGrHa4
lr12LZxiPRnknWa0RljonOzFHuQLcozj5PWnDozvxG4mbcp3f5qf08J4QtstoNmcqxk2OfJDIlzr
FAFLSksknc00dkGxFHo1+klJG2i7+5abiZuGgenKHeOcAPCLZXonLFLvsbUbR6I+R/vRsYZ75aGl
B+KVlMfU5sSl+yOh7W4asr3yQV1Z7wZZV1Lax4ZrhHBUyGAhOUPqXe/TZ7bEyt5F3CP60TszerxA
CeFtvyiaKM9V0vwSbnSmAKbSQiDVkLXfuw+Owu+z/F2lPp1iphTl5I7rNtEeTDcoPPlNTPcmtW4X
vjdEewonXpVcBYNj/+h0tGz4/jSmd1c2Fo4xiU9peiOe76Hnt+s4KIzyOJr9Ruj1T5S5zWoyDWwG
85uqy/MIRQJJCyVOf++iHsV3W02U+MUa2N3aG8fT8nrVnfzo3f7VN9tfRNVeUIXvgKQQI7MBWvZo
VmnBso+Z2pJVV07fuR2xKQZwoOefocfqdlZ2FvgWaXEZrbA9sw7EiYdSBTyCgYuMvWiGdIx9rd1R
0SMjijTvqRzCB4OFEYJV0l7HeqbCkk+teprDtdMiVMw1jYMUaZg5NvsMQtDeSLYNk+wVvGJUvLj5
t2XFeFKxn+YLkZzrLQOVZF073Tk0Bn3jl9g2aNCfUvtX4wxXOlcKpnxZdU0P+Xzw/PJJNhm3q35+
V2x9VsRR7PQoYjFeXnXN/WhNjMUjCNbJKr6zZrobu5+oLpcb+GveuzZmCc3kks13g0X0zWgwN627
GRw2UgcVMlfoBMIqRVcfeJEf2K5JjtGAObeH0dn0Z8m1DLOGBj0b67WH6OjOJotXKxL9zNSZqg4Q
+1C7e29mui0lNVZKfWQJQURByQysNfeNP8Nu1kL9NHP/dA0qIwfziG3F/n1r68ztfG51zQwSrqaF
32ZVBM/ECc1VN5URd7XpQAewAmXQ+jhI8lawTGieRmkSMijIEnGaaN+5IVKsOHqmI/iaYzvb1k2q
Dl3PyDzKiQxUsUkuN2ENZkyQnVHbz6nr34dGbSIksu7dwb42bH/Zo2qvNTmlvIzR86wRDxSWr6Hj
kRPfZk1gjZ2G6JPI77TKxl2eS4IyTIO6ufTJxGSj7/nxBq+JWGdD84pbhjSNySMxLbS2SQl4i3NL
2UTqahblD61eQi23CuE4bez60dH0DsxXioOy69UKHfq2iPR8rSB/s1Up5aqokL31AgFQ3fAMJdOW
MXt7WYXoWlB/1gcV9taLzH+zZPhUw8Xu5jUi2RdVAXooE7EvPV7CAl2eqWlrmzsaSlgrcdwTe00q
oWWHE/k046WfrBkaZGsvjoYDicSf6Dl5BxfdwQEPS/1WoSXKDfJii/pgofINUGxt2lBOpxQLJK8G
4gu/ERjT0vCXA9VwFRFos9Ya5exiZLs4XwZSfG1zJd3epoZCEOKMJKH1bnF0ZPYEqu8n7ec9W95m
67v8eMptOdTce4Jm/xRCcNy9FVLSAZC6lVsvWmq/ypioQXyaT81yJSvFWqQFzAhoxpakkAlz04l2
NUbshWWpo6n1tnHGxaZmVFqEf6yKLg7oVGPiX4Zc3YN6eR4N+RpPm8i+V3OF6qu8IpDeZMZCMewd
TM7h8IFI/nu2d64o9m4e1yuphRPV/2GW+Q9aziBH298ZPs+gE8lVNpaECKDv0Jzp0Jn2sWrrL464
sz6gkDV0Olxb4TCLGnWWCI4G6zeGYtPGIlV9FWYTdES2BAyWuSyidJeFzSP9NbavNn/tvGV0WBnz
yo99uPDWd16xD8stnNiVZm3wYyfOPhcV2hov0GNtZ0fWquUlIPZpX/jmYWTpYBMZNYzec2/3H2FT
LC6T1VxlB9t1Dm5kvITAAVemZhw4sh34Q8llwDa5YmG4N8EShsP4TVu1SPjyTzcjwV0OrIqwBa70
rPww/P4g5iEYdONxSJNvfcBCMNXIkqwvInbPaZhRa5Xjb3109pkgsSWhKfEwj83Niz5w+vjqtybf
rN4mhZ+Tt2ldlOq8kxlJa6uWgd2WqxHqOXNZeFSC7qLG1u5wKqah5eKD1b68SL9r0urRIWqBIQjB
MphyYv8NFQZxFO74E8fqIWHqN4hHdihBrYdbXVugRbN6IqX+2Sy6qxESspnGD6g9j84SWT20+oEJ
M0JmiNkc4oieFv1xpbkYwUdWIa46MJz+Rrqyz8YIc/CI1ganl08omnTNc71QAqjv13boPAzZsBsJ
do50Qqp04zC6w0/uZh9O2L7runNtST3YxEX+RGR65qbfU/mDb5c7LHWj3TJO95yjVxhncno3pqWt
LGuOsMB3F7WELCOZ3udq/Fz0PditEZAZCZZBPc1BEYqnJonXtld9WiOtlq/P1DE5Fx2qSi7OczSQ
A1UoTM26AaWhqn60RN1N7BTVbF6QeD0krffh9/5L6OYEJeeEO8ikWukDxYgi2kuD30Fm9gofwGtU
s1JM+139QiAhvqkee5eK9+5MYGI3yp+8rA/GWN735bRJjJatLJJVrzUanuHGYktBOqftNnEQ3oQo
ywMAiOHun0+1myTlv3/tP77l9s3/fO32J/76C3CMZ5PF6qkQlKLuE4x5Y6vPPIWq7r11eItEuYVw
sCtgxTw/lljL/qI/mkt0wo0D+c/D/+JrI8sTJD2MRbwhyQ43YusUY5VCFkB+xkIU+8eQePsU4XV7
8OYXRehre7xBMfMbhFKMXhQ4cUFGR0i+7/oGyb1ZCW0kd/PmL1dh4ZHzcPtwbo1rSFbJNhQJN2W/
GMkNWR60Ba3410dExks3dPcYltudXtWo1hf62O3H/OvDG6v29nkFyZeBXbjyKoXVFyvF3fhvKuU/
Zr/bR7f/8Rep8vb57aExBvRPS3oG5wUOZFtInZklX6zKV3vsWzaaIMb+tgGaHGz6ot3OgKmyToUQ
tXz0z8Pta4VWawe/+xJVfx9qw3cOqezgKhnEochOImIc51nJ18z6BhABFlqnjVsksBFuoH3mT7Si
DN9IEuU4bphVmcNP1oqBLpUHQd+TN0jEK2OaAt/XNhPRfCvLKTFbjkqts8wIkU2WxORXE7jMCVWa
zs116i+ZIrWENPBxXfL+GbGhGxGHIN0yqEXnTe+n/A7X+jmdHXnxiildm00/bWZkq7vIPcCi+KN7
JJWMAqhaN0wXbPuPghjxO9MO22MsIY1M9ZcCNbvvyzCjt4YQM5QXlIrdpbVrBLijC9OCOz7D+Y2E
POZhJFyPyDU3synRDWa8mLIo0m30X+ydyXLjypZl/6XmuOZoHA4MasK+pyiqC01gCoWEvu/x9bmg
+17lsyzLtMx5Thgk1QRFAvDj5+y9NpNLalLFUuVo9QWi5spO65TOhzHHw4ib2eNE6CSGhBzVyJTb
+8KYkHSxc3q2vSQ5CxROftaYl84wzcvY+Jz95nDwNPs6mcW3SuMQTe+Eu1fGSNutcxWG9pYD+yFs
BmevdNM7xQaREoW5gm75rru0UZzC+KqNJoU+Rv2O/+tMRkqj+DfCsUC3YORdjV3avwERQ71bf/QD
wBjQutlVq6fsOkFGa7G+dBVCcIfuYgTgZz27dpay9ihxRTNBCkyzS6BUehHaE9Ol4Swnv1oFRcJI
hXZbNunDhmyhfsH+XJ0TOtJneqR7P8weDR8tJy228WRDxxDfJi2CiREbBjPkdJkx+fhQiob0TdLq
Z+n6Ki7ZStAHSNd6wXYzSEdQRgyEM3c8hfMrYfakMZ2jvNEFSHJPwdkebJ9PpR2apVsAGTN8N4FV
ZLyx3okdbbonChAwbnyITJRQmjBQSZnJ8V2kNkfLuLTN9c9zf3/55ysyVcFqaMnacBBM77LCRNzZ
p6+m6/xp7emUp6ha/Si/W9VAC63C5EqAg+Y9D0CmtOHDLs0v0UZPY+qf43REUYFeedCfwsZPF42l
v+RmjNXZLd6V0dO+QbrHiOOxn7r2mCbQKjVxkg2Vom73J+BK4U5Ty7JMDgXpT3VGnReVmzZIaD2b
MEoU7pVQdHKZq+7Vyo1dFzc1SAODwHUA5m4QmEvbo05VmvtY+smwzHH9o9TvmKDo3ZPLWqUNzq3H
fEuzYXxAjgvtwTiwvV2YuIMXTiNfeq8/4yr7NSdNEViLZtiuH/QU6QyesWTHaJuyZHAJv8TBh2DZ
WkizuCKsbxijYuTqXINZShzei9BbJS1tq06VYNyzGMKqW3z2JUWYSsV7WxTbVKXuus/NbqXpR8fB
CQ5A6Vuyt0MrjEBXElnjEd2zGIecTp9fL4E/7HX7wet8tXRluNGMfDgCCHAQXXdvrW0+WtPjFHDY
BJX/0GpGcopcNBvJADrRiBdFBzIkJOe50C7kJAxcCKGCIJyHUaK9egWTVyPImO3iV63k9OF5nE5x
Vz06urXuo0cJxTKvntwmozussuexSlfaaJ7KUk/XrbRvDqEVRRN9WvpD36G4Dx1mFrnTvGcoPuLc
HjejYuvXDl9ZAQGmYkLyoA2BWhUtIzVhGPgENqbtF7vJ9+KVZJ+HBiS6TsRKrtKetyEZt4M0TiKi
oqyNfcsgbMj0dlE3Lma4rFgCBuMDZZNjhnhnMGYizRBQLML+jEtCUcUR5iayZZLG5ZoGhbE00/JL
+dZvpTxIrcwqRWvSk4zcO0SHYRdIA2xDJgmE8T+6QDdeW6I0TVkfUqX8fdgO5mqMtVddu5TUZ0WO
AsWqyj+YVLhMd4e8CL51neu+EpDrq+QB9mrRgWJsRx+tmIY1UHk4tXI20BrulKRiBQ7q6TCXkrUp
jqNkZGeoMF/bFbk51UAnIhzrDwgydOoLAj2IbeLwYkLu/3FqOzuqLEOqxuaHjCszvw60ExbGSMKg
PZU7drvZY1UXzyimfndW9BW1f0xLyk1njB6uN3/Hddd6SHmzUklTLzOQ67HjZx4wPDt4sleJOyp6
Z02z+RAyazcl7WUkutN6xGu3bJrhqgdDuy5tho+lhy4wjk15kh8B8TobyY6Sj/ta+Lr85Un9qwym
qx2mxh4CrrOOhnqZMaFfVIEr1lMvOLcbeoW2QdlM0yMYC5+JZgsiqvGsVWAitEWADqfFq7E9Txxd
tl/eEraea83AFpV5zGcqNWJkqT+NLtv6GqBwbYr2XJECpNTZReZov32h3wNJzUwEKXFLudctVVvu
ggbRu5dkX4MW94s6GtkOc2WjpWufI4lEJ/dOAnY7AmSUby6ufFljdc1m7ZcMnLUyqvd2FO6WcO0b
bVm8wg7WT4ZSlQzgeXrhwmRSsXaF/8jMekdnyLn4SsMU0GDxiYJiwrfSpsTQUrg4EgNQnuTpsiba
EVbPt02AVdqT7pam9kHaxqn1xuglaa+BVf/xh+6pRHtAoVatul5468oT2zbyHuiyOJvSL+k+N+OS
q40FmnKkD+zrv0FIg4fV591CaX/ldIChAKh+PRgNGnv3j2jQZHYtGbMxwWVeiXMOq9HOyiwH8jYa
xzShPeGxpcaiKjZlto/5y5YVnl5Y7LqHNf8rqxXyOocgbQZjpBOw7hJdw7wpDjQHIr9wzmOi4Qqw
1FLAY1vnKYgSAV6BUbGp7YSq25XvlHNKjegPKqNXg9uJEuYMJQYTgd9d6L4kW4m154DJ31uXZfw7
aaGCWTXo39pCyoUFM8k2Kfi4lWp49VBKIqQHfnro89cBh+Dx72fmpwl0hf8VPJF4MmGkb9ulhzjs
aFclS5Vf1MOmrcrXvx+iOdlWFiaF0SN5kE02w8W5+Bt9JhZxcPy5Z9NE3nUy+ls7HyYuEs4fGf1U
0XBOcWSDRtBfskk1TA5R1v/cqM7LNxCd33jU7EQfoNEA2FD7SCOC+V5IcqHdpOZ+pJ/KKZjtRTFl
x6Kuc+hrlbvIvImtfWPbRH8ru1gbLfYdJZkLq2F6H9Mg47JVZkcu7scgU9GaD+hU8Ncfq/mm1Lx+
E0gyRuZHceB4S5Ql2bJspEW2TZ2G+1KTa7s23J3j1xvUzPXx56brPbEcChktcG/tDLvGJFhhJPOy
iPTdxJKLhDYI8EmDVlWHUXGUW59PHD2ghgwr4xuiKO1XzeQXRGC0+RFtCRABLoEc1+lv3a80li5I
NqFzAXvEcDEd0IqUkbWKRVwfkTuKVVshFUhDDh8pUOKF/hAeTT8PeY3RJ9tWjgdUpMee7ckyGxhc
RJWzSHQAL/S3GU9ZY3H8cXg0okXRURhb3TRzSgk3Lo9dIcoV3QWwZ35bHg0CL7Z545+aiOqonbmQ
mazBSNVk+yqgGsXi50mFb4ZDiiZ46Gbs3MFmO9iyGVUGx9ix6O3MlhIuUoEq5SEfzPzYzW8Cvjlr
iy/mTOZBu69CgdWP1x7Rfjr+3GtC1laMtLRVx+oKayu8VR1nml59Gr6Y9i4z38QIq23eqX2Ti2Ej
yv4YWOCsy4J6Rpvaa5PyAkKsQwYj+NXsbSXpGl+V6Ox52X4vgX4s6lIS6ORTzpHz8cEbvcG6Di43
rouV48Bta46+JlFKQU6hPzkDEvwabEc/IJXoV2ElMF7erEevp9Yb3RJSjf1udvVLlCKEBo2/SQsk
l92EucSoaZirKPr+XzvEfyenFsDZf4nLXX2BLP2ogF9//fy6/Z//+3/+/pl/uCGU/EtYYG8h4kLp
IKAWPP8/E2rlXwrJmnRsl+6TPefQ/tMM4f7lmDyhXGoLJUydH/qnOcL5y7J0XQp+n+GgGTL/J+4I
lBOYH/6Vwj3Tt3V9Nmw4Ljm1/zEFCy5/EOmTyz6ZCnTlAH2a6LluHMw6P46lMJXEsDGRXJhYHOlA
zMYbAt9Jleg4PsGQULzXLDVSx00ZaXR/I65FuU4hM8aqxCzbJosNaI0Gpi3wRrBwa+EwVi7YpK36
HEhAnVbLJA5OmOa0jebTOytm6Elj40qzWy7a81BRw3qplwz3Sfvd1sq+9HKEzoS0jyQ7eYztVRZA
epGT4+MNyL/iPJ22Vi0jhOoB27zOBblSv1kDvPgZTqKbi6pN3i1tpuBYbCMHZLbjaNOVw880miBa
aAFcHCCooMxQf1bYWnB6BMVy8pjpZHLrpVLe8wgikM8GWKPyReY0p0+O/jajU17QHj1X6AdY2RG1
pwPWPzHtlGhKzNzxg+H77zQI9LsTMkiInZMXYUhMpxGRImjB3GPmrrg8oSouGe2Q8mkhulwOJRuP
yRe/JgGgLUOdA4nh3vfEBQ1WHN89X/0Kiw0cDrOyi33f1MGaBfdrgtmyhMJx0ZnnLF1kYnRJa3Iv
RwrsOnxn4Bj6mrGO4gqpUUqu5hg2DSrqdeo2xYa8dq5OzYZj6DvuaZGg4xsWVdTcC79AT63z2W+E
0bykBp3kaajx16FPCmzEX47/R9JRYXnFXaAHBhda4ybjFhexG+MUawMmbV2+2FwR72Gl6PuV8ONv
YCMryqWpE8Av9Dw9txS7qWU/eR6sN1Xb5bKuxqMswmkDN+aPntPPkCWxwbFtM8+KAJvwH9kmK12o
YBflpYkZ1bghzV+Mpjp5XXvW0TfAPMruXdiEpHMKh2qsQWVBizxBIrcY/XoPSfhmOOmJ7s9Jit9V
kT4UxJYMsIUZEXvxOorm3eDov7u2tx8LG03TcspjHI7mLR7j91KyaCsmrC3MPuVkyUs895swtDTD
sjAJdPBiUTGS1natGDtQEnTsmdS25XUwvbWnInsRe/zl3QwZkYgh8CQsCirRTdoZAFbLifVSwP4b
k53pa4RDsXur2hzdF0pE0BtuyRZ3QGxP1WWXCmRd5S5drR8gk6GURlHL9tDMtpDiiqUqkT8VYtyH
MyULfSHBzQ0ifZF+R86j2wRHpPnlOnfnNqqGtJSUx7ai7B+de1vVPSL39AQnbaum4m5rY/Ooecms
BoewUAUvJiDmoSce2Vh5eKb3ST9npk0OCDM6+iQE7aLxPo44WAgXbkh5c57a4KwSu1qzK1jmsDq3
DY4eWuNFTrs6OtlejHHYRP4apWxgVVm6K5sWRB1zqYmrLtwXv6tEeg/yYiZBc2AKeqHdikZwvrZp
4YSP2aPA8vTXsQeb54vuEQAZfD0H1Z5iBt+OhrNoDjWcMiSf1cqzERmzTazXvV3eGEEPJ3OaqX0N
uKKyGf11YM6hHGFhbVO2lYh0uDqhUnVK19oxX4Z0gubRiyGAqxYqrRWIq9tN7sZjt44qYEl/454H
JSKCILvXoD3wraffSeTpW8q8DLmk/qnCg5YSqdnfkTXvOnYpIrMWOgFirv6gSj1ZuWN/6cabYUZH
lHhs/024jEUK3NgTnxGo2FVqyJfJyO6hzwS1I19uKVvPJp04U8dogFGd2eO6c3A6+MXQkvect0f6
lZCDeQFmicYmbI3qaPQR/UNt+tPFcF3A05nj8ALWiE2njgKhk87W9JtmN7bhTQ01ITA0TJFHOawb
1LpHw5D+vmj9lUpfqvnCb+hDe2TyUqzzhADpVIhmN1GMWiFWrNiLXBrWZXySSYJXa25HO902j3u5
bZ0e5IfDdXR0w2nl5iCQMmK/cW3V34aizfTDQq/HUiM0sKaS7owH7QebQrMamlUGohEz8TEg8hyj
G/+dZqtol/XTpYn0bKdV+dkcRnF09FSueCuAeQwBaSlufFKZ+eqSNII7C1LNiK9kR8jhOY8EJTod
xzVCFkxqDQFMP6+imrHsP/fK6RswpPob1J42PVJjhcJ0fpVZQO5x3FLlzjbEqTAO3VhKGvQ/d8vQ
3jvNi3RBK9PUeMoFrHGtDXajbqOFtozbYKbZIQHKOhtqbVWbcJW5lxm6ebC0kQlyJJGpTd13KkEt
QyKjlIzeuoRn59lWQuMN7LfFbAv0G2TTGN7ZdP6x7Pom+ygdMXbbksLUa9O5HACW/W8B+t8pQKkc
LQrD/9yP+/Q1fNT/Wn7+4yf+UX+65l9SOI6D+RWyEI4kftk/8xqE/Rf7aEMJh5g4kJT/4sa1/7JI
ViCiXShX/zvK4R8FqCGpTaXE2Cugc80l4/+kAAU4SD39rxWorhvSMgjhM0iZtE3LmPOt/iWtTjS4
X8s8ZzQUVUAn6+5edhzkdMqLRc6KYrv0gwyveEx9r1q403jKWncVkq/bjXyLkZCh7EEQkK6zkU71
aMr0o8JfhV5R7Yp82gSCDrc1qynd4FZI5943+qnK5aoKoAh5HRxjqrXnWLPzZSyM+iTN6oMd50qD
wleOCCVD42rram6akpiMV60tvF0FkESBppjAiywswNoABXCJlRJFX32RiFVRX/TesnVZE7TSJASR
sKesnra9E28kzkWjJXXcn+aEgs/Idf0Nrk9ahxX9DaQ8hmJxhGC2SFAUrCfFDjZAPxzqxdqJp22r
ty/AXnEr0HkjQ2CraeFT7doBQ3kwMhhsFlNJj7QPB4PpFfLmFl66V7+Xjk4zxjohNWD4ZQR7UHsN
6fU982T6+Ox1oZnO176813gB1KhLUGnGOaVMPCpQMD+PrKE0zj/39AqYCDPCs6Ms/ULtOuP/QpcL
sY+GxrDqk5D6cKw1016NA65iw3a1ayZz/8FjUv+QlxrYwX46McKK4OE3A2FGpXjwJ0RZTso24uch
1XD5MKNUROhuTAMjdChD60l1iIuZelD4p11w7nLv1YcPehWuj+3ED+kkIFe9/txUEJauhZHfO/N3
6g5q59E9MhYAnaZL6rOmZamxxVrMc6IqMfrwKUchihua4AX69pgmkSlzk8AmQ5/7VArVFYc35g9q
9z5T6lSNcgFRp0CVP6iT2+fViugOmAxJFzwwaQwvYZ9g6WnBnzcBbbJKkKyT9BkqaJDL9uxyJX4w
2I5+iAJGyeaeVdICtHTp3H1g6dWz0HJuxDvUDO/+88CQ1QZlZ/dAAskCzIiNDNlhqdHCN5Go5GiK
jpwGu44gQNNvHtkRrqPafBvyenzyzOaFrln3O+rTcjGgVL11tgePscwG0Fmihy8v2iOl2IW+q/ZV
2ohmCJ24dIxhiHpz8rUQPjEMWSufDNskvzNqLrbosUhUxn3Q8vEPfry937OyQ2MnA1ezg195zyme
uNsqtohaxpCA0y+O3nWPyqXXc+eOM4wgILaNm7qfHcFZN+2TCLFLyed8m7yMEjl25LszUTN0sfe7
M6DDaMPVhf74DCZ12gXBoG2c2qzfZuFm4tnGVSKkWdDwRJkKL2sujfyXmCbSpkhza+0Mrv+Sxqaz
7qQvNj9fdXt6WC2DoIgkUaAh7fiqamrEWMsfaJOiNKnqeO94Eo5lXXd/0g9NL7xHRDzmcnDKY5J2
7qUeUqLhddsFtRs6J8Yk4dLK6uIpsNutjPivkxoEehlN3ZPjVaTVdMYzWigiDhP/I9VQ2VS+NT3k
8HfOQYxvxUiZi1LgxMeyMNVhcCDrJYk73HMK+jsOox3Wk2QJsbnbRPPz5L6jcQzBZ/x8h6ord4cI
vqQiSJcdM/Yb7PHhJq2mJ6s2PPz7U3yWTN1FeAyJQsDPkBWvojDT7eTk2vrnIQEqTM2COYGMwUgF
9+NV6vHVy+P6Jqc2fh5zZK9x/26XpGX1ZZA91VlyCbPav/48GvzeXxlB4u9izolhxLrBFQhuXzr6
pzGMxSs4t5VTSfk0Dn37UEn3RQp9pYSdPCIeS25NTsxFj9ERfYFco+5Jz4xmk7NGYHJutjQBfMNm
xjeY4dEznizDhNYSYgTLmWvdC8umsZZ45Vfgbtsy6k5dSaKtDahkObEHPGdgZ658fpTVXRfAfwdE
J9z8xbe0+q5lekpApqDB6LHvVgU2mcI2r2whwj/45a/wSbVPWuA68eLKH181K5OH1k1gScwPV5DS
rVXVlsa+qi31lnBUAfSLXy10o0c14a0a09R56118g4LDaxH2hblWtp+/tWuWfBTShJUckxCHml40
353G+WTY+rXo0+7F1kglEKGe7qvOkxvXxV5rwZa8Zbqc5YuADLxGKXo/Jeq/scZ+iT/hUsJxA4yR
ZquurbydbQXFi2LQsExVE2LDzC5eXrjXfmrhYfrKB8KsR89KwvgJkvHN8OZEMcsP7ylU5JuDEzu0
RHAve7Tw0iNaV+Z5cjKi5hSXTvdgxYXGaR61r5XUNlGYZwfsJ+HzUFc9Cq2s3hdlGD7j9IvXoeAv
+vkqEHc4QFQEUFt9X5AWaatqepB2e0NR0h7/fm5+mHVRTstbvHgFEGNnvvm512e8nr6TwboZsLoM
8L2PP/fiZPCXMWkVqzTwBugArL4MUzXWhppGWYjgMjSMYhXFKWW4m5YPCTMNFWMYEQIlYwdGi1CI
fNGx+zYsmyCQjM4v6ALQ17wJHD8OG3XCGDjwoQuVv0wQTPs49Hfw0LAp5SFOlYiFvZdUOZXyTgVm
GD1rAAwfirh6SLUmvWlcZeeg0ZmO+qVPFEQWi8I2FRPDIKOm6x4XSN1Cce+9MEKA5uk7zJn2SjmV
u8njYm+a5S/fTbc6m6D10MX9DjPzby7C+A5Kzb36o4VkI29fSyJUz501fKCfwXhZtEslWR/aGf1R
jPewS0g17LBfmE3Df4syQllEcZjqU43R04RiARzBEgeavqir4abTHeJO+e2FgDXaSjCQEQx1G/1B
Q2O7MI3uD3usPeo99n4I3TeNhqEqB0G4cyJlLaVVv00uasuoJSFAJMZG2XiG+rDwFkEQrQo0BX4d
IxFA4Kwxe1tw1rjSZJLkp2s3dF/M0vjUU+3cKAB0AuZCa/1yimDb684N4QqylKT/Ak2PprxMW3oy
9rPf1i+xktsaZRjSfbTExfgVF7UN1hpHWzO8Sq/47ND7Ll26X5QaCn0QCmmxagZQ3kFwA5zVLuRG
9GAqvc57zxm+LrI/OFk5mBvs7lVBekvLjFVU7PQNa4MkA99UIrHwh/6nEdNqEqm8Md2FLfkJNu5t
ssicSToyaSumvSF8Rj0BNYHFb5L6a96Iu0fwQt66LhM9zifxTQxY348vHjyVwmBk69OBMbSD3zVX
NqSHiiYaR9N6ov6buge6eUunSkcOVixrpvaB9vsmfLGvyTKPNHs3qnwXcyVGwz3grIIDnmsFHu+W
sX7Q1gG8hWUOtTmmAUIf8smAGbuakESsiIFccfYPuKvsTwBysL0NTskq2peGRKkQMRfr05lHaZ9K
ZqK+VT7ndJ0bl7XePIRFeS19q2MmXp+on+ItVzVF+wEzwHAxst4FCNrXGAaWgQcKxBVeuQ1cda3d
YmFi3YUZ7h2Nkntz2R0iCF+n/hsdkOySuN0vzLnHfMo+s0YU21obnwTn46qp+oi30dylxnTqC3CZ
suRERCe6ZCOmliiWHog0FLx8AnsacqVRdTP3DNr7GKdgVRHSZ46olqMJ396r9A2HerBosS+uaO2+
iNy8xLPEaXDNcF1iE5tKXMc1aZRNTcPEDaP15Bo4revupU5N7Eb8HuYGv5h1XszW67G4Y6wYg6/S
4hwxtfKzK8J+pulFS/sZdc27cvTfkfOHFeDBq7D6mnDwF2UPYdH5dtLxN14J8DJ4pURGgz4I24cY
EwfrJN0LbfzoTOcFyflXh153DMuTVXzVkHyQWKONy4K9rPnIJekMgQxvWGvpKcviA9NSflJIzZU9
0kxgLaLj8m5HHMusA1uIYLs8CM4UzG96372Cy3lkCHBxCveWGCMQbxPrVTr8AlOId6M+WDRHKI1Q
2FfBH2hmuIE5ANGZe0jh603XRnjlCvsKsOPYTijc5QLTzdpXCdKb+gGsAydlBZcgmWRLb4xHWv+g
6dFDVFjvUoQPPuuvrdFvzocp33R1OwMVIBOYAcCMcCmiVVSlDx0gy207qSWNuYQAlfTq2y2XLCBq
1Yw7bAN/VWLPKbC3osrD/Dt90aaCpc1ktLYvsyc7iDxvSdHA/HCy453Zh7DHDXzlevfgjC3ahurd
Y5aZawr1eqeXy6QmMnsIz22JQqhpdCz5IeNDqxQ72kM4/vKPnPjxvaUGGNtCkxf2+xvkGBX1BsgU
C84TSxLvgTsNAQHOHvPFOnhQlfcU5tU3DUoa5h0WbTPZeJblfPqP0d1pzbvtZuFTnJuvmP5R0tSF
tmL2jWqzTjczCQa5KodU5rbDjtbi1SqbV7Jpk1Nf0YbzwjHexIgmqlXJVo6A+f7MDEk8aslTyKBj
YcgCjq+JRq3truz8MH3iwaf4Ih6ldMODNQYuwQeM18suklu0axh9LPslaBACSTSnqFmjTecy3hCe
OsZ8akeNv5Qm6n40O39diOSqaZA+S+lce6KSdr5IN3bkRhQtlcuYucFPzqWfwdPwbleq3bNP3Etc
yevJwQFRyfgXEmnjUKXs4rNa/NEbprNFojmr3sWnUJgWstV03CR6U74x4to0KHhwOTf3OIXfOHn2
B3LQfunnXPvepQb51wmsCdsu+2abD39Rmrg38lDdgtHbsK3FGF85j3bKl/zKfBEGXhEMyQbBhvbC
b5xrLbPb6HGBV4k4160GWzTynKOrHXuWV4cxDrFwFhv0YtSea9wbWueGq8oN3+ihwleV/bnPxHcw
mnhXmpD4a8ARa6xEbKx9d1O3Fvl2NjNChuao1v/98c+TdDlfY2NS65/n+xT5tk3A2f/3fT9fjkR4
YDdWbn9+tEo4ukOaEf/hV/58UXhUhNYwp6jxK3+e6stuNZQYACaHhdYz/ewoFF3MCNb2EnNhbUqw
NQB0RxpJWf8VpBSzzSjeaHicwz1G4RpnR7PP6+ZqNdXeoe2DPKfD/W+/gbn5HRfTl4rGr9IkqQQ0
AsHqIFP7/muKsWERJfDEInZMgyXUbfyEKbWCNBCXTpbxNY5of5xgVRX6OR/DfNn9maZcbZKEVaCT
+qkk2MMKs2yZE9axVM3MjXMKnStn0xzi+aabE/x+7k0JEPiuL9XSaFW7a/sZ8sAXf26CpknREsjn
Mh4InjLCjzRI7AMapF3Xk0kXF4puPYhN1EkuEjUwtYL4h5WewcksDUDeC8cB+PjzuGCPfyjaXdwk
t1zqYksWeknDKp/tTbiLUJEeYjuByiqpziYjfU0gr20mZWaHEnPcIguid/g0zaIzfeMoOlP/+8b4
f/ds+n+UUj4n8ZDGRwdEy37sye80onuSoumoMZAr+cew6cGJe2P4L0nvH2uw/02ow/itPoPae1az
8BCPjzFcUnvVx+mpN8Xa0PAg6O22i6azqff5wraMk69BcEYbYbRiFeYdPLiS/QxJTmx6ODbYpMCQ
M45ejg+vLoClWWz1VXjrCrM7jO0sh143rvZeop9Z9Cq7hIP7pxidPWSyxVwiSEk5W3kQvZNbq+NE
yapDU94Gvz0XWXnRQn/jhjQ9hPbeeLiBnJgSHxYVU6myDd71SZyZoHCOTKheihbXmqgamg1QjDK3
XAXADyDImW1/cQeDniaIGEJTpto6dgzpgerFWnGyAM6huWdGVTLycIyr4UXXeDbYDFFro88kW5kN
NWOumD9TcQRnZfKE+pvk9+Qg2UU5CcmIwN4sw0OrCZtLi9hfDKBVrpaq+o1Imt/k9OHsizy5Covk
wYj2KMT1hYWCPS7GpZvMmRMOcqYGdK5NR4DR9KIb3PxScOEHpUOHxIGklA3jIilgkZPjtx7waGlN
eypT7zkvbLESVnyNSqjweXEdrcxBKvZr9Ly7xgxsydJ0yKOHVkIBaepCgT8OcGY5+mFqmy1QeOrL
OgJGk756wAkHHchbEgZ0WIPwiTFci6oY0iC7AAoODv2aCSqGV8p92ISMVCsbm1htjc8BORtLq6uI
FCl/BbQdsJAgNp+NPPWnlatDAyBtHYXRZ5SnzozrozM59iujP1tx8j54bXUwcdGQv16trb7YEVQe
LNPCwlPgBX+YbJLZaFE9QvsBVOUtE8d9jeBUL7y2fWIox1aGgYuV9W9lAmyhSb56u37VLYz1ZMo3
bukuWlDmG2kgCDC8fp9O98SAuO+KdjY94uUQ2rOjiDq3ghwWV4v/r5VHEeLoDB9TJTABz0Pd8db5
hbbXmzfLqnda84q37mAGECfbci8S65GRVb4USr/0ehsClydtwunkN+CwszZHUJbRFYn/ggr9nHi1
vpjMEWd0eamT7qucwl9+9GDq5WuSW8UqK9J0zjIhnIIJ9FJKQuf64OR2nv+rLfJP3Y73IPxOg9VC
znpxOBHhc39jswEv5+BXdgfsfpQitl7fy1q8WjI6yiG7A1VY1UnPGh0fpzJZ1pW6p7hjrSb/iEvs
sCIEFZabmBObuP0VWG6wLSbrtxeROqcc0tNSmT9BDrozUPtGmLw14IMWWgktqrklgmuO0mHLeIoW
5u8pHH57XBR0Pf2GGnBu2uIwKvU+RsV7i8+a69SqtrJ8WeT0/juEC5seo76KpxmcvTB+VdYQ7dxp
eqod/Z7MNjhrzdn1nIv+ljjOe+Hhoq5DzP5966KApmtGQOjOHZ9bvDcbHxhNNpeqXpF9z4wcYeBL
ND3zuWIJaH39arlTvoBXyMw52+ST2owhW8Fo8s8sfRu6bTdEezgzPw2WsMJrlxzBv0z90lK9AU25
5FO/bwb/hjf10bYoyiY6xS1tD4m/uY8fLFQE/CkaUTvpoZYEJxDVEeoCPoup7mVkR8tq3GPEX9Hx
dehO67964T4GUKF9JzTWM1mIMOWJOTeQAebw4TJP0LeImKGuMc7Cu7XtU/BM+XCb3+I2LZ7cxC2W
iH8o5YON0QS4I6dsNRYzQp0/IfgVTbjW3TpbYV+HrxG5z8agn3v73/g6r93GgW3bfhEB5iJfRUVb
knN8IZyaOReL4evvoPqc443Gxn0xbFnJMslatdacY/IDuQ6bFqP8yi1m5+Dk+PKSL9U50wlUtb9y
HO01T/I3C/gQWyt/7c3ZcxuRsz08DWVl8LDk5nIiyZxDv/5D8fGEPKDaYJJcp5LkgMa7bbB9wHgg
0CHTTDMQ8DLonZGUo48vwuWPMnFjBxpEADpSLJPZfDIN9kVuhjXZ5LkAIVscMazoTWAy7drFvf4Z
xjVGnvg2GYxPWOFc5P3mNjIk531HHk+F4TgnJDFoUzrYy3abKKWVDoXw6CK4DPAAnfnvH1RZwrWN
aIdoI6EeEabknsk2/w9nP7F2BK5wETU4T07jvo8YLZhtPIUxDQ41/KHGfe7zB6dX1TaZEEwNbrXm
2EL9bRHpydiJdSXxtHU/xhF15AQoG5oFm74/zuDqmwaOYzZO9xFQr1XeKwBIPbbIwTQ/Cw+tbQds
fHLCk9P3TwP2lKLTm/OMS30P5w+Ivn5t5jNAcJeNtj/gxeknh5YrdWlH80n3MLbiwUJ7POPX35I1
w+iwXEwxpvE2Gx/FkD5PjGBIfERT5S9XyKZ700bwVxb2AW/A0F4o4+jl1KG5h4uQQ4V0EnJAuI7K
9Rhe8iZL+u4mWbYz8BXWHxw5AhKXQE7T44ZpgXgwEOmJp4ypJozUK9a1jAHhxtGt0GIXWZpcWq+Z
dyUJVxtyAWc9iZ9AjOAaatttK/2XWZ921iC/+sazV6M9T5xz0Y3I/bvOpEsqrQfZjC+15Z9VtGgx
Gu2Vji1JXv1qjKtyX2i0KN04YZ1lQUuS6TOJoayRrBuwzfszuzM2C6BdKXO+YBqJuZOChWDw0w39
dXxxySdte8EpNNNMl0FpmW9wKlmy8+R79ECYFYJ/HNjYzYy0KDLE/crtSLmKTRzkdr+pJG9AxbrA
WEZXefb7jYH85ag5AAR9DnED/zoOeEgJUNJ3ja2crTT8L8qbJ5IUMavM2jrqZwj3+fRnjOVX0dpb
mYhF7JPAjDVcNpDYlEsLlqTsnw2f/VPf3eBm5997jReqIc19uNGq2Fr3ikFw1/urvM2exIyNKF5T
LBHgJtxmvFZYpII8qoxjjP1glUZh/KzX2JSaIVr4tRhcMc7ZM0KzCG+fCNWpHEkCJaqKD27xkMzd
lsvztHaAsjC1YYPVgUnQxkc9q08QJ+5jv2KDlsUTtIv6wzYZJ8XRQRYjTSz1g+J3x1zlJTOwNA8G
cb9DNm0TqIrwy9Ktg36vzPSZpOfpPFXdT6k1zlYDTGbT5zfqZ0Myl3Zhy9L0Sz7r65HE3StP6TtC
HzBs3LhFBg1s8n4gu9L/Z65HWPJK05YrQGEzgh5QOU6AT5sCfr8qEJmVSKjqCDyCiU985BNvI/VR
9qikQKn4qLdAiKCKYWK/6Tpxx4b2MQ6HD/g2At6Ot7FKD2qbbr21hZh2oeyjQI3te5fT38J7Tbod
KsWN0XcsTsaNw6DQwQYTxB5XPkvLTlqdbNUImrjgmMyYpmzMkCWdkr3ed8JniNO6lKC5t6/njhp9
CfRTWrd13e/B1tnBCDzePQaGUDfcdeoaxlp1KWGDxRgMZfqIiow4OToBQVtqXNlpAvLKZF/LtWLM
tWCH3p0wTlaI4fC4hdhPhJcERjs/Q/4KufaAXxg8sg3d0pvWvT5+9YKbHCBegIFTMqSvIiYvaxpj
3DreS9h0GxEjM4iRpvvdHuHdvApdj8xZo11PBab12sROT8v9fur8EC4P3si6KeXG9Fy0RYm+iAoo
Jp2XUFh3NtBVxGF0CT3DW/uifANzRYrcc5+Ca4krH8u7Co1rjFpGKdCamnBf2kdRm+Qwc4FBYpqf
uTxsE8b67jnMOZOZPIFHE5qz0iJb34aWsrZ4Kunsu+3E+mP8gPjOYUaw0PoO6MyKSzaQIqLfsgm0
ztAN+yKHpJrbLsAElri0bA/U0mADGPakQ3zSLKYNST4eksxnRpfrhyg3ZtimlCGuTYiBOQcE2oQ7
rcfdllrJtuwoEex2RMKLHK5LZBuk7hId2mmvVSuukibM4Oqtu6ZCg1uTwhzRULFaz9jYU4pGKldy
FWYz16IKwMYkp0+i7pEtEcrN9Cxf68U9HgdSyDVxCvsMoxi2OIZGgF7S7FiGyUPYDxQeHu9swmzY
kBCyYlS7T+IMONnSXWj7e/ax216HUGqkTGpVKXAvl9VuTq46s7zFEI3Ck302pL38flCR/0JKCD2c
CtH+N925zSxx+14CtFlmSMq6CU0P32Oqkh2v9xGrmqum6rlSF4zj7RoXoCo/QTKsq444RTyNXGM1
S5JeyccVpWeHqGiW0Ht8WAclyPRwJObg0a7wjbrUm6Fru2QQ9zTbxBf6n3Lv9EXGVT31NgZrFFBI
c1OZIUMHOj4D88hIGJ+IZrGJ1NpNkxHXLMSTN+nM3MmKvdHSgNy/bc2ftI+qKD6wLcE9ldvMD2iH
II04QPQKkBzNQaoXt1M/Hy2R5GuGOytddrdFmzHqsMaVYQrF6tCQgYduleESO6ZWzJs5ix8sD+0l
iZr9Lk9q/Q4MGaNEzXrCWHevYgmosonZckKHSYBPz/YCmmPoeFAGIlHgE5uZnv9W70j5Ccv5NtfO
tibLHcfdySKEHVEByo+xPZuzoi/BHg7xTtJcOYRBN3H65L3S0L/OtefBng5WxXZviBw3MAmcLPQf
a1AjRQG6XuJxll4QE4f+Q2fz5dYohJA33CmFFcbP+E/O1kjl6hFbb7sa40FreFEm4JaxtLbTXDeI
W2YksPWdmiJAfRHGF2LNRxybrkcfyTvHvq223eKZNMv4VLS5OGuZuI4ILN1CD6W11r8lqId20wLf
0IuQRsVJ1+I3uoPsRCRR8S6xnWbvYRX0ygA6LjmbmX3GOhQMPWhGD+RRUZhBwXBZCxpXIck36WSz
3F4rhnRB3alPt7K1lWM35dpSr1zba+aTxrfReTiDxEIOs3QP9Xh/KnZeqNYDvItQQ8o5ImVkNqR2
fg6CkbxRNKFsqWjKN1ZJGFxWl2v2dOiTMzvcGBlXbAcbQYsQlzXRZ32GAHtGqYz1PSqux9pQ26xv
9ACpyd4W3Z/IIJDUyP7YFfL+mv+Ip7B5u01y1SOJYR3YAr//nBKYVMTAm0YKUh0OhJeoJ1ml8Kpo
W8YDYQDzQBgd1biC8Jt8SEfWmxwdyiYmxj12Rbm1yzLfVLCuN7Maln9Tei+twsXAfPQNo78NoZWW
/NfY7hcPmQ0bqp7jfKcqEQWyyr7NxZGsuxWa9nGPbOKtZ/yObJkLkd90H3Ma76mkdTGLfR4RhIKG
/A+DqudZbbmU8/p0bXEm9s/CGE/d5IVbPI74r1WhByVeyD6BTjNZJldO89o39e/QLaloqf2pb71H
5e5iZbmYkIbbaWrOvi9d6HoxUeCQ0UI6rgEejW7nZd033LOMzScVcK6L5q5v7OtEQDgtJDAqoZHD
bJgPCHwVUxUGhTpEnjh8YTBFSrdG/dnImIaTCXS3q6EFsnjadDSCZCzeXU/IDSDuc+nFI9d9/ypl
HQ/6PN3VhcKdzorpjOwnaxeDb1V0P4ziYPBYCK8iDNeKPl1JAi+WVfStI5PtgWEXHU0bzAsHHE/N
lQFP+q69dkVDp8P2H7Q4dxBfdN9Iu9hEEUNPGOkkd5Nldah5XCJPTW1XJRSbhvE86xq0uNG+6urq
0Op+du8dvUdjxBLYEe4wVKlLvzN6cK0fN0+7W5Djd1HfSLz263CMx/M4rzhF2HF1gBCsgZzcyZ2n
QG9O4VyoUyW7dudZNWwnL4Ll40p8g1314ni6/up2zn1rOZ+Vk71GhRHu7HTSt1zVlLh3aLDuLD9L
r5FGAamcKTirUjont+ACmWHVo81EdqZQ8B4d7zDWL1k3j4eQ/Okr3Wk+4aA1V0VtBX3Y38raItvD
pMSseho+dau1hGDUgP1gWpE5GEwdQdhNQ8qElp/DScsOhHJPN4ZIj3kk26sQv9rBnXXCKnN62OkM
H3ydNlyMdRj/e+gHxIUk0OEkHfqggzARRENHgT10R8KDwu+4YMQ2NvUGKMROwyCzww5Xr3VzSV8d
B4wSyW4k7VDTItYsi8PAU+kZ686DAYPs3s6rgz/g/Rsj4yFhFrUf9RK7hwyvKrxQuxIltGKwf4Uj
6qQJM1zro/Fk0CF0iJzbZqGuBVk5EG1qeR9pTdtxasm0nAqH4WFGFK0Bw8eGjWHYveR8r0E3Lt1s
UkWfjXnh83jyo8uh4i4IsNIlZGJq6ZCRg77LLBzcBgS/Axth2F6l3x3QgehcSt5zJBUBbmUNpKRo
MewyBuK7iTVMv+2aImPXDW0X2JRyGuPG6NVmKD5D3cme8zC/S3Lr08ndjawLjWYsZhpsvVnjg4kY
7nMOBRS1Eob2ZfdL7qUAW9rKF60h2YKIwm0o4oKRqensGtZlvW6/3aigMPUF1CmySgZpslIqzL/Q
7Mn9gDxHzHtcxi8DKKhtZiHtK/xwNy47zm8SAsuznSRvdcW6TATJdaLhxc+77KrgoMbnbV8RhMNM
paG2Hir4Vu0GGA0c72h+h2mxHQVj1xpHgV4xxUjka2i2ycbP5FtntiH8V6YmVMg/Q1vnhL6WceBL
oBd+QtOuKSmQ4cJkGyG2hcbxOg99h+i248rV8mbN0g+iJGl5/yljCHFdc7ERC2pTNfqLTnW/Fko9
4uvCyrG0iYmmrtd9JR8Lcka3ssMQUYaOtcawT5QZFyeVZosJGQZ32sVPpQl806xstLOmpYJ2JtBH
j7nyoSVpsKlMHy1ODpCDNUIpcVu1Olw1f3a2BA8yBvDr5yyhBCQn9rkf+NxsC1RELqqz0gGjwhAc
4b8Mj7qCHdesC4NobYtbgKs4ICuy8BD72F9J1I6vLywj3XH+h2pEPwWx5kI6+v/fZrJ7/x8u0uWO
0/IMvw+pKYUCt4lleW2kZRNcnvFyn7pxEdpdfqaP78HU/b9XDLOaX11+TqaYX10e8B/f/j7/3984
XGxM7/D7dv95F3/f5N9XZL3r5s1/3hLZYboWjQ22zG0tjo/lr768+t83cnk1k7SWYomA/p/Ph4h0
SojLXRvQre3fz+/vk19u/X2Wy3e6GFvOBw7Sg6/eYe71V17RVYcS+9VBGmPFZQbX5OW7EO3D3+9+
b/OI8kDV9X/3SRFZ0VX7v3tevgOfUF393taFRJCHqb2/3P73GS6//fvg39f6fdw/T+Noi6zHiIzA
cOmjb5IeHxkDMRJE/vfNNqbGBOLyXP/xbUXohL75fbayLQlaGp2nrBjYmqtMJ1eo1284C8ury5d0
mkvmD3z557bfHy/fQYI6iqz0yav834devrs8/vLd5Ul+f5ypQtn7lJDdl0f8/uL3xX5vu9wlp5FF
B3659z/Pdbntn6e5/OhLjDBG58QBHZDd7/P9/XMvP1+eihBLgtz/eZq/d/pvT3t5TDb7V37X1zuX
REp8ZZRlhq0pdl/8KMKEMdry5Z8f9VECI/rn14O+TWdvm/pLx0Uniu/yoN8v/9ymVyqE62M7we8r
/PMyv4/956X+2/0MP+Q9/T4X+sLmqr2aLzdfHmDXAzPAf570P37/z4tcfvz315pf1Psp7Tf/9SP4
b+/rvz7N5Y6/7/Vyn8ttMQqyzSCsnz7pF1gnALDYYIS2KgfJ6MMorFbeRnJItn8vF4P1rDldHs6n
2KyfLleDihbeVZxW1cG2MhGzgtN9KDZmlmm0FNmyuZa2LGIg3g3jg/xZMrwa/HMTMqRrZ/mObl1r
s8WGPaGMzNnxN5/NjNaZ7hWPetjqez+GhrmwS/qElqNGSxOiDWNEKOmoF6JtHaqbzqgAdS3wm56a
uSum26lW33YYrvE0e4jSJHsP5rD0ADF15gDc9AUXUpp6uCsM/dvPx0ej9rNt3CCKKMYKcVELTtsI
k41ZUCXB0y8qME9gFSrcM3V8hBNSnKAlB3EFYnSYinNhoAVgiE0YjFsiCKAUZope4+aU4V3d9IcR
bizov1m/sz3X3M8D78xluzqKF0oTtjYyM5CwU+iYpO9tE6K9WjggmiqWTIosW8Nfp2OT3tim4cK6
ngjG0mDcLP0YTC0I/ecny84PZV1D4SrqIOnst2YglLWa8i0FVLJxWNupUI5xxEQqjWm7sWOv1l15
mOL+SFeCPUZKG1DTq24dpcZKt5gChNJOtkPDZ+dIC+NqHD9GzBDx4pHrFnrdumZj3nnTTabGP8Bc
ipOn/Ddm6oxHlX+MpiwNkpznWeAe0CvGHbOzo0mwFKKnlH1LG7+Qt5KGFJC6TkUwzpgnQzjpWi33
EgwVkh+PhD2A04NNO73ulny3cXimlhy3HbkMQS67b5FAKmJojy6Qx7q0kneWNk33pgZFqR80KnNY
iUAR3zsF1JfxfbGH4pkhRFgC3mZj2Nky35LpRxPW5g+P0DUCK70bE7/dex1vepzRfJLJpRERwz+6
3lqx8ANmkBbYVk9nbMC5JE129rH2R4ZA3trxtBxBZurKUx7PP4ywKZPJ/lk39rvURHiuzP6rKYjl
MTn9CM5lDjpOSOXiGEixrUMsCXHXMKYY1i3eELsDbpQj37LsTNvNGTRhV5IzSkOWGY5JtF6SIeaH
ModmDTt3QbaAx2uBocOkQlZS0I8KQmHvoKPTtkXUhXeTIVdz432CwLFXkR59TErbSk/TgsGgLjOs
E/2EGAQMVi4//tYW5Ws1Et1gjPOr3+Cod+29of1AuEZ8kljJwTLI+vVT/W6WoRdYpPmFsXqEqYs/
zT/2HtV3pdF5hSgGJzz7yhqj384NhTGNR2IovOd4qaDxtAMqIvN7bauSXohWHWdO6WCQoLYTw7iJ
RroTBdPXXv9wGpuyB9r7pm8fuqx5QkyfkzYPCtyv3wypYGHbZMtYcksU1XOlh1ZgdymdcQLRadIo
9hvGCOEoqkLkU4w7UhHvHVtb8hqNeze1n4nCaGxsa6D18m1XNDqh42AqPXKOdKPfGxaCyzyfXiJf
fYQgUJkaV9/p/DqbGTmRqEP1JGZ2bz55TfykcB9cl4kkT+jahz7qKv9Djr23pl01QlyGPEVB7obm
nzJHT627b+kAzmGcX1TuH22TuxXGADse/Z2c7XQDwWsl6+4Yog+hNTXtspjsxmQu4/306aqdCvPH
rOzfjb5kLiSnWzvVoBHgGXTpJGKS4NptMwhrVIlIqqfB2g7riGMiaKsedVz6ofiQVm2NEAabxaFe
ojCwaTWBZI9I1E0uBH6frrq2ADIUJEmgRpGbIfRTMA7iCRY8HCNoSSVhdGjwXoeohz/r54synnZE
1xUvNTBqjM6QxcYsIQ1smNduq9OQAUSlo7LfdFr+7KbmnRqX5vSLcpn6NgCh3A5BRGJ+V1r2XSTm
V9cQCU7DNeh1oDQ9mVTl0FOuFWEWgINzGLgx1Yqn6NVApQA0jwyAqXrQU2JEyMYoyulY9zQ6OxpW
5sAbjs0teVc2DVxA5aPm0tckVIW51SqpFjS7iNi3RuOBkJiY/0iZufUWvQjtUeni+TYOLVN10QnM
Q3l1LjIaW5Y4NI370SV4vkf7NvbyYm3rC2dfNIAWpFz3AyAB1xuuJJP1yC3tdcOqSwpbiq59IEfV
1ZjdIO6b0DeU4zq0tC+vYcAXqnFnJRaTgQGNknB3TL0fbWPeCSA+u8o2yescTllcPpWjvrWNHCF6
jDxkavK3BLhfpVWvvl6lVyqIYm/l1M09GuDHwsmfJ5Im13bbPcbt/FWNLjB0dDW0hguXEMRoPM3e
WmQ0XI0OKSuomFNFopRXdUxSK4Yyrg1hIkShAvZzSDTcJSjV3pjav/tR/ujW/XF0MY/rAwJXYmzt
/C0bOSZSCUGqpzaw1DEG259P+Nx0KAfrrDZv4VmtrZbzEz6eQ5TaIuRTObO+ZHCR2FekZUbO+yTH
96hjJihyJKEesHeZMPEtsq9BJE9WM75B4IZRDgEvsnYzHIXeLh6ZrzKR06v7Gldpn2ioqjK413we
D/aMIKWaEwU93CIvAsOr7Ucfndcdoh5bDt3NTekVSD+k+Onsbl5LVthVL5EwlJBjWGk5lwCbN6Ve
rsPFIyTLuwxGPJjMwdlgitqNrn94KzpCMxrGmiBj0aiT3RRo5JWA8WZt1kxyPwgbVCGCdluY+0VH
3dQhUAtBKrrzpRcYj/ThtedNAQF7SWpoWfqUP/utBodMPSRtCFCjF3z00dmoKRMcc0cE1H6swm23
hya77fhYuEgglUiwXK0GxoTv8cRgsAeykniLekF2G72b3PXoHzPgH3kPZ5WhECYVzt7BC3/yfLxa
mAULTusFVcjR9OVt7+UQsIa7WkbvToGYoPeXLLAhfxM+6NQZs2cAwjVaWTa94ZljIwMwRLQtZUML
qr+CXulZ+pFTcmf3EygrnMlVccYbgNoGMxCeGU6X/oWkQDJ1c/AeXVTd5CkNElw+fJr2AoooosfK
zX8IHkL4JvMB6XX/lNCI37cxUxUEPQLXAh4DdOdlpK6RbsUrNIzv2GDIte3NrVs0W0HKgtX6wFfq
DOIhWvo8wfPFaN0CIM/k/qXIUKd6EVRza3Zo8lt8yBChiRHGQQDhpFj3poAahoedPguT1eIBPXXN
MYeYCQ31Cqpgci8JsQtd+cgCRyV553/rY98fjUkGnaycvRfKR82e2M35/Tua39U0weYzhv697fxt
pDymGsnEb5HMQbffAHAjRalqYI9pnDwUYQ2aQOCpDddPHUFqAUl+Vh6Q9/xFUNTXrOC9qtGBUxtP
A6cndIsyTQjfrXYqGm5GP+VwaZJ7g8vPuus51yDHMCZsjlFS/SHTifa4wbg8s57Czjursfw0RlQp
cwtVacHrhIm3Zdx76mETuhSLEU025UdnSpBV2jonM8meqbWfPdeCfhPBx5/N8YuuFMMWb0G/+yw1
7rQgIj+iOmE1d++0KKU97jZIt2HZ1EPgtvRuHVUwbXIBmhPVJAJ3gcpHyR+19W1JcoHRrpi7aytj
HJ7Ir98YJiigqdBYWwX7YLe/xYbKsFfLbi1648xcP2mJwZbJ2No0M1PMOVY7dLlWx3ybdJ4nFESf
7JSJwskaZK8GE3/BQUOmcmh+JIB0QpfpYBJLIHPnoiaHlWhFe5UXFKKzA8GxIxTKx5QDM/rU9v5j
ofU/jHYs3z4mY7hB8k6IMQJLrEYbkN23qbJtRCTNG1Tkq74EDWvRnFH1e2ODkRx9RGOQxZ9qG8no
WIdP3oCAttEj6k5M+WhlMYB7aDl0EAKIUxivzHvlQnUtnY+0B3OkiO+1I/gbtjU9mjrmpZQzMOYT
zuwkWiRnPw6CknUuyXMl+9dwUYKM7/N4xdznKRecpUUxNJvC4HOyB/scjcVpwsq8bJJIp5g6Uoad
Fw3GgI2NDLmqeoUmqBlbVx8ZAxAQYVf2VsFyXC5SxC3oHj7Q6Zkw1tkbwk2dZVzYNOvaijuytKxP
E1DPFkzKgz6BrJIkKkwRbJUEjjZ0BY7+Spv8DYVJxBkCtJcaH4YeUqvM+kPyIrmcY//DUPty3SQ5
xSFiydTvEtT1oFGAMvnM7jWfo0Q45ofjeT8J8yWsgtXBMgfgNabP5MG4bxwf6ZThIyq2sM5lFcFW
jrlJEiIqEWDtRy9jMG6C5kQUKQzlUQekwG19JDyIO15TYwkJkdcaAsWmQvTX5fVTmpenWHevVNus
54r6eZA+M3jDBKeUL5a/dL2qiJilFfBa298TkqS6mNM1Ayt8Yl1/J8rhTXTDV1JAoWGo7ZrGO/pO
Z10veUOkUq7CscXWNw8MBDh4avtBZeKuZxgKE604KRxLGjPKFQEyb6mD/gT902Mo73tbZxDK1n0F
qJO4MxGuGSqdcsc+2gaTzywCwgVZaN3q4gZU1LUCLLGOmQr49vBkKu1J9/tyG8XTPQ43tQZtcFfA
EFIqDUm7m189/96j147IpBCrkjlyIGVKgU2B6ZJ9sk5NWG2Dc4VsbKXafidFjH4I13P+1OAAvdLT
cM8xSWxLbG3GlEQC5HYLKYjgWs106TxfdRGmS6PD5xcl88bv8Z6WYjM0+quW51de25u7cJx21Rhu
K5VjemlEj6RKfsVNt54c60B9gSecAmNYsjU7/DHNcKNnBypp56AtyhOVkGtZKZeXcTfU+xq+D/+1
bCw0eB6xECJ+jWW8meDB4msh7TL1TURX00sFL2gTmrscDMmqVCWJdLha3JTRnt2/ZiUTdthT0TpM
+a/5LjDWzic9qTWwcIo9d0sX8ZWbAfdm9XYAFm3rYWG9uSDHPUDZDAFKREL+lV1916GI4LTWZxnF
WyuDQ+3Dm6wz8xMQxD6M055NG3rkRn4lw/SUoWLbasTDrRrOeDC8gr0hCGm8md25nLYLM3eaEpKY
O0lcSBYxCoVTFTThxs5VDdXeZTAQ0gtJku8qzI+6QNPEFsxhW+8A3ky6fTxWksSlToBRNr8HC1NH
/mQwu94hfHsXqFnEPNI/8YtDRhJ8xQxoK6r8O82x+g5q2DZmfJ4jhKoNX4Jumd/r8w0M4r0gxK1/
51Q841T+SMxwazrkxOb1OfTxeQFiPoEw2hRKPPvGCDVVQ8nRsIuvrPZGtTa6MqZ/gulV5ptEftIK
j+vpCHVIbvIEenKCgNFl2Lyq6+GZcxQ1iAH0l8uhu2mjacfjYCDBjMrImDNy/QkPKhm0TP+ebRPt
yNCEdzL+9seXxrNe0M88ioIs+h7qioPOIuiIU18h6kCRhJaSPFaLgpdzE81u1eya1t1ab7pr4v+w
nsei1/hASfjmw6MpaN0RRDCtpW29KrgfBmkh6xmtFv8ZPzpiIXiMZndvLLo3O4o7SuEVFQC4W/aw
mBTxd/XknsoK16Myb/04uqt/uPCGEWK+xjqOsbqD+xqt3Ba+WzoQGWfrr3HbmWBEq7OTD48jOgUo
YMltSqCb5aMj85jJ2oxh12wCjwM273GyHowPpNQfAudyp3NgZs4zGfUPpkvMQ5ScYn/eZRILSj5d
dS1nCxQ0RCN76NqvvXQ+NYEkhL/rgKmKSD+dZkzK+i/mBNaYqQ5Nf4ahf+q4APh2QpCrNN7CZfPq
adFxJsupMSriC1wCxlT3VTfjohUAwkwCEx3SgeEfhbdO9FERcrRQxfQgDfezjpvKYYJchfKztNVd
HYN+91LyxNr+QeT2NSKLLmBIQU2F1N5jYskb07S1XaQ/FAAGQxlTruy0+oqLGER8dtXiLdYz5zv2
WvpUbQu+LTei7ZjszKk+Z242Bm2TH6Dk4SfR601TOR+Z0V21JpNYkPKQEfHfptL6jMPyrk2cDW/h
uo9vCLc5d/NwLDXoN5mLdCMBfzFY96HUcGeEf+ZSezQXzxqOnUcte1doHJzZDLRIr6m5TLSdRb22
JDy3Xh5MP3mAiBMdiKH8luHyYcf5+2Sol6zEqlJaOI07AIxeMpynDHR7mjxgofighPjQF5mzqNTW
qSdA+tFAdhwLuVb4WRDPlQ0rUiBv7i+dynE3cslcWxOtWT0xr1Ct002I330sQctM9Qho+RoV9H3h
DWCQde1tjoajTjB47Jcnk0s4UJSdrCokBoOJqmZJD0lek7y1gz+NU385Vv4Z1nVIAV/dEUeyQsLG
xcXFHRNi/nCb67kcSHNmV0BHL8+M+trKiwfEkKtSoCEpUb9MAxam2Ahf0hRVrNNDfpkHcZ3MtsWY
GjG9VkU7tymHQA/kPEJZFEm2nSNxnVflh2s370jHb1QRepuE45Qz5AW3g9iQAuqX1SnpvWhnkt4u
hj7aCK0MrHQ+a2F5VeZq3jWOtXF6SD8sedrGyQNvgeSjolR7R6EwX/TUo4fFbvmjasu/HwXNGzBN
7Mqp6DiKy5NFYhURfXFe3bYxuYgK7etyCM5TYy6JZTgyXA4Uevln7H47OuKvoZBnOrc3YRfq7BLM
gauTsXFS2M528SBj860YXZuNXkxZO9Q7z583sS1ZGMvkAfUC67BOU4bmcb1nN/Ygp+J1yR5g9/s4
eJIQHfwgVjmHawgCr059bOvwjfKgP8QxJUpIo/6oefamRUdFNLSTgWIy961m09ZLJ4uSoYmOxaQd
K0FcAnvNl7Ggtzv3YtvWSblGaTGwp0eIg6GGzridZ/uS+MJKY0DAE8Cw0r7Y966mXj3aSejtx1k7
1+zKD1GR0cT0oitFKoGstHZrTZ0W1Cmi+xrq9dQVxpWWo2VuZlB1USbYqHmxvivgIk7gkQ+O5iHH
n3ySHwyruAdvh6YGMsfu8uPf25Z8WM5LxjdrkScZWuDaZK2SDtv4otrlMWFv5fhKGOyJwU+/dQWe
qoZ84koUGY4D8e7SRzYwUK+E1Wt7/p7tbFCo9nZIp88gP6Vzn+e87XagvYN2YA1TLQ3IRD7UY/XR
SxBQicvqM2vDgRAOfyfCP0KA/pxyRkMNfeO5axRySVQEHd4UrSdjqLIo7d3B+MENzElDhV2E4aeV
2mBzXFroUJWgEZNlpiPBgh9+pvokiXop2WIN0aa3F6H4in0T84u9SicuwmEfHqw5Oeo2HSvpmy9+
du6RIuARPjXLyyXLBMZyjQaB6Pvge8+eDRHDK/dk0iFTn9LjrLv3RX1Tp2AYUNY8lLD+8VGgOK9t
WpriBg/jqhXedztCb7cjSF5OfpcuowNfI85gHttrW48GXBAWZ4RPAlavy6teoXuEwz+uqgnJGkI3
TmvrUCr7B6wxuzf4KejEmyymE+qGPdGEdceRZYmVOWG8AyF106bqdSw6yqGR7K3QKv4MydydZCaB
PsLZddgpW5HPAgs608dVtfFj/TWZxMmP/qCCSq918nG4iNoocrySy2P6UAzPoYUtRXn/j7Iz242d
ya70qzTquunmEJwMuy5yYs5KzTq6IXQ0cB6DQ5BP3x9PuW3/RsPoBqoE6FfmUSqTjNix91rf4owW
R8hjK6zfqiOiT1UoM/yUs7OLLA+GTJAmuvGaEf3gZR2QuowWCzQoOzDgWPZ0X5yBfASPrGq9eCV7
K99qLQaDwQBBQRgDKjkzSBYpXIoikw8x4tCu7wWdQ5pU6DRpe2L8nUlm4DM2a605zppzVXaWBSiD
eJZ5IoATaq/nfMwYEouRVmU4MFwZIp4lF8ZbpzjDaRaEpTIn1dFxjG04D09GDkpctxqcxZB+VmBK
IV98ZWlzawn23OdkJ6JlwjNiikNXdD3SHQZTcqb55LrZR0+Tj92m0jCb0jHLq/gQkSRNAU3AvYP/
lW5lFPDo9qYXaJZGE3nbMnoK3xs6LBiXNGrX7oxxANMghsooh6ZHMXIfgnkBMkezs9c1PxiuA3TO
dV30NYmjdkvNz9jDGUbv0Dd0/JK5h84MRm3nW1EGg6PdIJ5bkp+y/r4pGAJJW/LRjNWJvvwlsuEq
9PRtVI4ceaStSS1VH9IBCw2nqSAm32jN8FW/dIzdcZSyiLmkFSRzcimFfufXwgqE3je7YSIFqkkx
aGTlNl6C4ueIzSGKhDyN9NszD0tDmqkXp8QHqnfPTM34/MsZ2Bwd2TCR6TGvaKtzbi0wvjqn1hpI
srXa9diUyZm0J3fVtDTta0tpp5arGAYYsMAOuScHiDffL7elvdSfVWef5uFgZ6ykpF69lM5s7fGc
EedJUtRRyGUm1OraqjcKfFtu1lLXkhFa9bTVRMxloY3CPDFvJFmEF7SdHPulyLGNuUYZrj3ChEwo
ETbQ5LXgFpW1t9ySd7BiFywyt7CVtzbxhcJCRdec8de+dg7vbWh0DpS9DA0Nt/2mUC8L+nXV2PxK
M8NgRo4lyxojGccbXm3fNpCCF2ePpuQpqu51WihcUQy6+VSIjZZQHkEibEN+t1GDoG1YQo2lyiIb
Ak+hhxKc+Iu94OC+0rVCI+FBlAHDYiu2SwDFF+gjA7+v+dAd0T0UZrgd0ukVHMO5HtwBakJaoafE
WlFOjIhmAAIqmXmQ9iMKjXfAjn7XltNviKY6RsxQaRz6pk8M8kTb3Km/zCUgBHfCbVicul7oveTx
4O3xKQ3bqKlJbEKDujGbZt8TKlFyJdshriluJMgs9UUQH8aksTQPromzk7LC5poTtfGlIvtDN38G
NX/1ZXPv1+nWtpvbLB0yIBOM5TL8QLvHs4XpYOh+CiFLbVTNkplT8TjaOFxHZswO/qk0HrYy1n75
rfCQKrT6mvUOSYHQXBKNvc84E8x0GHutUcZSa8zUIhMVK+fawKxYKws1ZRu27UNqhdPRwYqzIoEV
Q3NPMRtVaqfVWpDXyWOn5WRoezdTaBSG+vQyKABVUqcrrNrnbmAi4oz47qJSLsHn4HVUPvPqo0ss
u185WSXS+jGH5OZx2ucQzK44DOpVmBwHevxqq9jXqNn3bWXHd1GFK6GyGBtQq4wSPW81/AIegaY7
vGR9NpAR/gXXuqfaoAU/RNpTR1OgMnPSg8zSoflhPQ8hx8M074otWpAPbQlIjN0JclgiSMVM7zVR
A6GxodvAvq5WILLpcA6c+aDG0fyvy2/dGn93g07F4ox7g7UnyMoK1mf+G0d5yHMxl2geJ2PTbR/4
i4Dr2/iK2trOg9gC4zk3m0xL9wU5o4xqrVsj/fRYoUteE+se8Savpto/cR0RAN3gtYm7cbzWWLNE
i5BFgc6K+49pqu7YYVOqYND+ZIzBRC3RgdS7Ka3kGWcZXX8/rW/6XH+lEi1IF6ePpu6H67ih9RpX
NoS+hsYJBrr+rnTWSaF90msf37Voz/QVGbsmroNkzDar8tN14YO6hIpkrbwSys6nYuhzEEG1u0uW
Lzbdt0Lz3eOf/4RP5XOw6TzUoP3ZCrwnwAVqXyAQJ+WGmGcsjTtP8yELtsO0qRvW4bA2nlIY8VwH
+qus43FjmKa7jqy9R5wC0dj+a5TEQGVaetqVLEaiUTjIFONMLbRqVUU0u5JPg1vPgYkBaTsAU1IZ
OZwscjis27wJuHlwEXtYlDoP76/BJI4SjjXWQWXPySurtlYr++tQew95yRtazvhVa6MlIb6rV1kC
kpLnI4DXOsYbzZjeteFEk582I47C32NvwCR1GcunvfFiOY2LuuO9bsowiBUG6wp0WeveFUzENljY
kROjnA9rbTcwYjVyTW4qoGUppq3QGbCGV8es7RX0/gZ4WHgFSnaJHM4qHMvQwdbwYrWMfoyBHtqv
a4oc9c2SC4zN9W6G1d43fUYbxoHEMTH/FOxLUd5xEsCbGQ43kmaNa2IT09aV8MG1HPxbY3g/rj3g
PexeiO4OcXBRbrgTCls5sT5b85dQ3r61oLOmP67DBToX+WejIGnobkftp6H6X/KARqt+bjPEFERB
JKZ8UuTU+C0KH3yaW3Tmz0YG18D1xacYWnzylgFazjetdUgEvRnVq5z5y3aInIOP5OdYp+rZmLHw
RcD57bziDXDFF9yAoI+1NU6RfKdCL92Maf4EIWLJFcPJj4wcOd10N1hMD2wR/opvKFBYVdbhOG97
s9toQ3sBPAYlu+wP0xDe1ZIBsUsvIjMUUh2XfxMb1GtR2t/trC4CvAFVKox0EmxCHsHVqSEIkrtM
4NMiF0NxXsG8mcZYujOJYXOw9o3dHQyISX2hHrVpNi49WiCzttkGkj1cCpvi3fo2MwucMawIrepm
+lwZmwHvm9msCxD1rLTxqWOWRs/twxRdd0b/yWrvTTut6/yNhKPsi5irJbnPK7h8EWt91QZSGAdn
yNnKASRvc6N+z50Ea53CrmRq35Hdf2Qi+91BVObqN4Ox4XMRybjGB5XtnFmCq6UJSULRViOZnbIV
P59ZgQQRuNjoMDCxtXmbBzTLCJ9YYY9plz7z+T+4v1v8kpuIfgFtWpr+0tfxHXKssqNvKPIP0nS/
67x79Sb5yBQCCmlKuoPmdsydcZc1IccBYSzqHeaoGp5rR4A30mOfqL1iJuZOA8yO7Mg61Y3x2whH
MEslOrFlmlUSbLDipAYsrKwPA5mhA/m/1hS43EEl6r2ChTt0tDerT35aEyc2LGsVVICaxxD3fPtd
uvLVryO60WV114idEbJzsqaTI+vvCzFcFEAJvLMjwxNyuxMkdbqodxGFalO7+dZebC4sPl+u+c1A
09vGs39RSNI2pSE+8yK6xywcH2EIHZU9/zGUX2oAYRTuxdlZMinKpgi6yda3yOZsqguIjaUTGKOK
zqSokbssmwd8YFvdJiuizsSx5VAadY2GUR70QOGTi5JHGMnSb6KvyCUqu4NVavzd4BQFgSDovUsO
YU601aYRC0Tsn+hskKVKHJFnJ8ZWueVTXLc3q7c2CqgDLyPZjPhoNx7d8nVLz88BmLtqGJevkwmG
nmtl55RUBQJt8eqqmomVYoihipRmVR40HfkWY33XzboBtXnY4ZoAr5ZRlNVyX5WgPnp6wkkJeacj
kJqAsUsCv5pUsqbc6nV3jLz0QOAVQnUURwYAxi38mteEw2Ku8LsMkhKgi+DAUfQDgPiKGOg1KWAF
P9ISYh3ND6dr7oTekSaeT9vOoN7NO9wh1NXauswrWNvjrYus37U4RRarpkpGl3HYj4/GoSJREOuO
/+1OHTmS0Ai8FyYogSojZiXZyeJQGkeUESoy79xU3cUjkuqxR+1hHOooL3YG7QGncG7KxAxHe6oN
6kY/wpUBbdaar1LBu1myMgkyRTs0pGu/dK7lbD2GVvogWFN2ntsHWTsHfm0cQ3Zy4aXrvmJA5oBM
SlO6kVjgUiwSZkOGIzJKvvMiip0aXQxBZpxXiN+pQFUPxs4l7pARysgJmhiEWsvPQrVfYTp8ZZJZ
RTqvjOaBDIGem2bCClO9obv/SpT93Q/VNoR0bul5HeiaYl42ATJsOLU78W9asgzsMZDRPNPuyKt8
im33JXXVXjetA6bMZqN15jkZtQUvi0anZ0O0JV7b8w9a6m2j12wYsl0PvtjZDTusPv5Gsn7Ls9/C
WgAH2YGm7j2WMJPPr3qdQ3/Tgj7A6mQ8+1WLGsn/FfdI25l0njUwCSuEdj3CWXW2C+8RrxUN7sJ7
1tuBdMHq7g/K/399qn+OvqvbP4KY5N//he8/q3pqkyju/su3f3+qCv73L8tz/v0xf33G3y/JZ4vy
/qf7bx8VfFfXj+Jb/tcH/eVf5rf/26vbfHQff/lm+yev4L7/bqeHb9nn3Z9Xwd+xPPL/9Yf/lpP1
NNXf//q3D3RnJYmiXZt8dv85w8CknfTf5m5dEfrF/2P9gUA1KT/+L0/9j/gtJsGOi4DYdk3TsZ1/
jz/wxD9Z6ILhMtOlI87A+kv8AdNnw/Lw1lkmT+NZ/yd/y/onHoo1zLR8ENO+/f+Vv2VRb/7tL/EH
guwv07J813ZM0hYs1+Lnnx8PSRnJf/2b8T9drnDsu2S3JLS0AkfVz7Y3hYGeQrWpzf4+tVyQsel4
LAsjD/QuMjZ4BK0HJmdUk8y+jjbK5mwsnQe6Pz4eZ+RFxNmU53Gq8YHOwr5Rg3kRIeBOT78Uu+Qj
XVXWq2QszvgP6lervfgAirJEn9/DnqK19Mfmiu6qPmXkG5B0zEAbApt73/izv4bUUjy6gF+zCB0f
onDrwTORDnSmYSIOSfwTlWe/Mxon3JgxwIqahZsenlSfsNQIsDQ0XrmTn0Tp5PtZhUUwAEt905dU
HVJlfyVeTWRCZ7OW5V2QFk71+ocx3sTucLDy6qiKqH9WEyPzWJvqC+k53TPNM0RadcdA3gPX7+gG
Pqwo3yDQC/JiLk5SVddpBpAYi8PgNR9MbEvwzVlgNCrf0ZPz2HPmOGh7bTeOW5xrxtWyErbvmI4W
YNYGm+bZL86Dl00nSYJkyJv1ouOqy2vHOqT+jF6qsLaaPbTojcW3NnqQBPh1WJPkJmPyubQEkbYh
DIrreF/O4wOnTn/rmo+jC64lItm41A250wSnQrS9KeySF/2U3uvMZG5Rr97CsRh3hcqH7VSkUF7h
eO79IBsj/ODg3lc+8TRKDcZNqOGhBPlxLXr6kU6ByMHnTzAdGvt0dtC7bemuA6dt9WIPuMM8SjcB
Kyba9AV62kYgk71pXkv3iAneHk0E9xFMQUIH9+7ksCH5Ia3EynqSmRbi3pPQ3GJ555m4xl0oyAe/
HtgvwPQFtdmpHfUF1jnIW4KAq53j6+0hV422jlLcEWWBIprSsN93GVQ7rbbjkzFqP5XUf9eaPu3J
A7bu9QVQHFoHwyz9s9379UHxj67zEF0ncuDoaJlEGHlJQ+y5lRAmR0hQ0DlIudLBt25Ykb2VPxQS
6UD+3lp6dq6XL+7cncJsSPYxPp6TnuVc9/Fa94nJQRxbHV3/Yc5d8+IRpnGxLHuBjdF5SUT6mEF8
T7iyjl4IF2lMp6OH7eyWUAU4jefcK4v9zogJFHIkUIO2gM/My8jJtKUnEzUSMLCY1A0bO7o2zXUJ
2NP5+MFNa6A/N/HMnKqrppeSQnsz8JaDJ5ybIAVkBAm0X6XsroFZABq3JgduHE1Qo0771dOoyv6k
2vi3FXb5oW0QDtkoFkovpZrViYT1SN6YXWJ1J5LHk+7UUHDeXL0o0dwtf/7EIRt5Qrsn5QyVpvDA
uiwXax12CfUwCl9p1OQADZl3SsbsVY9Fe4N280jy6DEJLetiRotqPaxOOeRbKcGfDQu0vqiMwG0p
lktWYDLjnVe7ixJWLsPdGfl8PyuEG7qL+69N0lMZUnFYGrjduATZsURTBahFIa+nsUvk2TAvuk2Y
VHnGjSZMMukgCW7ASJlXKyGBL7XIgW3LdyFQllUeCl4a11I9a36+xcgBR9hMDTwXLU7DnkRX3eqO
sUeUs+3PLyV5B3euqOhzVvpajmo46rOPpIYoprlEG5baxS8DYw2K53DXeFoFFtZCPuDu+saqL1GB
Rs/xlXqoE4ZCuYtVxp3o8DYeMQ7CMxDXlUtnjDnIXee25r3I9Duz6co7b3Tv5znT0JrTWfMiZyBD
G5Ot17i/CRBfxtOHqE5fwLktSSn0d5i7DWl6mOSS1W1kCfAPV2L/cf1t3iYJJCoUPolJ6yittd8I
FMfHNDTvqtzGKWr1F0d3/HWat4Rpq7ri+GDdl1P/qk+s/Ma37sYm+iOojbGe6FfpE1Zbeqg2IzX0
Sx/HXEd9y34/iPDYkuQqGvcjSkL/hR5geBWtcWwJO6PlGI77PqUtN6aUUU6hmbtJt33OiSn9dF3d
5tir3lN7FHeupT1PunUqWqcHmLSVZgh+wHC9DcyGYad3/U+a+P1O0000R7KKz3ZJmafpM2fiTEyn
xssguxmPUUKH3Atj2BJ59tROnzXn9D42vWc0A28MPk917aabGbbcMTMxm5gx0BzT5q0tCpeddm7a
qxkXx4hDQDaP0/usl++TwyOHooh35Bv7hwhD9zqKJonnv0v2Plc86ma/vfe1gyWsr6iK/RcGWjby
huiWeATt9ZBiH9Mpo2E/JQ9Kz5qgbPl/mWqXAoBVQfrfBivWcBLSjPcEb76FMRMKqKcVKQDxQM7Z
XARqpmcCgppBZZuagRObeznb1VOP4hhzTaECx6j8O88a9rqBKdptXdBmg62f/aZmrIhtKvBmoh5d
tUQpEBu9AUaMs2Eqo+uoQffLKufdNIBqDI75PBqVOiapcZsTUj9b4dgPgmsoGsedgz/+iGiBWY1t
2gE7db0xc83fjI35Y07TR9FnBuDwkz6UPlS28YHC6ANHBl1Z4Ee4w+RzhBtpqdV7eZ4ZP9UZEBxk
+8dKG99qedQMi3C/hnYnPJfsYgrj9I+NhJyBQ+x57IqpCwKowS3XSvbEvse8nhedsclauAKxkMXN
z9FCz+aH2ej2fTbqBiFGqG7onyS7tGGnjkXDMFWWdKq6noRMI66e4BOgbvPY1nuztVZFNbX73MLe
0ZpWeqiKyFj12XTUQ+hU3O4c3MdPIkrwCIanBstu0BmERJFhYTxkOUF33eCfrAZ58Nj6cBTH9uiS
G4Ig8KHrrgrQwkkYybGdMBTWWQeKu9JOgwohWceMYmxZy3t4UUj5wvAM+4DZelZkgWylcyZn9eg0
AHrSGtWfm+fQOBuqAkjm635k7sWVXUf0TyK9f+ykZj+1eJ7yzgEbYpBM7nVRoLlVdy7S99zSSwLm
pq+WJsG29AGBcT4CCe+lFzUnkIlkC56bmOwyYLLWrwYPHQOfMxLtqHhHrOXtTH1e12PkLahJ/Zrk
XPtV3Zb7eMJtwSeNJCD65fkRSQpN1cut1WnRYZxTLEievxkqr78bnJ7iMR3P4dQY+3AMF5eMLTbC
azxk42Z8duzqm3BrRIYKGSxmCWiuojzI0aP7oGmvYxUzaW4eYd5Vj2nwp4zI9MrB5vSQFiWWo6bJ
IAr35dvQbHvF0qbNN8POPl06nQdhSkxqtXvxqAuJTKghNM64IF3/V2k/aLEY70B5ftgihnkw7/FU
EthipPLeMB3mw517gjC4azj8nHWMFiIvieqefizbis8dsa2rMprZFNzEgkLJnCct4UrQW9j0SQhw
wKBb27VpdysotZQYo22U9jdqVqI2eRchOIIYESLCLmMh1AP3M61gMRu73HVIZZUSDt2s74sKUKLp
AiVSg96dMkQtg1XRAciraD9507OQfRJYZvjkam2y7xqgsXY63sXUbkhUZ/yUfbieO+75jlfkmBpN
96MZeu2bS9ghZVA9pM1dLUBFR+O9bybNIauPRp9Wex2ezwZttX60ye1aKmxgoUSs4LnaIMhijucM
6qEQNSxBEgF6uz4QHcPeWc8PGZ4E3GLTpaIroSKlbqRq0kpMjINUDB015QP2BZtgaRTh7VjJ7SAz
HRxk+VUuQ9VQs3AelFOOMJHJTNy54tp5Q89u58wBpy4yxjUSBJpYc3fSoxeaLjuKzIbXArrm4U8x
xOtdwXUlI6qrH2XS18spwLwjcXzpB/t42EeUL4y2gtasH12FWDMxknTXxPl9Voj0ws+PueMZUIOr
fK1lZrGG9tRu8TlaqxKHwvpPUTa6ozqnMeExBFehf+xS/6SPxXtadcWq1cr83PRpA9YTl4wL2Pls
jwx7OROhRJ3IiHOaacvg0dr3iqwJZyCiton4VSq3H1vLg+NaIeZGAF9vbVSHeJOq8cHyJ+NKjCtO
bX6YDF7My0JFWtRTUIbaVvl28RD5Gvcuy3Hs6CDUEU+spwGDDH0eaCN2CebGbHKqSv+g0SiEQERN
rZGv4SVFtVcFV2WjCfLaLXPvdt6l9FsMAb4tNwaJKJhQy23Vv8NS5LLjHLBy6F2mQv0Qj84k2GdP
pdP2KUydG9Kqh5Vb19wqGS38EkPsOpIWw72ZhFjf99oN2z3WDa04EuZxMKMJ563sTDKgDbpSWJiB
a2sml0BsNrQ507eUqN8t9gsgUcsywEe3BeqVOs18J2fT3nSz1x462oJzHKWcoMZx77SGQJgeXf2x
LJ9oV735LRVwNfj7iIJxYyrW+nBS8Uko9UgqLjGlne4FOZQ9DlfsdIoDCw0wd1/0ydMsM6BIWQvd
2YWNSoAg7rHH2qEnCaWQVTTDdOW2DsBGB0Ysc4YhyJlRk4BsXIlywpklQY37y2W5SEeNEZZ5kWWX
esLnFPsOlx8jQmBqCR6GCbPXMK8HMVWntAqxhkk0dOPMlB8T4VvvwyEdfCfZZKhVdoPnXIAilUfU
Etwo4YK1d9LoKFR2Kk3RHIzG/jK8dtiqEF1AhUEPhVuu7VUUjuyr0tpMAyqPCDnscuBOPCKBwq54
nKaMd3wwfirqF0buMXEY0fA52ZiGEDUQryK8c8fhcx1LwR9XNN6+dxL/rI/cakmhE3szabBnG5e5
WAYSKssGb1PFxTKi8DArtt5eMn3dC8OPN4mru3tcchR2hnPJjKS6aAJylEu1ghxN3wH3ieKVtD8T
4Kyh3lRbc4zMYAq7du+QXCujIM7Y7jvWbZIxmg/Hnj7lfOg4dzK/Vj7piAvVuCz9SxMuztBM7lvm
xxu6tQoLkHL4DLEikmvBsbxjEa5ljgN/Di8M1t45ufIAMI7H2WO24Q7OoTbt7tZWtzIZA3ZxcnrY
jwJBK2fT1LwvNK0COuzWjBd2Hgd33Tnci7aNg1tvM4wUEfTsRM7fHqDkjWpUSinOISydvHNuasaT
Q3Ysn8icB4mLNhp/9Yrdo8RV0B4s2+zuIM9B0ULZHjhetvEBnRza8qoqU5zN0c0PJFwBcnIBQ1Gi
S8yo0yy3hs/mx7A1QaCXJgFUwIXSvqhm7NK46iSLa77CThWHL7EhA4S3QMZSv98YFtVOhTMcQ9eZ
oCfE3nV25UTQBb1P6kWdR/rWS4BXdpPXrh0LCKexbIGKqPYzUp5np+3UuTbY56YMz0Z7m4puOhX4
D+Y0lE+4dQoJ7cqFaHnh3BGkXendOgU4MQdNlPovGbANdCyec+ijkJ5+V7Coxkuocpo1r5iiayPE
itcnCEVDG/itxIGUtOawdzlmFmU8HrTZuzcKadwq752xAgfWsbrVBi182fkgz8gP1tgODoZlrdte
nARa4f1UYiArTEftspomlSvIRjOQYE9M/TgOX5JsfMs7Tb4QqEfDoPzdEf/5KPLkjZ57cWI8+v5n
xyIHbxVKnBiG0SwgcO15oBEzG077GC/0eKu1LkR2oJJA5xOwyJkHlhVK9nuSmvOXmKzoDUFQowXF
t2on5tdREZBeYt6NuhgZoYdRAKq/7HajHjeMSeUeWrfxNDPn5SACrELjomavvuJf8PEIWzqnZpFg
SBy7AFRAc0gYpinqvWg0pv0YIsBEH+gxbDHpNRnRjzO70y3PnT2hb/JBUQKa00Nh9/WvlBmU16X0
jqwMpY3K6U2J6mSX6U8qWv1CNsDWLuJmJWjxHlIDJz+QYZoYUo+vkBf93mPcDygcWrkkFKqIR+0g
kzk7JaBf11EG6QkOmYtqtcIC6PWPBGjw+tsM82PR7m2TtPQhhteaZmm1EQjxLwSZm0GdQ7mOJgSj
vhLiNwziVSMOtY0iy4AOTIonMnJW8jtRqHhPnjclPshlIAr+Ra++PNUFSjXTupWdt4l1BhAa75ZH
f2ZxmSEgY3e7oYJ90Gcinqye0wyVzXhr3j1BRNFoYXFqSeWA91GdkdbZDzH58im8/HjorPdIewtD
rT8lln30DeLqHdONTghejvwx450jxYFGbgtiztP3iMUahMLMsjUmtwzb9HstxeReJy5yIWM4oPek
mwtG+7Hsm8CfCX2Qdq22Q8g1Wy3NWmuUD3bS0sz0BoZIZexu59Qk/UQAjnL18kVm98qZZlopzqdp
xaQIaS6RQaKiGzk+JSh878R4iOihn332ZdMYw70Nc20NhoujjQ8TZHaYAOFZTLeF54X0G3u6WCR7
ras0748KqdM6GtH3wz0C3qpRW8PziXZlBjqhRqC7MjsII3aNmf9Px2KYcYkUSIEDLanQWedTh45A
K3YNcU67OqmQ63KrYyTb0ASKbzjjHiqL03juiGuv+uFl8qmU2Z+vI6lJg135j1lq+I+1oEOAjIXQ
0duI3w4EMBJGWs4p9ATnoPU6NmYvbB5j5t0axd1ljLJXDGySnA6D9EX6DPf0R9aVqrLtOKvioKj1
aOsj7Koma19m40ZjQHCEh8IY3GJwmTAB9kYTfXdEv7B3tsx2klfHrVEtty+N/QlGDLEqvIsNqqQf
J2PKZSztDy+ico6Vf3CdDGpK3VwdZ6Swxal1n6rq0Zk7N6D6Uod8EldKnejATDUGUQMDIB5QEYU5
yAyocnRcGxMYrYbFr++Nox1VBCIhL1uFQ9ru0fsjySmpj9grUqD4i8vo91AnznqsAaQOk3FTxSJ9
0soPT8NOOGdRkJjkIISMJlqNJdnMvfLYKRf4cQvaFMznwXFoKkTuGKSRe3V14sKGdq16wsllSts4
yx+02VpZma+OYPLVUf9SCa3BIpv2YGihdiX2o04LZdeF4bvWkLEjiIZAlwNcj1IMqywdV40HaQvI
Bfjzfio8HRPJCMFz0MG/eERdCHhMrhTN2uu1di0J5QK322ydju3LlQg+fLpXqyT1qfyd/q6PqKoV
gHg7RW5uiWSrLGDLfRSNR7XYanjb6N222cpt4xvHik3b2FpgFeKqR6CZ9dS5yt7JgnFu7gXUvBMH
O3yXwIbQlvI6s8GZ+Xttzth5hxLC4v33q2e3ry6pAAmmGmeTDziAKKlZXLGDrY3ErjaRDkTts2PR
XnKdmoW4NQbFhEevAcT950tEuZ5Vrn6YiKzDw5ZJsvS2Q92FO3vIXqs2/6oreJipxD0gwVyVCUdH
y85/3ApINmZ8AjqEh1W0hYYVd3jys8kNRtV8KpvNmsERNItz2vq/5vCNvLTiSOCU2FcEq9iaK4/u
8iXK0Exgh2SqDBnpqGsormiBgUxZLpE/X2j5dgyrZ+4VfxqOwq6yIOwHfEopAg9ljtsqRqQXE2Ia
mdmjSx20ptzDhz0tcwkB4En3wOEUI4cGPIm1YfBJl9kDAYxEFWIC3kjE4U7vHOkOEhvH9X5E1Hue
PGUFlLqWirh4p23GIQtIDWFoqEixApb+76jJv0ARBl3tkpqZfwOk3EHsQuAwM8hgl3S4Vg6TFssj
eBWiMGJSTaF7Hk3RVqtpmN7tmCZl7eNGG/JAKu0mlWccpnokL8s0aNwU2pFQih5uLDzKZuKDaMpn
3ZrFBuU1SVh/MHbqxpXLFlhhyVqYaY5Ii52QIcngfUy+ASI5+hNcPFH0MojBfK5mMChx5u5tFoGD
i8VzF9XQEuZ6evZzy0LuQXNgllV7wnrC77qeDeQeV7SO2S+v6japRvVhu1I71ob9RJC2udM11wIt
NL2Yo3K2etJp2G1s5Ma4djJtZM3uI/E2OWbM6RH6awh3JKPLTccKvUfN+ISzjOOtRewTllaAgjRs
kgIw31urhj590jfHcfkyybrdcdR8+Md1aaqOFdTykTA6zyIZLqA4nwr/y+5esJHhKYEONqMSdn0D
ClGL47UsnTuvwA5O4vEPaKuN8IG2OFBK8TxDZzAFqIrl9UvZwSLKwo65jrD25IjjvOLJsQnRQUg+
Ywi97rIZo7qtKIq4KPOVoIe4c3rO7Z+UKT40Y19KY5No4jwS00PHEdV63hwB2354Zv2uw6TgNS35
r0ieHpW8zZF6ZxzNUuDWHHDG4U0jy1l+ejGoLjDkWngmjzFaDf1yqDafW10+Ctc5aiNtmWl4qD1w
HqbawPzkSEQvyOn7jW6g6EVE/5xBkA4175msiOHoxsZ2JPpyb/vwBFVYj/sRinShrlHTWAemG/0R
iDFvMQCXJSCOiVBPxTvTIWuI5yzpaDNkXjtdglXqPKI83TYG8AZ7qu4h3xgAmcGTbmyzIKtFgigq
0KeSVUrvLs7ovkcPSN7oRpRGT5hIBuh7ZQLeGabkMVqs/TWj1rXPtgMwft7E1sDoePb1paWhH93/
zd6ZbMetXNv2V+5wH35AAIEAGu5kXTCZyZpUB4MSJdR1ja+/Ezzn2RIlS+8DXsMcko/IzASBiB17
rzWXBIQw2um6boc3jIM8qLsiaAigrmgZaBmfHtc0eWlEKk/WLiA3Y+tzIMKs3e/QJy0Je7R2xrz2
JD57FMSqQ1sWA100gdlWM5e+gGETuRkxbezbRVlyTDLdtzRAiCR8XEmLVPQc8ml90R9YanbEodJ1
T6GtnimIfRJJyrPDgnFoCwfT7CCNnV/5ZEkYhLgl3vjCZIIjRgRcVWLLWBmeHh2ZofjrOtdxIqW9
dXDRzOJB06/mzF6CIyDeeq2+Ral3mGTgAWqlrB4U6ld7GJ5Sw+02pjM+FvO3QeRlwyMMalFrN1QI
LR1m76yz/rxvd+9finltt8Iow4jjXFCpHUnf4/N5OamXVlEeajO5KyXp9T4p9DTVAmPVzQazvCs5
qwjOhUlHYAXxerxbnBwDoijMDmaWnlEtoGj0KPry1r/WcdB5rn8oEFYWzRRv7ZgHPc7HVwdymU+C
4tRkFYfmeZee3/n7n/rkFUUs+tF6EBh3tGcGmERdZenjcANanNDkBNtxXc4xzMeCcob2LPJykdXb
pATQO5udUnXLfoWOuClv3TwiSD7xp4PUW4YABh75KVUndzBw20Tdk1Ap6Uw24k608kstofxNhbA4
IZuf3bk6kWuAB8bSzBiqOZa70ihPQSgbzsFTXbavenKXhUG8ltE/SsmewXKOB8GL6ce7hHhWmAPR
GpfkyWOJR+JKOkDiemxdCb6yQOvcGdH9rbTk3pL0MYfJ3L7v2zSw2r1Wv5q6dm+F6M3mO8UxPQK0
7V1pWLc1OpwtFnIPWRxeDZs1YKm68dzWWJy8aDPoNsPJwt5aZvk4dpHP7V1dx5g0CP+SmLtwjJiV
dWtW6JAjrMIUu8MVv0nkg25/73f9mcr2htOaQ+BNhWXcRRJLSOI3abBAcFYm2QxepQK24vAklW2B
jKwbT71FuNpTrLdiP9Ujwbs94k7b77K1pX+t+5LqKSeyjJXO24YdzbyeMLmKIyDuGzLd6Ygid+TI
UjvEH4MGcJNiOPTtQExaySo4N+ZMlfub+L6M8C5mQXDDOgFHEXAPxpNj4tDZLgxWRsOv920FV6OO
UZM3ilAiP08veYqXSbNh7Zmlt8WAk+x8I1RLOnYW9mVt06ZS3+sOQa4+wC4tdV7ChJRA3aCIUciO
GYkcq9Chm4DipoVYjyYVxk21Sar2FXTSZ51fMYpykBTSIPAU/QYpVF35KcO3TjBDYuL90QvM4Xr0
maj67go3HWoBB98hPrFZMQKRO+NkjW4xQMB6m4t+z4kHqBa2OFcHIwyLes3+mK1cgibZDBTxFJP5
6PbWuDPaNx2GQG0IfIRwxhPQLZlryEsUcfEarERbI1XRwi/JXmFgu6tHQibJJzn08quXexqTNn8v
OUsuKxsoopt/qyAZPLsApYs63Ys6iD+52xIo2sx/S3a9lVmbyZRf3QISREQIzQLYF9177xgGhA7A
ynDQupNsDgZzzQfwIcnRILNm4rpDvAAD0BixNBgzUkWHhWfZj9wES2uiIRTUheB8hDAAG7ycJ/Oe
m6K9TPydaG71DumOVoEEB8VWhzgz564zeECTgnUep3yxXfhBOn/p8X1NoT9uk8ZhwfVaWo06PAEN
myP3/d7FIcuEyPC4nL1Pp+muqiJ/jwRrXKJkqK/bqLv4qt7AjsCHYbzRvpcEzKiUo9SpmQxcyOjY
4YXRrmtrmu5JcjY4YMvUtvGB+lsWqGjn5KAgOEo/p+2+SKD/QwBk0xuibei6aJL0vNh6kHk8GkOs
VlQpBBon5M1h6yGQoVurCW/LALjFAkWuVRU2HAvVlmkhGxNWvsorL1tJBytDIxWCdFN97U7Tegjp
/1Wph83PQvGc2xHD8mk1rHUGaBsvsj6J6t5EuLpvezQK4RBB6leIRzXUH3iVAK8ZNLnwu87uuRvE
Fc5GxUnFQBkJQ+rsYktjO4qJKcFX58oJwW4+cIxvGTo2Y8+8EdNfnFnHAasfBoT8QBpGpDC023r+
rAaskDa5UKyCigxhSnaE6DFjXHoWLBraDMAid/QzJHmoIPMbkwU52iVZNyLzrF1YwyoKA/Hm0A8u
9aNGDOHaD+L7pCiN45hLrDjkTKsuRtesUSSzzSkkM8jBQE/ZwTKKqpZEn/KWUx6btA5XqgCdYliA
/sJ23IP3wBhVY/rW+kUAF35JYvoNCAok0ATUqkreTQ2h5rT5V0WBmvlsOyZOI5OxEX3HZUJQtF6h
1UWJizdIrO1Rj3dNS9S1l4hN5PVMDyGEJJZZb4aYa+cb/a1W+S4hP/gvYnlgMJqg3i22kaUZW8/I
9nLQiyU6y3jlKwE+tja+MPo1AbUrc1VHKY0YMVyAi6Wr4ZYTTnWQIYkvngg3RGZ9KkNQnsQ5NzS9
hmc7P/kuRlZVWJ8TsCQrp1c6NDme8xRfFuIffMwN/r4oQVEeGRjGqnTt8C0biGW3VUYWUR4OyJDm
n9LburUpCVgp0aRD1UgUrSDsZ1pxY6fZBcOWe2B+Q/KuN37L9WDYmZl9Mh0XpmbLOIKz6soUARtv
DDVJ+ME57kH6gHrdtcjz0qS7gqKBCcjqMJ9ytxZl0a90LWfQzNxi5U/svzRSwDngDNP8l0rcZE02
Pczide4oq6e07oUwNmGE0L5W7EUyhS02ql4HqAK/0mM6wEx8WKeTIEbIfs6SsV062K83+nDnpxGH
exxRKOsxrOOZ5W4ghC4IE4FHEKVdTyiBrkf3rW08OYyPUquhv4JM1CFzjWfuIUGHuEGiwTGd+wMR
mVnfmAGWEMZUc/KzAYXGhlgjjKNje09El3mrtlGbyB/Co21VhziVJLjQxYeAjzCmnX0N1P8TqMHJ
YGIE9yxnfYCDii7rUhbJ2VNDvTEMbhvHqjzEfaW2KdPwkFZ9cF0V40t0PbTWFzPhcR2L7KHA+b7Q
O/dTaLliE7jlgkjjERkc9nOWzWMycbTIuoZnAjVYhxobRLZvRuuiPDaM4kPBvuwyCqOeDx89aUcU
HsIn5I0+py4JXsIhvFEDNTRrH5FO4Vyhl3rbQRazSUxVzV6fK3c1V9fvX/76q+LgZI+WvZJhkR+0
sSQiiNTnPk1h6ZpzY+H9i/HvP/2//n8pXYxFw8FzchNrFTg0br0c3mgX6UQbDpwzR/IFN07l3GFa
Wca5N6I2arZeFRPBFTU9WYv8Kfj3n97/+qv/7/2f/Oc7fvVPLGvgsADjjwBTI2alQRcf1VVwDlyy
oSDKkbGFl3g5jt600mraM8EEzzGoHkDyvPmtX53DKATpYce4bkrniF2P7oitQ3NGjry0+VcWJKdF
Y4YLaiU0RMXBER0NwZGxawsGI+m76Io7b8sSKzbDSE3SusFw7md8SJBaKxzNOiwrHAc1bQ7U/uxN
bXiEcQaKEN0xOpZlO+1otnmfPpFc5p6s5Btr5rDMdZY5DAZybZfNVlrkYQvgOBGcytGriXHv6SIZ
EasknqGeMyHNdyLzPPGCPU+CoFtlg/mpEN5l9D0FsIEeFUNsre0/i8I2jl4Iwr1hCGor+kJjP3J5
zpUbmfQMQUd1xGYshO3gK6OitD3tsU2/6bWb3vXGS2OMX2muBquJtFm/hGwd4zMy66aAD0lYTzug
q5kqAXrW2cZFa228npN9P+Rv0xidqF3YBvX6ET00femJpWB0kmvKhbXDiQiAiorXodHepri1O+0W
FZG54kM99JW95ZQO+NXQK/Itwy81DQpwCOGwGdwu3YnKuc+0ANZb35MEB3V8yXn5bE7pi9P2dwM8
sQX4HioerDBoesibsXz/6AStuQ2nSR5Ms5SHrnUkfCznPtHgGrfziW5ICUOiXTSsYGs4m6GqrpO2
1Q6lC1iGtNmewfBbKXlwm5IfmNemdshhD+3HG58ObKnApefDWTCrxru5bitcvCJchSkpVWOO9T0Y
0ptpbO+wetWM10W3qjoS0jRjUAfIlOTGjCSc1zKz9hHjljikndq7pImwCvLu6KWn6bh1IYO7riv2
TuAmx9GFhQ7Yf4fDfzwARoBY0GE683HWrV3Am3CgUnG01PTEQXExNYCIfLcPdoUHH6aAgjJhcH7/
/EZ1Nm1FC2XQr5mW08kcbU7e6ZOK44sczEvUo3sLHi1vzkrXC3IXGC+iw5e3bUS9I2g/vf8gV16Z
8HNo1NByDmysbvQMuqCyd+g2SO6c6MW6yvBR8zneodHENh3cflcGXbeDXLU1pT4ytCJYJM2PMcZ4
M7mOMhzFacvrdvT0yTjxlb3UpHdQpcaNQz2MxpXTfwzhxeteqoCzIMFbqFN7CCYF5VtCnF4Unhxp
PDWDBKvjeq91YVxBrNg2iXqZsuR5qDo0jUO+wy73YnoB1mIjau/gyC70CVtbG6ScahiZYdZB8pyQ
FNt6zwZ8iI0yZ/xrOL7EBWjHIqYf1UVavPYi0ukdPdDvcll+1VMF8CGObluEDAu9tGeK6raHwHib
4WbDIJk8Kke5Jy2hXuf4ALqCWJtROhEW22ina14An80KTlEDdHbIQh0kP12X3rrKB1fbtWHFxLFy
Z2uZROMdEMxjcJx5tUVCguD0mqEvGkt1O9DK8Zk4Fog6NvUY3CTzKaonzovOFLoFh8kDc0eSWQF7
vZOYgVCoZT1PHcBvfCZBaQbsQpozCEY9iPn2a8jqXbk1l93PpnrJePlIFAH1fUx3S6ciXXrUGVsv
q68D356jEqOnqCgAnfQRZJW5kz8pAEDs2/7E6gdmSBo2zmMfHXBrM3UYh3WCeWU5jfjc+0j6LP/s
skHXv3RuOBzMduj/+uIWEx1/Qd+gCAH9GF23NZhEOCaioKTcZ8lEmlojdMYIxU1nyH0zDzTev7SE
3tAzmanijvc4xIO9wHeAf16G7drshrdUz9WMVXn08bQdKZnyeN5B4mZlCf8+SykUcU6AN6ZhfbBb
nbbT/GXKuzn6kMliO2fQGCJ8nAr+bVp37Gq2aI8imw891Rvg1IzmKt+DAoCD1bym2cAUIM42yz60
Hi2cpCG3xs4tTWaeGH4d9E0vRcEEr0BoRsbjUzVPsHMHFh8w4jfkUsG+cwr93NWo31Vr0QwMtUf0
iunkhRdExs1ymEHHuoqtTV/bNbvmwBxAhzBROBAqaccFx0n7NtKv5yRhgd8I7bPbMNLOJqP66hRr
0Eeyw0XbwwUT5nPfMijWdcRYsnfCc2yVV/TPky2KjIy6rD2lvHvoLfmtp+TnoTbvfCuYXrQ8P7qq
H76mZnhyL72cgpcqZaY9aVDPkAOgTnaiesXU7lEE48xY7TddRAd/xDLwzp93RRE+i9Z9Idisehvr
JxWQQZDpBGZYNqelHvt9Zn7zFGLUKPc1eLUOoXud4GyYIdgy8aKsSMYN6Hl7X+PJQkfdTMtgRAbo
wxk6jQqJaGVM7p2aJeB485xPRr9vivrS6PKWaL92JSs/3teOA9O8fKBHxeAqmd0C6bRBGfcqowvc
j+A+qwza6JA7Q4b6PBmsbKqMXkVS+UdJFttV00B8osou9tJHVDKTm3M0coWn1+iLa53jbHnbIxuF
tdR9cRrcuw7z3vsiKA4RlS0e2Vt7bJsrj9jxcjRIpwnJbOsChF1jWfg4YAxMUfwebSIN9uQkXHVi
/OqayRWp1Vu4WNY3UQZ7p0LyzeHd3oQ9F8ptTXluHcPYsxRCdkZhcYfni3Munqav0t9hbi+I0WD4
pPypPfqBxDHTGpdKItUeKsaKyravRJtvAXiXJ5iv06W122AbCzhKBBtnJ8fWbxrk0siX6+zklzHT
VeKA112lO6zprUH81hRuSFRQBzWPKd6/pJwJD/FTHzTFKYujgkTK0F47Bd3Vv/5KI39bN4T9mdQq
ozX1F6cJnoMRj1fqMOFpC3EbOR50P7dDT1XCf0+0craJwPnEBLz0NKlY74Z4TeBwtYwhPe8bVT8r
Qp2vfDlf84LOjRUb1lUZaw+yFe6aPkC2boJvhrLnLXJ8ZBzUcUYFcgIWt0UAT8Snx7iJkrUAzREj
ck2mQx2QLtehBzBJiQuDMb44d70dIyGSWQa2vUUg4Q4JzDBjXffIMTFvUBILi15SgWkmZzHeaZAq
1o4HwundEvqDI/R/MO9d8jBrsABK/WfDoMTPKLANCoV5ENvi94bBNvBIP23CaGeLGhPPVItT1+iH
UDTuDZdr09KbOsQWOSUL+jZr2xprdnEm/1OGKYVSCjF7MoYQ4Z3osasdCtw0EYcwDrUd8pWUPAh7
DoMtzL+tUGYSiCUhrMnKx11NJHR0GCnhZ7yVfd8kbo33oyVtGCbMEZ6uTiOBxGr6SQF4Au8lycz+
VLtltBeteS48ABT/+eKkWb1L/PbeN0rmWhZ1UocCjmAYeJFTWxfrQjduWwV05PeX0ZI/X0bHNJh3
WcoxuZTWj5exDzBETKLxd02v3gqCzF9aWGGwtyNngenGpsPRhc/TcwE9DptUgnXdGEyS9IB45wkZ
g62VmLfMX+uzsogzQUCwsa0U+wvN7jseXMw4rbrXRyA4sVst0Jf4lyGO7BXXvl7ntv0lMar6gDg4
uBHYEJFcBJ8Soj22IHzSRyMkItbKCbBgiZ5jmGvvWhnt3hnG8ogk9NIIfHpWXe4b5s7UZ7UBmI35
+e+vk4nttvjLl7x/4+6bL5BrOpSAcE1sS6nZv/qdPzUzcTUH6AJ2LUmJA2b7te3V26LP+biRGCkl
ZUTkctkQpo6UNeg2EffAtjfbcE97+NrLXP0KWvRajUm1ezewRbIpd9Kfk0OZNy7fZJH6Z2ddDtP4
kA7h9aCn8ONjtIwEcLxoUdTdab11RMPz+8/G6/7yw9l8QBu5sGHN//37D0fmKzzJCdm7nSR75KW0
Tzd9bsLxL2oskH5e8ijxi2B6ZW3MsiaqAqr0ZwIl2LtyiuAqKXZWJBMyDRi2Mj+FXDm2+gO8UDIE
q5RWN7cVVLQc8QoT27NvKhJ1/v2nWAbXSpjN9diSgqCJuPkCUQ8n1pg9AbMghWeL+GeAUI5Ycspr
cnF9Xb14RbpPLaZxZFU86k30EsJAeqC6IRsZB8zOUq24TRCCL9AiIcTsRxuJuvZE18e+wyoRLyCc
gXfkzEGSO1ilkrnJbkzsvW2uDGxpRxFcKof47dI3nDs2vQPScqKByyS4Klw7uOYwy4Lg4aWsosE7
1mX21NV297Vj2OVZzae8HUc07khBhbxtCNz8GiuJmV821l1BL39bpEN2cDhQrzQDI2laIudTbWc/
l0N+NqpJfmVp3dH99I62DffEDj1oDq3j30eelUClkvY1NjscF1q6w3QZsk/Qgww27NvVZtJm6tGm
nor6BdsbwvF6z7OLf7d3CVmAaglUlu2or4rnTNnuwkWkgBbLOkSBTHeNWY1b2SDF7CKhUFY15jqh
zAi83Hj5/V1o/rwSSaUMqUxX6LoyPj5hDHhCsmOcZEfMTrXTkS6btDZPqntKOnEJiWdCElmR7JlN
4pgYcU7LL/ZJsA058Tt9QxwQM8dQF59TSZ/XYna3VTpzch0qcZcS7jW52DtEjVMAXA2+RQg6qqnT
ZTrSg6wrwFC5S//eC14QtiHaoDu6tNLppDf8y8Tp5S5lVvmHjz3vUz8uLKgpcL3ZpgWYRzc+LCya
LDUwtCrYTSo/h/EozmIGXduJFl4DlDmmmUh3mZ/d58JFJg8u7Z4TzVnrWw6YVd1eaguPZadmFL70
T5qX2HOz0kQmg2e56FB/+2mHcnAWQk7Dq4H7b2FqOAD9KHrgISqA+CxI0KmvbTM4CDIiaEfHm2Tw
mE8rYssSAay2lNBvQo68jLP+cAkM++dfPUQCS7o2fg+6jwacge/XH9XpBY7gMth1oujOY+I7p7Yy
mZeJZ1s1zc3k28Gh9MMvykK7YYXFUx96q0r5A0BSnYZcSo4T+etNZ9wlY4yKORXmfap8KEyw8xw2
kaMsq+7JDWEyS/fS9d3nctD1nShHfG4ETj2aEWEUQPikVkf4VaCCNaaHfJ8xdpAnjxmDtzPU6yfN
b8Jl6MXRodaq9g5Ol+dlxX1LR2hVpgOc2Ta/JIXenwFYDleDP35y9LpDZppu6mJEHS7tx3qM5LkR
lnVmvXxOrFBf2QJsateEzS36IfMK1sC1KFvJ0TDFHtJrpxZX0XLyLQlceCrONaOaVTOK07u2hDV7
D8QViaA+EMozltNtIY1bpy3yY1tWt6bZOFekMqEZ5jBYuBOKY/SSW2atoOAKPCcNrGOnlbgpJmfb
Tu6xmQHHU6+HLHnOjTTamBTiRl8GjW+tew1BKjZFv7BQoKvCuRKyJgMdLd56QFq2of/xpkZXX+Om
Bp/plNmybxPvkqTGmY5Dso26pFoXDkriOgNSGnJ8JyorLVeDoxDfGVq8CSEfXvSwhQqoId8LOZd7
05wXbJB4PJFLfkTTDUVMo2kuA4eE9NIQRLXFLAWPFFfUfwkdPS3A+Fx/lkZB52sakXJN3YuuzHo7
BYhQcEZS+7UYHIsMkkIXcW6opuBbmYgLus2TgWTr3AO/BZyGgBRhzqLk2HWpEiKDbQUYeSD9eR2O
RsxoPUMLqFBbjKF+j888v0mCgWRfm+8MPJtafXIeUYotTMW5D4WpfZW2IwOewtMefr+yGML9eWmB
uGnZhmMZlu1aH0rkwNBoDHVK2zJNHZazifCcKDg7KLqBp0/WW8ch+jYrIm81GnWyLpSVHfrA+NRl
yoeeQONOi+BKwOUfLiBSgz088WGZBu69dJ1wV4Es2HSqN3amaT81mb4cijE9yVzW52bUkO6VXQ1R
MmmuXY80ZunkHPAu5MMFl3ncd0NBirfCgEIdZqh+yaiiZSUiQPBNA2Gz4/t82imAkxJ2ITM+2SCD
lp3sia3AKn2SVsrYPAd3lrr5K2NzOtVOfmqDAKq0wf0YSkNdi6Qpl6Yd1pughwQ1Gli307F5gtWt
Ln0crk3cZrNPb5MGB/JS6i9qrPchpHCElhchPtO+6HZazrQ8jzYTRQT8PvAAou77HfAQ9Cc2tDQW
5HXf8Sq+sCVzKW/ambZ/abIIyQ1HMEZz4x7uhVy9++ClOpo2bb3EK6ZdSseGzI7efcRGewIUCp3C
uskmNFcU3uYhkC52wEaVO+zzAc4EF+YUNmzof5l5jjNKc4RJV+gwlwZIyVnmeqgSlDE91qSjnfkk
eUXOLGqblRCIq9G7yPsI5w2dLydddR5azCjOp53rxOV1iB5kAluxtnzMeKgkIz9Kv7gxwgA3Eguj
8sRRKLyK73fs3yCd/4/5+W+YH+Z+Jtv+//keJPQ3IGgmFf3rH5skr8K3H/g+f3/P33wfR/8ndTtN
CVNS7wn21/5r3fzrH5qj/onhx5aua+BKd8Et/+N/shxo0L/+YRr/1HUGu3PNz6bLAvFvuo+w/olr
w6atp9vKFqAH//F/39sPv8X/wJu+P6q/nyF/KHFsU9KZNqQ0EWT+VOIwVdUniLPtThIcwCZZhWct
ylm9i/LcwGhZkTwTYF5D0oznzFi2osRNgwMZ6qZVTMFRtO211iAhcAo8kkpW2ZVsxLJM8KaR+VLv
G6M71RIvXIWTc+tCkv3r1vyv7YYPSynHPloNoJAESHMu8MduQ1n6k9tNOFJ0flWz02kTa6lYaF47
m9UELH4mhK2r3lSuJX94bePD8eyvF3cdSVlsWfxKPqzjlRl1hpHKZkuJtHG6fFsmQIarMVgnmEAW
reefC7vAfsImC5G7/VN99qvX59fmMobhHqNU/bE8I/syLpCvNNvUqS+m1SPx7A0o5Zm9oMYCzIH2
PUQEEGLIdshM+MPZ25h7EN/dP++fn5O3bnF7CxMk1Y+vP0BRihP6XVtMfChGqu7WrzKK2FEaC92C
MUl1A0XAAQ+G4x6CxGgtyDJ09HWWmmxARaX94ZL8+h1Rsc8Pl4FG6cd3RE/H88yiaWATWSTxREOw
hkNYXn33kP/9IH3/4Bgf6mI+uBQ8LspxLFuYjvrwMrXvmHVXei1cC4NsIieP1tVgR9Q2pGdhnDjo
fuZdoyQnjqFjnNZr/UVV1QBfpRQwfaxgmwy2feSM62x//94+HFve35rB+iDYnrklrfkKfdcykGWH
Rclo2m1dvikPFbmtBV8shOKMxO/p/WDD96LiD3fCz5dd4lFzheTkbRmsWj++qMcEq3fMvN1GOuTA
zGPQWuhMIn//0X511WkrYotWumvJ94Pqdx8NDSIgnDjmo/lYjieHj1HlNplaaDj/cB/96ip+/1If
fsFQ2XzkbDSxnXFmTiXdym+jtyKKydpSFjYLjId0Xk+//4Cm4jr9+EBJ4ShYcDR8sJ1+PHOOQUxy
aM8DLRSG4UBrsp2b6scmVCihCzE7nc/EU7SnoujvG0WC7Fh2wIMZQhSailddQtXbEwml9bbY4THy
eN9i09msu07bIWEZ4qsSlRQierdDDw8V1DenreaJEwbwbplV/rfaICqOpnLlkMHpxwxnjVGEV5y0
/ebGaLVPVinD3R8++XxBP3xyU7eUzhnUUbTyPty25GfbIm94cAnCjDfGQA3awH1m+BGvNJKGGh0Z
f9/Ncyb3HroVRj1rvPRZp1bDIGn6ZXcJEVQw010YJ8pYFE7er+jmE4sdwi3ouFlE1+mLuprg58v8
2lHTjhnHoiQT2JiEeSWFBS6kJkANKIDPAWjnYdyoo4WI2itNRE+//8iG8fPeJU0UlOa8WEn+9+Ez
R24CVlRCkMtLZBAto8O+jL4OOcLaun+YInzoU+uQPCDlsMtGLocmv41ujSk53DDO1K78/I35hXal
6y8itPNVVRgvgTcZ63AGZrgS7VcroW439sY3E3XvtiSl6Z8jzQnoZDbdolfskySEghJiNWvoxhDW
p5O/2aTH1EVn0Wr8N4w1N0NHZmVePDRkViL3sDLcDo6pTqLRjT2TLGs4RhPiPEyzmMV6XCttd+MX
/YPTHeMBSxjTerBc1p2uywdHJndVJOUOFXWBnaRdN4xWmbQdkhjldgXHfTOpArmZmGkVVvgImswx
UIrN9mDHfzCj8NKq7lzZKARD9JHO2H8Z8csvCYYb14ZfUihTuav4IJyLWuGWoFVWtPcWGqtlrzVn
vw+PcQ3PDqJhGSK7GOmXLwh/O1h6ib5kalDjSpKMEtQoRg6TOHe/BJX8kqvqIq17vMQ4vkoJdMi+
tybrGZvl7KQZ9phVYHko0140Dj+k6toH2wf7EUmYD+Qo4egzyDXJKgzrwfiHu+rnhcuRtK0ES7Hl
2j+1w4ea1pTseY5aq9nQwuTIBqGLPsu9N2DE9wMgs2C//7D+//JVJbuu1CWjNJei+ftNB45xR8IP
mSWa/lib/U2bJ9/aipwPHN2VFZMvYj//4en5ufZxpGInMFzDdW3rvXX+3WZQE9jN1Lil9rJAtWcx
QchDdFdpJNpWr1J1cJD0ow6+f1HI6fL7F//5wYW8Keby3HV1jtAfHly/lcS8djkfV+XPRYVaFfjd
3mIssykacYC6q7Q3DXfuHy6zYf60SvLCFvGZwjHh+H1sxaY6veSm5zpbrYLmMefepCmmXszc+zgL
X1PODEwNOaSTXH9ds3jSq01e7e4xkgiPf38VflH+8W4Y5zpCzm1h+eG3zkAOp37BfG0YqIL0ednw
Ae5hCCAszaG3n/S1cV0rHRuTlZ9JkAaVQXcFIzsgSpFtJSnpv39PH1srlD+OpB42pGNIvCgfJyZl
iTMx7FS9ZaSG4yyBzmVbxqYLu8fCH7+hdSCSoYSMYNjCZ99LnkAT3o7K0wlyMV6wbvkLEqxnwp6G
PK41yBWzi2jB75VAd//eiMSpCXWaF5HRbWFleo2XnkraUoHlDWvMWN4fLvPH/vtfH0mp+URo4kv4
WNP6Fs52L6ArxhzP3Warxm+vDUX0O9IdNuW54d5FqHM6E3cNoYjMgXHzLhI5P/iYpFa1br+KidLF
7kipQEfcFwUJfC5twik1V6oH+qTLTIeX6pnMDZ17XcCyo7eLIN4ClVC5V4R2NjuZ84F9a4+etV4N
CU4RrlEeBukfqi/rw1Dvr4+Mr8NEYW+xnM3//buHm0g5Nx2dHog6fOYmCHaBShYKluoORthVR9vI
l2BLg57xNZMnUgcCOHvaSgYU/F1rYffoSuwAHjJ6DoAob0yLeW03IhSJ8BoMJUbz+TDbBPamST5r
Tv9QBYlzSDKjXrf9XP8waEqLymQ8NIcCiQIVeRdjzwJrVXj4GYJwfJ3qlFzG2KroFoGOETgSkV28
/f6efq/6fqyNuKe/uxofnjMSkXomfSNzbKCJyzEZ0UGir1nkCnsv8Ll0zbpQLHsGMbYxs7QFcEOl
5EMXNX8Bn//rcVv+aqWnAGeTZhVCl/Bh6XPGzupH2daozFS3hR0wHgmyfGo9Wq44IK9CCdiFMR+S
RwaBCz0xzikkgLNy4a1a0HR541deDtkcvwLR19l4VG5qLqqJcJp0rnEiRjkDsH4p+CFhmb82Rtvt
Xd8qCNGxnRUX454fe185LTxEhdcI6xtIbocQo9QJvyVZMy49Jc5NIrF1p/ZzWtA9h4g5kt/tDdsY
VfVo6vuAVEVKGLpsUndcxKQtkG79ybS8V0PlD3YbsbcXwG+b8qmF/G6WQXgVlubSqvw3x4iSw+9/
zz8fb+gT6QZ2E4YuOi2NH2/6+WQQg6iqt44Vv/pek+Nh0lFrTNT0v3+lX+xfqMOYnXNQ5qfq8y/5
u8erTmI7q3JgNoWffYsKbH6wFlg6L05P6xLyL7hbgn3wMd3//oV/UfLyGQV0ateymAB9PDiXnt8W
BL+yPGdy3XZRvWjJe9nHTQ1ZQyF2c8i7E22zsLPYXkhfR96FqH2BxxxpeZKvClLaLAn/bSrmTNig
itZ5uPFsmq+/f6u/uNFxZIDmNk2KCw62P14jgK+l8CK93mYBVPm+RN8bvXZ6chk0uUzD8Fut8j81
sz7O++d1j46fcB1D0JqzP+6obqdBxscttTW69lo39RVr/4q8yNVkqyvMnQQN2fUMJDJ3dBluYdph
P8uQabpkyZq5dRnMCs33/xJ2XsttY2u3fSJUIYdbBjBToixZsm5Qki0jpwVgYQFPfwbo+muf3bur
+4ZFsdsKDAtfmHPMpJehIP4Ag9f0nBrjqYcS+M9Pz//2a8tvyqWT5b9n638tv1J4PE4iOZNGH2O8
3sBkK3Ji91wdqhRpQL//+cf97TuWFgk6D+M2Jn3//Wq48IziclDdzgI40ptElPBTSTy6cjhbpKwT
2RvMxN1o//aG/d+O3HcNpqS8XXlBwLD/9w/OOoMQYrvp4CX2r+Nk3wzwUYhp2TkkSjzQrqyNmP4z
Vzjt3LjHDeR0m0Rq9OER03oYVO7awqOo+/lxnt3mXy6VfzOK4hf0aB7ZVXu+89dTY5wG1JAd4ZGm
Zn9wqiyGtj6Dy9Rd6Bu/kpTqWNp+uED6fG8C8ALrzZ6brYe4ggkZ1oOJp/CfXy77714vKmReKbpb
3/7rG7mHgm1alS520xBnoV5OyUGrnEPRkViuJorXrg9A+absP2KpxxsKR/hhDBGHzC/BYO0q00m/
WUp9DVkyfhuM+JZEXXeNq1OgWTPYXCKfOWnObdAOG3dxCLKo1K8V14UgMy69jz8uDZLgMjdcJipJ
CZfqwAcTN5CvXXup0HFtgQ0Ou0PX9x9sf97mAdWUxrr5O+GhvxZPVC4NktfBCVwKg8uaJebmXDeb
rqUG+Ocn7G+eL58tu8thjNbC++uiPSERFNyY2+5kjDNvxns12DNrqwqSRT04z2ky3FxN/EYdvvnn
n2z8Ta0VcNXxArQduu//dYiNw4VxP3qCHcllxInrA+ZBLYp2ZmTliAld4zAKcZRY8jHuM9+82yWS
yfqXA+VvngF6KcfW3WUb8T9XhqZq5r7x7ZYE0okNfSmJbNF1VuqEJ4Nr+FA+AqOprs4ZVLl/ebv+
zSDf54czzaWJ8Zjl/+VTDtQuzpBNtrveQ5MCWW9n+vUnulIwMHFrblMtALg1zyir47BJ2uRfPsV/
c8oEOiM/VsKuYaO3+O9ThkqpAl7qtLtimMt1ExysaJ35HaSTrDQ3Qv/Xv5hW6G96SWpKPSBGAIXh
/8h6/NwGTYBtbVfIMvisTS+DZdQT2cLQJkx78a2oJPlhqg2eNXIoeBtGvywvSU4wQ9EnqCh4zLQP
kAXJdkCfvxrTNCHnwYofEfGcO6O1EUYP2rr3knRTgMV78aNuTciIs6JOzs9arrzvi5Wn06Pmm5kU
r9ilprXXieyjJ5iXVN3i1hXI5i2rdrgC6rS9lUpfqr5BhY4mbw/tw3rNQZhJF5baaCKEW3qiS2ws
38g2oo+cJTuqSZR3+hPTHOgBEWWkNzrfWSNnB8Zf0SXC0YmCytYeHV2K22wSfjSQns5io33pf1ug
fVepku6rb30fZiP7ksz1xUjmNjBMjw7iVo+OdhkFqL0GqFe+QlEQPGVegAM1nk7JkD7O82R8R8+A
JGqygreoy6odvn1GRHetSQDLTmTDAYf1fFWmfnIaIFQkXr3TBAHGNFRGAluhr7hCVt/VlD3rIsbT
P85BGBj99COhbmN1rj7sGq3fQEkOCFRLsXQDE5ymAZpw6v00k2b+qefGrfKLH31JAEFl2inS9SG9
DKr/xUp7XCfDWJBkXtbDtsTxS78H5SKtKzqwvpjFBvLntMoM8p0BsJKbxmIcJ0NDVT8Ur72WDTtj
+er+kJfM/nqO7HJj6V565cqeXonjhqvCmOT+kOE3SGkIkS3ARp7JjRrP5DPKP/fuj0W52nRS4LdT
fpjllnNm9Oie7/f+czOWsdw2IzM5H7lmOKUelz2zTi/ROKWX2FbMOuOp3cbkJZwIqgPaRURafWo9
8U7qOd3LHPXHNB4xaCz3YCEV26JALZwTRPug1WJ+GEhcwx0MNotH2PxND2mR2Xt/zve1cM99FTmo
Cv7vpq2GdUqtcvXKLtk4Xa52FeN38AIVjjKzsV9UbiV7Esd3Y08UUj9GUKKQ1vvHQAKp4BUIE8+L
iTNzom+2X4fGVBmvWoIZooNRa2mUyToOj6e+MbQnVbc3WXg9aeuV9mgIZscwmneRwg6FljV6xvzd
HpOui9f3L0tK/Ms0F5uhUwchiRpFzpGPj5QJYpwKbdVn6fDY5RsPMguMg+jWFoEDTkUVB9m00Zr4
lDrMdDe7AR3LbgyYgKpOKSHbk8v43ZXJyQLyc4pmDH+95SGhmLJi19SNh1TQjL67WbcgcXuIjSib
OlfN3yfbYIQRy/lSadH83czLI0734FYSvfK9fC+WB+0uKQ5qqPgwNN6upX15Aa4yfXP7Clmc0b60
E3zBDtY3M3KMt249sKKjJYYcmFoP93uUrgtrauX5XQppqF/CHuF/nL12hj3f5u+YY52j5/fgsRLM
dgTTr+w+qq8SXjwesF7sHCPZlPwtL8uMckVCGkR2h5CTrLKMbzowDELxHgcUXNsASNYukFHwIpPK
3aAD83ZWzg+W6VCg2h6bC4Fd80k1XUgcsiHGPGZ7Ht16KYf3WNlvchhPxlxVD+5oWte6431Sm76C
9FD2l26sV7bbJL8SVCvwEWKHGYQOoSZGTiM70vmyCoDtXA434F7ujzJbYqJlowBSa92bo0C1eOV3
C7mt1Szs0moJooZf+2NA22dO7jv7X7yWYu73nRbnb47Lon153CX1YlsAtFnj1mQx5tfdi2vjODKF
Oe0HKFeNmDOSQdJ3DpLivUK3VzT5t8xEpeUbufs9yUIrTgHaDONws/z0ksDvsVvj2ScsGFqVeokH
Eb1g0s+vWa/9vH+FKi+9VF0BADGqiYeuNF4NZq83LjLozN3oW7DcTL2dMxea7VPBCnTTZKbAUj/0
m5nh0r4xDaBfEcSDNG0s9m319FJA4NgWnv6pRuCNbZ113wZCHy8BbjzRye5bv9wYivmBqn3SJOK8
X9fSYexMIBHObZMd1fJlNvTZt7RqNu6ovwelkLvWV95+dIM3ZVU5/drCKzTR1Gu2t0c0l352X7zQ
414iH+Xi49uPkevRj6N4KzrnyloOWL/KCUFoe9YUo2ixPUn3TJQ8fOweW66C5fEQ++1E3i/3ZEIh
UyMeckheCCdlsc9TXQ6lsEke3OJ7gGU1LCXeRWnFJmEHlnFqTCY2YNFmZNGueXQNrr0BiUr7YCoR
RTFfyxvU4JNXn2Ijb052U+rbrsuC3Qi2esgJKGZF293MVMearWzv1Jp+cypdm3epNyd/hJU1kYub
JBtp9CN9vt5vHPYGGBT0nd6J+GwHLbB9wzwACP2YSX5xE9Jss/ar1uRPF1yQVzBnWzy3gYRpUyQi
pKMONrWntqndxydDh7TlVAb5HzUEvmneC9qIlQOrEMbQzrKaX2meP+V5RGRBMaE7TL+0SexEAzMH
Kf+26mx+C+o+qbBCkEo/m0Swyig7d0n32rfZCm7hL9TaNtdxGpi16u0fZAE/6RoxQYy/bpTzmLGR
pHh4l4DeOeDxqCG10j77Q/9qTv0j9Du2sw3SP5ArycBmKbJRkniINfNX34z29uz8NE3yiLp0p8xj
JAnAzLXflUyvIKN/zb1SSwAO0NAlT8UjV0IUKDT1HnxDz4bJjGv4KMNMlCs4RJqh7Iin5PswuY+t
K+eNUTQHIvYOIMFu2I5skKJp0UDdySCWZiQUQMHbdam2naS5I0tr4xSsHL3pi47z1gB9hL0ryFJu
bCaQ5WTxtFGyOvxZTUWtrOcn2cvx7DYveU7MNc6Up8wmZmHobH1lyIiqwGFeG5U6rBr/p2/gn01T
gKBz0d9IccCjNhOgpyZj12VUJppeLkNGbz0yjWtr/6HIyIWcZ4yKVVAe+q46lpaLFrvSHlKlPtLZ
JdQJlrROTMgqs4z3qtGvjErk2vd3lW5uPHJOMKjOv5IxBd0oTfjYvL+4Ji1MdoJxhRA+fK32YuZw
Z1CE1Ou2sR51ocHohF+1lga6PRNnoX+dcM1upcNbNS+LZmvmWbdtk/Y6eloFIMMQIasqCeVfgiep
zauj0UdUoklD/J7BaXI5EmzvS+tlQwyQ9VurLH3tO7UF+jS45nK+4cWnQzYcE+Y+gGBTq9c5EaB7
WH3pisG/vo4TLPwy1fD0gjRq3PniJRLALME669lCXTjWZ9NIX/p57nEBOkcmgb8rRsmgIvEul7C3
s98EhuCvmonHHKgsVp4UIckA5daW3XdXWu+t0SAwEKAQn+wHYLVpGAeSs25UGzghYknw4QluoDZr
jkZUdX8K/LDOuwbj6VBcJETy2XQ/UHEQMtE6eShcBwTxILnsGu7GyEb4ylOPE9suNpmu3hxD0+DZ
otxupIWBCbmD0Y4n4iBVSOr5oTRTgYsYzkWsz4euHX5WXACzBiVrP4kHzB3JakgTb0OagDrl46RO
93sgMDcAZYaD7Lj0KGHDJI2bUwPQ9JSisD8yZ0Sd3EDRsjWkIMkpqLDlt7ontkEK+LrWmRn7eJVl
GYuTD14ClUEXy3WN02F9f3DIrPbU9PHZUqO/Y3fTngxNMFFs9HajB3l7MulvmlU5NiZwcXwVyw9s
oVGcPNfj9DSUw6fUX9VKMBivwRfcf/cEe0poedlPVgPp6Q8Bhd4dmn03bMiphdBCgOim0Mkkdlq8
sGjgkX0IhfUt9a8wG/ZmLLRtF5WfgJqqrRdDMy3lgC59eRJA2YOxr2yyZxcYc+IArq0x4ycs20sA
pIfSh0CluGaCAV64dQKUvuV22sYPhv3U3PmqEcHsntmd7jfsBUOvM4O90JwtPL/0IHrHRqJWYv7F
FRStW+FXp9TRXoUGjb9bvro/RAt+Tisv286iPAF8rk5zmVQnX83vPqEuIKYRljGIaraDSyJBHc0A
xLLlWW67rt4YzUxUvVtVh5lQPK8vYaf7XPgTvTj1sSgIU+OeMSY7uIL9Pq+GN18CO+Ur8PbLTY0N
PbQr43tVQHXUhQM7a3kc8s8Cd17ujg7efByR+3ZJhp7yPDnd7wXJvNfgBM/RaIdAS1AmNxLfaGvj
CRDtK0YuBWl/+VJbAA68pYa1bRGBYiV0eXBbMJxkp/vNhN35pOpXglDIi1ge9qH7EaecCRIlmqIK
e2hJ9BoRAsAFVUGSz6dBY7plmeHjgwe3msfyeicKJ153abEWVEStUU1DaPG5rsHFH8ivsLQ9jiA4
lGWaY9uNbOIFbGz2hbZJfd2/FEysLoVq8gXA1oSt1ph8yMmMrjsPXmLyNUMOOzHkA3qRC4EV9QC9
XQ+dyKG5tvzjpOHoGXPfh9vV7LWWXrXI9Z/jgIvO6DlYJz34NQFRIbNPbXMif8exJ00+MJJ53S24
V79k6k0/wt05tevuxIcYCOz9UVJwfXgm0wymZnn0zod1WiPbEvWFSgN23KzrCQwW/rWVVNig7/+f
7g4+yvf7w/eb+7e/39NH8lizICeVeflHf37On9v7P601A6T3QlD+8+D9/2ruv+797p+vheduTPK7
/7/fTd1/+ft//vObOFPx6piz9+dX+s8fQRy3u+TqvNZ46ai5lz8s15x95ygu0zGpwdVChb3fK5Z7
//nyfu/+2F/+P6QcRTgM1cv98fvNGAtz0c7+37fCuYnLSCUP94fmtJi3oqw/u4WR6vo4W8rAg3G1
fPmfmzmjka7nllf7fpczHehBgMbeL6wjLlyxT9olOWFs8QvV7Vnqmn1BQ+kSGu8QNN5nIFZLI9o0
ClKhvuwC1UIkRBz3G8YKaILYcNZpCW1WcOjqHM7EBScHq6xm3OWD9dhjnQgLqJwX16cTb1hyk5TG
MrsLjJ3dkL00IrAy8/GrgHCC5QRTsesvlPeNBvFhneqfPq3LQ8Kogz77WwkSZJTJRnCQr1pQsOuu
tDJ0rpw9bl58daq/Cse8IVhB9qlSsieT6LVmYr/S3BlE8uy9B96jY+ikP7WfkYqLI0FRw9YzDbr/
qH8BOsaPxiqeSZc0ijo9JGJ2d3rgfKt6xEXV3O5prR7nyQrTQJIMEGM5HBmeWEZ/xprbg/DWofqj
9rNc0HZYQ1fWyBIY2xxsmYqcYa8U67JoP9NvIBhvKfztVUOyQxXEj1atHs2MFF+cTFD54b5O6ZeU
gAGSJX3NtwBPdPgPZwCKDuTOSKGwoLFjWMSMhYmYoEIibV5ocmvUtX8ureaHGh4GvXqK8nbcidj3
Nwwjg0dP1p+yypJt7re/mnh41nrigAayUtZppU5xlnyUWaiVgpxwf5ElDgTYiATsZjvsvLoKTrFA
m5BSGxnVCOXE/HIJId8n8iVBvvVEKki5atLorKFPORkTqfc1aiSLOLmgbxZ7D1axAdC33uKIHtIU
7Iu6Zg1c61iB1a2y0HAwA+UOEUhzargrqUtvF8QCgky++NPjem10LRd7kTPWMvKrBppu30XzFxpH
UkBsIFy28E+lVCk6MjneLIRnadm8arDyT549KHYdA9WO3dYXHPN7R9r6AW/8ntHTd41f4eQw+lg1
kWQNGPlqO9uFHdYEfe07s/mgu5UYeM16F3umfEjdlT5Q8lUaa/lm6ON1pTyxkaw3EaS3bBRLj4aw
pndnBFZuBdMB/kP6TEMz7VLWRCR1Ot0pkjd0TCAiA2oDpAYnV7gvkoAaQOerSSuQuOibbCi1w4yg
HiIMcKLSrZpzlRIxXpHyeJ1yRrYR+u6ZSSKqqOSHlwG6L2YyyaxMiHPPfKjzUWbZJbkojROjTh/9
N2U0xdH/zOtBPIAizSIBKMoxr8MC2oASnu4hol11A/WHdAyO/gQbKJnnJVjsLtihfQ02SW6/j4VO
5okNwzBJqfcHFri0FUSopa+WQlyaVoOzyWoap6SmSBUxLF2goKGmFcS78HdsPFKTGGNV065uhkfH
xBCX8E0C5lyHAQu7rXcj75rC307ESQyFb14JqHHWuU7qauziMopqDuZC/1g0YI0mKEZ4dujrmOgX
8++KVTLpqXBNmt/DqKAvQ8ZYUcm7O2KHP9xybkLs5yUfI/59oHpzqxnJzySNQlU57ZaSu94kaeBd
kjFJ0D+nWN8q5JyOYCfN3O+MzomYMwTbXDrJ/QQPM+1FXc9EyKT5JjLHXyno7hsnIEIYOQwr0aoB
xkIGTXiU+VrMS9gD3dzda13Su8duW58MSQFm6eZ3iBJRWOJrOdQGkVoQ9oL9JAkRHLJxEwdZ8q1X
1q/IudTNtcvY42jSsZZJcPY41xDPktqCpg203xAQ0+6fIgiLI3knxoOHmZgge1myo/R2rjUhy6RQ
vrTLzbjOEpvR3IL26InW2GmtON9jFv/cmJyNvRX8jlpgyXQJ9laHBAHq3mCWuvPa5FxXyFScNFt7
rAM9VoAMB2H6OcRpnTqE8ycaSrUxffYXZRxBjLaqhcnDSbVUk+bOEfGB/CxyPogL2zRa5a/6eNxW
nrd3p0oLBXFyfTQQAVd92Ab5gIAqUtbkibn53kFNDAtEWIy2CKAEbQi+XsTIXDmttQmzmgv4CnTX
x1TNIOojyfcq11oUAOAODHPLo2BLoI80A9BAvwvSte71xSm1cvDPSRq6uD9/jqX8aepwnHOKnUqH
Ey1UZVAnTl81ufSTa+2mHMc9UwTCiLTmjMp5J6lgHw3i4jN6mdWAdHMFEAN1jZjfUjO2wyytXuc+
uyQRS414LLMduxyNtxtGj5KU55ipV4jySkzPXcQpWyTQU1g3/2DY6KwpbtHumDAE1GyyzQnEqcqB
l5m7qjc5o4jMDQO+p8Xx+NDy9E0QLgM1hg2uuBVuqGxd5gTwdtkLI2/MRws93XoIZtIXMwf4h2em
ZA8343WMAXjriCy2Y7n0WAuOKii0tacN6jHpTv0UrGuz9x9yKsC40MRNWM3PNMfFHdgyv5CE9Za3
QCQnhi9hDd0SIj8oI+HHm7RGGCemxg/JyLwkNl1IHWMjrcf85LFM3xYc2iAQIG6MQsLIBxY7Malf
O6ifH7qAi4sln4wZoKfKAFXBP2OuhHdwO/3A0lE+SRZI5PVUNjFVwFxI9pFhDYRJ+n14VmjEDzLO
f40GcX6W4dorPhMseArrkxAyLLaj4Ixl1rUHUBBte2+MwYeLA3OZ6eAMIj91wluTDBgBcp4hgvrq
U0NPeWqJ7zurIIjDAk0laiyTZZsKIDyj+7syCtDPOQRYYyA7urXpYSP88EZAzuBKG+rs8aanBFvl
rFf3sZPJhNNWJ9vLVeYe5xbhltGTFFb5Dfz4Buq3+YhGofqGNj4P/aqHSjj8ECRHPTtZNlxUkv7g
49Y+9/5AWe8kMKCj36bMyrd0kC2waA3M4/Ilyrhy07tmfrRkrQ5JwYyh9eJwVKPxW0uLk9+AHyC+
S7aO91ZOXbyIAJmSwFa2JuB8Pp487A3k7WiMkpwoy/am2ULGMMb5weJpXjmZXR6KihJy4hvtAq0I
pzZ5d5Q8FJkvb42bxFd2ptdeNeVzWgyYS6WBHK343Tu9XFuDiEO71H/n/UOGiP/cjp8MJDCTZti0
wNOcg6QKwDIN9toZ4FhnqQKu3Q18uuB4x9ogTxnLrBEFDAllDXFxKWXn1OoFZ+TIkoTmpYqjdG81
Lkc7ZYrDG/eomz9TfyA7EaOoXsTEzaYRDW7Uv5tWfXXNsr46BuPCCJbYwSEZDuRaqFLMSvk0h1qT
uI8yc3b2ZJHsRowsSNMnx3YAgWRC5wpiyLCpJ5PALa6ukeMd0O4lO0sHFAt9HlNt9QZkBuIxw0tU
lcG+bMxPrycUEd7kRVmMESxlbd1xEDt9GuSxYN+0srqEJt63z6WKv7DWMRD1vHGbZ7O7LbBwFzB/
D32SVmFc9AMSf5gf0AS44EY4+EWv7L1Vh54EpcAeJWMMDk47NZxbmjrOSo+ge5UNGHwTQu5GYwWG
0GTauqltrfWxG/azKCLCbahuEniDBTGxKwz6DyNgbItR1cap9eYgcmdauRG4ptZw4ApheStNpMyJ
KoOw8kWxEHCbb0ZBQoPLSLlG3bIDOQgqJwrSVYze8YHkLW9ltt1EOOZKGYC7OJEU0g8Sezqog08+
2GgdWXXnBF+GHcmDhPnpdJYDTiKl6BszcovpstcN2IUw9rmM6qWtbU17uBi5NoXl0AKGpF0G0cb1
LTMJl1ZO+m4yYj3YfvAej5G8CGdrJFnyGCvMIsVAHgOL9pLiwmOi0tDd0dEC/UCsbam2Oo/TEeE0
jV/WwfRJHLEjwhzQKIFhhasOEYTqddt5E1kzwRJUu0DWvauAa4j4RL3o5CxlQns1FFsZT9yyqY1C
zVI/J2rFM1E+xTJcO/tZNG9z5Dg7XphoL+zXqHairZZG2rs7/oq8yn01sp942qNt4KjpbPvSJ+pv
Zg8XR1zU8+QCfjddG3b1Ulaqu0R9bjzJ8bnJ4aVFyBIuSebn17LnJGGUv8sRnED3HxgPFal7kcXV
8enlSM1AIlrGHZVt199IlY1+gwnyrlo6McF2EK+6FqpRX+P9S2In498IYHQ54yZabjo77kPhzd6K
sjG4BvqNtRdhuDppGHW+F/MMk63PzqwopidhE7owa/QaQ8b6ybHf2o5wvvsNY7t9lptfTW2xvNML
DxGql66p3TEDxdPzHGXqwvVAPgEiOSZm8j4yJmZqLdnQJKjSPC3oLvNAZkmloCGjBuJptapbbeXG
WvOGkdHwwI59Lqx1XaB99pvRP1AxNEzlIvFozpvBCQO0i1s4edPWW5C54C+zs0VmRp/786liULxN
Td2CFs3MU9ck6xyIjE7rJDtjisZbjm5kZEnZZoqwzCFXxyBGvJ0241faji07o9netk2ljg4Na52m
3UYmxE+3BFdvCEOPQ4N46tE4EU7dfKuclGdpbWFaOk8ECU5WlYTCIbzBTIEbzRE04l6LYiIjq8c8
IfcyYcHABHQii7F5Y/nOKWJXaUgAbQm+p58eLKIH1uxHstAsomFbDZkA8ccyyHA+0aJqBydp/J0i
8xq9gTjdb7Ql9qJRPDFNncK8nkinR3jzLPnEHzNJpGI+6PI4pf6PKoq/NMybj5ArkEpWRACQrk00
gAUoEFjJds7LcjONIC1qYbI5bt34UPaxWouyBZozD3CpmjFl/M/kbprInNKSZccPHddxwp7QyB3A
6Wbbpv7b3M2XYqiRvVujOCkvbViKVG8YY3veEkG6TTTjc7J16t8JjlxPT7zLDIJ3M7e8mfMgrqUk
aoOMvhOkJHMzlZYTVpxCu2rM9Y10sxXqoeQVgBjU8R5mGMmXyTryM0qhbPTIvxTFgxN/BCR6eNJ6
DeoRXZ9b/CBHkCPSVtkP5urEEvMWG233QGPtcnpj+BsTq0UyYIkQsPxzaWTiUlNSOGR0Dm7vrnzO
0QMWGKYDu7yX6R6P/TPRF2QdB6a1Hr2R2qP3wRLm/XAgChPpCgEm1+EEb/XLH0zEm+Rhbkxnerbd
0j4MPXmzCwwmMhEhl4Sirpu+p+/w0QkMFgd/OfbOKtVcIIbx/Mu1UeHWLMfpHklqNokb29Vav2Y/
gfAdM0gf10uKAESxufWQrNMV5T3kzR4RHnMt+OnMKyCGi6Ha5Knx0RLLYZC0jNNjT2p1sCsaE1pf
UO8bgm8RGiTkB6AzJZN33suqaTaqQfSeN5vRj9l+NjsXFtvvUT/gH1nlTPqdKLUeNYOw+6jV9rVe
bEFcwJNWzH/caLiIUvuhSvUzNpmFQEonXWOewIfNtnEgLfBhll5wabRcnI2amEfUVCULTZaorWGE
lWWmW673y0e3WueqFKGl3rLapEzxjm1fct7bhDy6bcul3iM2KsiavUU5RbTMth4rBcEKh7wbmUgu
GclQS6Cva8Z1T/5AWNZA7vIseWsHjUktM36aVPQ8DbAOVEDXAlrMsdHzXU7Uxyl2QhJC0I5r0Me8
iuGX6QQ9mXEp6CXgnZDIIZhLrlHH2ul/MQ/Xdz6sNICkCSAOlmxFXn+wJnN3U2wx1tKw1lAFbWMT
qnTq6qdyiSFRkOaeWoZLk2JfO+BeOGmyT2jz+qc2T6AM5DFyiEGzv/XVh2faBYgg9n1kshqwbBtn
D+cT7TaDNWhC1n7C3rsmGLvaOozC8dySwQ1ScsWg5jXRAp/xYlPtALupTdtAyC4j5YWchideLIWv
gewEZB7Wg4SSg/1uiZIHt8M5y9sQk9QKI5S9TpLOOtuocg7lWD4GXl+fqypj8tNBs/Y8ak6XCFoO
YVJpozx4KFLmICmztTRryV/v+mcqKMGb1UIsk3QHyzezjY2Xn+Un8e69CHYzpH+MtCu/rb2NVrYC
qPf8bLApWyZSHljbotzYQz3RU/PEjc1E++9qsNIi47nN5/7ICXe0JzfHdDN+DAtJNMtqbd1ZjPeS
rU2U19ZsKd/i2viEWVOw5ah+dTTtO9UQ4qzVX1XeJWckdmRwONmv0VlGXSY58xmWe8cf642JizC0
/ejTNKsHcgyWuS2D7MlkT9YlmH8H3tXkHLoHo0qcJe17JuShIK27b7RT52QUslgLwTyR7cJs+os9
L01WSfkSzRnXbcmwyNcyBguNulj9OzOMdUYh8uqNh6kX3jE3emNtOBmvjt+yFU1Ae2PgPwaz9SG8
TA9TPcmPqnF7hPzG1kzlcGirbKBB5yihjrxVEaBQUd9025lQQ/hiCyEo27kxn0wvUCtmjgENNQLV
ANtITDIJIskAss34oy8EAPp+uhHmBgq8bc4FzoJ15tZsCGEnM0lAhjU6Fs8x9UBaMAyacvtnZDCi
sfOeVxnIWu2NcuU6inA4GVhHx9c+C4zEOp7WkJEj1wM5+Sdl8efZhH7iH2n7TRnZYhOzcnwIpmRv
eUi6mNDGG7uNrJ3HsgUi+DEuCW4eJ6M++JoLgoqxXyjtH/qk+adW9QEGVtKFPftaM2SxIK4qTQOy
Tij1aILe1MyOD3IhXi0vGo8Y++pdM+vuumb9pGyXhb7VNqhIgKEndh+c7jewRH81zNaY/aXkkw59
emBf9Bj5jX1OhPVJTan/LIR9cyLyeJOp9UODBF1PjmS9pdLYMhKSYRXR/+A44wXuooJe090zb0lf
s6C+zuOgVgVDMJjWrMf6GBppOVIwFdmRLKdDS9jSMdZjcaiUQ6SXp3Zmy6E15y3rvTWXjCSW4NF7
9bOnXBuE/xoRMbJJRivfqdzO12WgKeoA6yXzKrLZuw+z7vLnhpHQjnUZCg9ptddyEM8UVdMBbiVS
ggpmGjUSUQTWQQYCnpPqt5GX06Y1CUlU6WiviQZP15OPwb6NyBzqzeQodK6iA9i1UGsdDOaEwB+N
GReGEWfHFqDBGclcuAjZt5WK/VuX1HKtKZL8pil49xCurXU3xjiu8B5g3RqIXe33rVlbJzXFziqg
F+szxm85WAQGDaMRCoueZq71SzAbXAe9ZlfG7GKmXMtWjMa8C2FGuw7QZzngL+c1jp6uBZi9kHRu
OIMtn/KuMZnQJFV0KXW115VNwhi19EGS2oB3nJgtzyyuibwnwIf8HvTlWvY01R4pF3JKrgGWQfCi
fmjGRrEDAsmwx1bdYW5sWmXtkoH9Xzu6TeqNMTeHvgLq6GPx2vh6tMIOIhlpum8Fn5XH0pgEpUJy
qFBQPZSNdi0nIQ+Dm3fgtOL/x955LLeOZVn0X3qOCngzhaP3IilpgpAF4b39+l5UZUf0pAY978gK
Fp8yH0USuPees882WB+Uj3Q3sC4fyiittayAbDIGGCHAhXsk+0erdk6TatE2CUouT9/KizpP2a1y
MSZ3k43fxFSMUh+L9aIlU5qzYx9NlIo4nx6LMD4oMqDvrPZuKsT9hotpcAu1bORlKS7LpNuByldO
XdX6JdAZTjxq+VLk1CjBAPmoT5gM9ZH0mcdljvFj4/VFpb6ZAC0OUiDeEvoOL68y5Sb2y7b/actW
fakUsT2acfuSN/Cn6IcJv1XC9Kaljx9cZvufogDf0yaL9Aj4sNj8reRonra9oCurRh6THV7Di9ka
yzeOwRwOooxBm17gvq/UoOPdZOwfyTPlnjgzZ+w7N5SqdCUwSg8i+aWJrPMjm7mJRLrzqVBKB4H0
BGUxU/ZtzfkRxK126MuZBDqMCAqgvEP1fJjELEUtW49HdRxk8AFRvc6wxu3HcEMnZz17XGw1hvQ4
lcq4bMbyNysTYnRjoyJRXoRQpE7jcbCkcF+LYsa44YwPu7oBujE2GjinayJmAL5/xI4s5g9PCDvD
pbXWVlVTR4gA0LbNJXV/DZc2pqiFB0eildrS1MmDgI43TN4lTSJUUBYWyDYJW8Xc0GO7fzekWaMi
L9pVVAyh20Z14s1yoqOgejRLFa3TJcnm35L7OzL7/IW4cQXLZcxYE9byLBIPPIxsP7GRwFmdB/SP
UVJgnP0ktqhmx2h1DjZZXTJlmaMtgsZkL0vbsGa4jRtpBoHEOrVpWBwGvSCZhwRWF8UQXs96IO56
Fc9/uUlXYlVcFE0AfkaZg6F4TUHTao5sUHFJVqhcx8k6A/a36958uOozUWUqwuACR/imDibu9EmV
bCo9SE9yw4IvFCtyDSUCIQPN21lxAfgnI9AdH3K2ZUZLj1X2SwLLSKmJW/lUjH+iYM2tulTfjnpI
spko7iT2DJfcT9lLn6eIkALd6mEE8w5u08AAS0vnAlywa8+hUIgn67FudGwG2/SLeFciUkexOTb9
sWjTdJsiLqDxTKRXiIkIuKUagjljhjv9Yj/sAjJJ3pS4LZj+cChKz9CJ6WEwXQpDB8yy+8jHGOqi
XqrrTGre6QjEjVxzJliR4mGdvTeGqdi08Mm5KmxOSdo/jsOovBQmtZ4qPUBIng8mAyosN7pTzPl9
RAZxkoi50fEIWatxA4solqJNP5Gn0FbojRptsGlZB+5aHsKWfluYsdYjBWXR94m0qiwtPpPc6epi
5Rnsiw7+/fNGB8DAsTgcgGSy9SAgCywtJbzVEbBrmDXkuFZFjoKxAoBWk/wdE/yCoaoRnbK8kxcN
09Ebs21oeieQPV1NDnIG4S5r16VplLese3bPuAvU/VJANrRTQ/EaMND8LZSKI9DQjnoH0tc3Iq8a
mMqeqdApGSiGzDaYvAmXKLfosn0x9xH1Ey16kZTiTgTrJ5uiu7QQlPle8+j+qIB3KhO92DDVvipN
Ch2t5GgUoX3Wl7uSyDc3g5XJHMpiE4614Fhn+ocZ6sXiofcXWQgP9QPCbZfkJFHqDU1bwK+p1fSk
Taa5YU5fMAkmrF2r0mCZpxj/9OrUnwbUJQO6g1e9BvhMkugkoTZkUCITCZfoqDyCFeo/X29k/RvP
9EQPiBQFm/p7iJ8Gi2qoijvcmNzQFZgHvaZqVW/0lBtewprwta37DpLaw9woA/S+rnkYi1Tosx3J
qHC3Na27Pri5AXuTG2SqeAF8SEs1h8aqbEKJlA6r/JwYEU2RhId2jPVBaVraWlZIf2kLHX5nw6he
yZQvE6rQlSxxmWpAqxzDMGs4FcN4nia92Aht8DMCB52jIJ79MoeoYP3hVTkc07x8KMxugK/0usm2
5vRrGMI4uooCsxNTGfJIValbVO1TdRDFylWbh4eD37SyboJeuVaS+M8f9ZLzDre4ya/TvluKBbTw
NCehniQkxAJZ+D51SnRNy7NVWsWtl4PwPCgDnIs4PpGRIxwwPliUj+AFVGfaNor1gJ5nGackDx43
6W8W0Y3lug9yx0L3+YJZ/7a1NAM4JZleCEp1BERmmzqFhEGbo2wGA0lUaNXV6xwwwkJcUK7RZvaL
ugZzsGCzYSzQWX7S0UJrkLDzJ7181upx0WSDib4kzffahA4yV5jkTlDNvR5jQZ/pLoxKrSn2cpH9
AjWYi0oWYTDIg7KiImdJUGzYY8aAP5gEthkqXUdsx9knzApUX9ImTD2NgfSQoae+E6SlJantoZ9p
ecsklG9kxN6wu+7OvLHfqa6J84Ye4nXJY1jm0NDsuk2CLbTv1mOqyYA1qHUcMeeFSbhl3wWbPqTg
zZrul8sJQBg2DTdSp/iEdj+PYkk50umqR9rKDsmPtsnIMPTasUg89T5pWfJShUL9Qv0W2qKQPhZa
SX005PTYA/FSe20EKGsn494pYneFYkuLa2TTidEOTuVB4XaJEe+QcGhMIKf3Wm+l3d+D0BPKPKGB
BL/gZ4zJlnVl9Qszmjdcq3QNW086B9o66rrkVDaBsgmykT1Noq3RDeVlli6tJch36Sttur05WuHt
IchYyAvTfdSt0k01o0Df9hgOXd0Mh8yctyhgA2uN5U2sEsqEjiR/BovNCF8ZE+ei31R18+dosBGT
mVNZaVpHKyP5iM3/R2zBvRzjUrnDk3pAsru0PR1JrEuhXyh9vXs0+cFQe+FAwwAJ6NGD8cxxvZFC
Yd2UXHlMU+76LHVLtTewUDT6NzoLkqw6ynMgu6fprJT51ohmpk7n3LPggQKcJKo+0qo+DE8Og8ot
0M6hNqtvD1Bxh2H3R4oZ6nXujjrJaB7CfyxZm+6nL9vzVEqmO6rFsMOpgqAqRcM8LryGFmGVXdaq
eCULs8s5YS4GWe3/Lbj8f0fTl6nEl/TjPzqaqsZTCPqfHU1X3x+P4r/+MTl9JiygDH7+jX/8TCVJ
+peoKvwjqYqo60/nln8cTSXJ+BdUZUnDoQ8dM+4W//iZqhZ+piKSXhOpKaqJpylEU3RPq1NV+pdl
IXdltK1pbISi8n/xMzUk+emR8b+sUnCfwhWB94VVDkaEivl0jfpfzhaJFFSdZgT6XpriHiZv4QyP
KFx18sxoqYxSJcUZSW7Xfw9lhE+CHj7OumCQSi5FzxTS59O/h7hh4IbuAHZspdXrv4dZeBA08Hz4
+yNpb6TVkkrsp4PMALYWqvXfQwerY00o8T9//PfPGDcuIJRAewgLIJQurdhBePh7JjcjP4QxBh5u
BEzax7pcl+TBEi79fBpUoMNDbzD4Ke5zpdeQ60kbrZ70ZUMzl/RDxwCCpWe11Z70tAiz1cyykTzD
UzQgPwLBEnWvW+Hgt2bGjvCcBI2kekC6YLbZiW6X6+QWWsaqmZJPK9cbDseqJ3JeBQwaHv2ajVHy
K7k5Cho/qp+MT4zaoHiGVXkGOu19gUQJYlvNazdZK2z+8G8Ri5WCW42dNFrkappZrsfZysixeD5t
ONEJYEjFcq1II0g4SbR/71Modfhzz3fMSWasgtbHU3Ze/z1Ic/VYiEN0GBHiLqN6WoZEVK4TxFfJ
GK6r5yx8lHukZsxSJZ2a7yOOks0j6W2xbYyVDMyMUSe5RiG5SKoxrqiTLlkWVWD02bp90nv/Hcj1
pPwK0PYJnPuf/My/ZyE2T/+O0/z74/TkGRNPFp9Gk/BADsdi/ffwl8z59+wvqPPvmUwTtExR8FlS
lq//3vnfg/H849/PhFkHps9UHdA77ey/99MSMuKHCSYPy/QCR5UQ4YTBd2GHsVOdlK2EUTyiiaus
XXCmGL8Z0cP9fBJdWp/TA2pYL/jE1zOm9eFzOgKqHcecPlogGOFSQcvpujPPrG5hwcy6IQeCpdPo
/iRi3s80v8FjZdMYG1gv4ED5a/IruVjd3ovdI/JiOk382pMV9NiC/r6BOzFeVOiUmm8y5mSUXRMO
TtZfSXon3lqIcZ1qM2JVK9ooKKhHYY+t5k/x+ijJvHNQ7kVnPIIMKDkEqYrY2W50cYW1iKj7lgzH
1CVWyVBBrl3kLWru6T/x0bJwCGKobkPdegLz2MJd8osS+/pNJ62MuD/JrpgMIY1VnW5ESLJOh8Vf
KvAzoH5ZgdZRm5iEVtqV4dThvrQ+y29UlHx9h/4lOuk3gSSO0Gu37aVHIoQplctweO4WauUwAUzk
3WQSL2JHm+IE2tic+TkkWNvwPpIVgpwNoA/ZFapdvnUFsRZ2qjp5Dw3HZZYUU4F5yewQ2KrSTZLX
vZiiY0n4OQqyn063h/qLyTBWhPxOPVkVlYOc23SSFn4t/q52C5gN899yxA8i1qyWuFyv2VNcccKP
FHXyGp1Qd1aQvxzlq3KnDJU09hD7EaO6dQnbJRwpdMoLsocVw1wx98D9E7JAWZvnEiP+wn4aaaQ2
FIFB9NKLzjjBbu/5p3HNb5aXHmKGOgOis41Vv8F1MMjCAxwHpWF0vmAYCcBhsiP1X4bsWMnVXES7
dHLE41S5WesS/my+KFvhFfImH4bbVv1Qf8aXCPB/o6/B11YmzHd6YZmu3k2/C1zdWQ6wRb8y5g2M
a2I328kKO8VSvSUYatrMW7pTUlz6bXWD4PxuZsv6tUZPQJB0afdbs9xzUbtfHefH2THQhTeMuD0t
9WWkahASjE0LCUB3wvd640UrUfeKF/0Z8u0YDj60XcTIxpO89qQSjvoLwAg135aRQnqGk6z1X2wj
X5RN86N+g5l/RN/WiX1najz9gpNYaaPmyuZrkC6RqMuDKxab8tgoC4Bp6Y5hXuVYa/D+IXMIgSGW
Yhms+sOUewTGDzphATag70dWeEW6NLkfMr9ksvtdNfDP7NL97nfEFPW7EvTiDq7NxDzz+53l6p6c
uYxs0XendvAa4VvjAT5ixmnYJBW7QMaEuG8iUD8KTWtp/uazP90IzspbT2lfG+WNvQNwmMHTqH+j
8E+Ns8a0JnPrrUiW1sc0O8U6Yklx5PJyI3Pu2avfJHTby/i7DRc6qL6NdP6MkprvvPmYX6BdfxY/
9DvwsUwgBIhc/P5lVTvx63TVtlCy2RaHReipq8Enh3HqHe0avWHpOvgF7hn28N4TBbAqj3G7lGiz
AzwjvEfjBsFeFFflS7CGz54T8H0UvkhI5/oOgselZ+3lL2QLP6mfEcpee9x2t2BeEexDuuiEFErw
TT5HYWNE2+CZSnAJEafkpXLQse9I6/Ql5qZk1iF44QfqkwciNXjD8EcxJ4/R6Hn6ieV9ynbxJ4Cf
9RWe22CtUZezgSg/ppz4smY/yBMfX4v+Gle7RFpYF4HgDcHnZRiTA5pPwtYQ3vEQoCzwi2Zbf9Fs
vAY7S7KN6QhHuw/d8DaIyAdump6gwMabACGAX2SLVrpB5xDFUzMeDPGXkTL6cxIN2TyizAtUoAEv
S38yYkV74GxbPo2vZYSbhcPHNi7zJejf5eanYZNl9VYM9AxfYQlh9NiQVJ9jMJgdeQ0VwywR0U7n
s1k8wR+ITxDYYJZadoNrSOumwfujv4MIZoRuQpD6TVf809ujj4ciH4z9X1xQm60fX+HkSPaL4Kmn
MH1N1J28R1pPxu+8G1ZO8Foj0Id/wz2L4g/XAnClMfxCGR2D3WarvHWjzs/5arPlLPpyAdvpWNQb
IfKkdtcPC95enTvQsCBFScUuQdh14M0SZIYhPk4w9rXKVyNGB2xjwI8ng9RYCXXcm7VW1vFZ30xL
da8c5kNwNdfc0ZktbYRXo/UqtpgEYYfolLAWfWT4NHBC5D6e0/N92aTwID0pWCLmzeWLbLmwmlEQ
BefUwx3TJ2nQh36ZMo/0IXTkOOC2+2TcDpg2II7a5F7i31C5cQW1b7jhKgHq8nIUbPj+BTO72kGQ
hw8vQwgRG7CNfn7SoOH3i0712TKHERAjE4cmLEd468WSQSKZYSb5z9ViiF/mwu+0ndQvexXFzk5n
xkauRumF6SlPvBBOy9Nd3i7PbETX50sNdnZ4AOdR3drWqvwpmP5fhSOWOhIYBkevDsxM2Lsd/0TJ
SY7hHdqwA5makgrDdExunKHytM4FoRZUN6m8qvJiZWMlNwMEhoA/oEPJjr7Ue7mz3jK0Bid+OqH7
3Dw2o7A3qTQc816VLm/pLG9Iup+22N9+opdyxW16nhp3em6n7a9guPU+tFa6Xy9axJILkoUXqJff
25Ow6E+zF0KcWHer5jBslLdqeSJ9Jv/BJ2RParV5wC+P/39s1GW+wHP50bnxsMvc5FVcRsFLXTgk
JZgbviNYdxMDJtJOLmB8TeDKlKukzQ4rohf75KYcMRquafDhdUN6AdtbiJ/Wm3jvmns/ePUVoXB/
yvwUC8/LtKFW4l0w+KM1hgezYMibrtNdzqD5BJ3uNN2He33l++eXRd2mPEElq/ccHP3oOcWqeRle
gAm4Y0sXjKQdUfPt87Vxk67zDxo7+FFZvpuv9Zo2YChdrItF2Qu/umP5ofoIX8DUdaydiaqWwTDB
IJePc7cKL8KL8c2NUy+kq9iS5ORoNwkUG9FU69BE6OLdnAFESF5x+g+JfuaW8mKlXbXLuj+jutSK
BTSuamMovoTLX+JDht+iU2FID9qPYjp/j08gAgzbm85Ll6QrY04jJmcyPLt+oRNfl/lD5uNyrXw8
vXxQBX14TXUovjmnLdweM1+5MXt7LAgj94RFu+9aZp94Xl/pqqpDexU/M4jsryZTeJ+oXdQlxug0
za4MSTbys4Hq9tif63Mt76TI6c9KsbCSVfIWQQ96cNdXR0BVgLrqknzx4Svc3w78AhQGYepY0bo6
EkXRjvBBYTGiwtoTNCxEa/xbm8Pc2Pynhe6V0jI/q+0Kdl+eeiZRxJIdv09wJvfJIbjzjjoIMHPk
5OGBsIk+d+MWq3TX+kUxFwhrPkupgnMv6uhilJ9jtuy+q9wvhteURFLF7Rhw+1QT0mFY8Z1npa1u
hxnBaN4ykLMfSEHtWpkR89WNudb+JKMDzgElHKpCMtd/D8aTrSwwgTXN+j1Q8AbqHxZZxh0U3r9n
fz/7e/hzDrJwfSfpqw7ttEWkWXbY4bVB7DJHGuDUJBXVPu3yGq0OHd/z2SCN/zzLIMtg9P78N6mK
RIG5xma0xEj0/v7DUVMwyP+Pf1stSyJ3sUyxW21pxKZD7uprVeMTJOdUioCjpSsU9Jnd8xfK5rPZ
VPiqrQi3P2laY3/V4sEwuU2Q12v4LBz7f0+Vkj4fxuHgyEed7bZ12+JOJMtPJG8w4xV3tGjEDiYO
cXFPp5iauTU+IW4EDbSxR34rKzl/dinDDxzLDb4k6qo31mZp55+g2OaWjidubWEv0knA8X+DpBsw
E9sWMvoHRo42DeauF9GEO7h7WDpEGFfV992utw1HvugXZTdJPkkugumjVYYORpRT9pPfp6PgtdSi
FnYi1PpeeTcfdrB9OOGue5PfaJDmDZ9+H+M9auPdtdRt6zQ93M5X37pd9U7XidYF8TTWwBGcJJM4
P7vM7f5eMQV6I/jiKL3rl/ZTmNzwBx9qvmj1rVgYg48lFdce1/hUwxvBln/675jJKjTBs/Zputpp
pNGal8njrO3R64+fuZ+vKDwksiS2LSQmqiSn+RVkp32FKvTz8KV3Iu+GN+OkutjAo8OZ9pB/ns0z
kU5O8Nb8FO9V6AiNA+uG2Ya04curfiguH/w1osqk/tlMybf60pMd+nQ+dXE+0LbKp8z5d8KJtbRb
6uFd5g3k1LsPn8tdtvZ0nFDaLbVTuw53A2q3/YSiLUYDZIN755Mtfg+x3ZFqTzTioY2XSBoRl8Zs
eS6pGAwb+Eu81HzGqOg18MuAcYnbyoaNdQeKw3iyBz/ccldinZR/Yl1CT9XfH3ydKEHugvc1OiP7
WLQNXgyHYMmVvpqZAO0Cv568xo/WCnQRhEs2nv6fqGvUb14V51rSNPMldgyNY30iCBIu7cPL+PtL
fnAWzlXCa6g4+Ric72f6Z2UDjiJtJDaWS3wgta9n9jW7xeBB0FPfGvx2ziLGHDOcZ35JuUzvdUCH
T01lPyl8MtHqXnXFPUly1XW4Ub0QGpNbVNTw1RnpGuYX3EamavMjHW/BhVLbbLbWTlzJ5Istu2t8
gIJk3Ku1hN5/kR6K98cFowIFT6dvLBlPQe/hXBde24A70+G6WF7/OTKt5irfp4HWUo88+Zuc2pKO
SoDr5/A5IA5klNQXeVUvxztXg3AivzwEAEJvxGwk1xJ+z47upXsWgcvoXS19i0YgYQ8uYKyvpDPF
+amE4R+6XPaycCGLwUYOlkkEtoUh/RISCE/axh9RC6hnhn7PgzNzAMwE6YTKP7gUDy/+QMWHtsn8
HVVHEXZavRLo3b8o/mhP9UW5eoJlzJvR6D08jQ6l+kMMwAggXNzEXzNb9Fv6SDF0hvd5G/Qfj8B+
qA4MHrKLVWmhV2QvcK/Tc/rdh/ZJbCHhCAA8oJOxb8heEF7y9EW7++JtXMESBmZCXyMtYXs+RHdA
SgqlmzUODnbP35i9hvOiS9xSxFvbGz+l0pU2yJieeEvjNO/Pu+jd/AFFwI3iwo2BzxHLEACIC96d
QAWEV5pv7ZOb5PGKD8koONU7GevaZzOdMug4sZ8CSLwyKMBD5K0kDD1xi5RabdMfm70gU1O5/b2U
4fexST4pC+dypZ8G3QXlio/DO4GxQBl66IBjTdo9gXZp2HnliT9IOZv3qfSZYG+HHZG2M8c3qZ6R
Y/424F+pb2Be/26uGRqq2UIA9glhe+8Q4rrkUH4GJm6mtrpTOju7wYlfxAfEOdD05nv2bp0nbZ8l
HjF4koT5/ClNXjDGyu+ohR+J09fQ33fN+IRZ2EL1eD8GnL2AQ+E2EHz5ImoOFgzngk2PxgHQAZwA
S5xqO99hEqz7Ja5WbsvlLOz5BKzlQGfg6tbfyYlFEioXJinIP2ZlqZh+Ni2IzbMinx1acZur7NG9
gKQtYb5O1+yEY3K1K4cbqBcnEa51KOpY2Bw59afhGXsQtGij3Fm7rWhPu/KgH6djYREJT9ack28b
ioXC1teKT/go7Sgvd4rKM9cRHed0fe4UsfO4cOVZcsK926XmKYphaLDeWYyfnBooj2NyWRTJmWC8
J5viisDzaLyrbmcRauCKP+h5nkLpZCN8ItqF34Bkb3qsIRyaIKFQ98m+pYywjgFVjGGzd4EjFsLP
3/fNhUH+CcPCEc038glIyFxkdqFt6LODBUmdpa9BdhyJNLMtwzYoQoplhrej7KFuguPtVtNanAij
d8wfjlpzcKJpIaSvOn4cfAt46Zd+xABLotW025fhLP+0XOYLy43JLfmDQOJgd7HgyrL/5JsPHr9Q
VV3JsC3OVxaKjPGc/dgXq5nen2iCjmVt5x/YOZZMAl6fSQqv0/uwY6WxYaOpizte1Y6kXRpfRW2D
XAPd00pxS6SexP3kxYoOle9KUK5UC4PhkXZ4f1oWxwtVOPfPjV6hv+W9832rl4ZhbYVH3hYFT7lR
0LV5Ru6iXCrnVdU5OI5Vo29mh4678TvyaI99DHukEI8jT5dedJQg9RKrMaXx6g6OlMsOcnl+ZnYW
PMq4djsymkf7wR+W2mdKnYKwCNlZv3uUy9A4EgY/4dzX0FVybCfPwkgInKhw1AFjJQ/nlOeNogKn
YNR/goLbQKHohh3HBiZoEX1yQICMb+3Zfu3B0289uxY1FFHEFuJaZ/iRmgv+Q01Pd7kXrxyKgIJY
OfbfxakJV8Ui9iPtyEVR7uo1PIVX9Ru+ubHvca8C2hztBsMqO1xa6B3Bfl3pKz6Gm2Z0+gLJwoI1
qnLAlnaxABfBeEW8FixMpOvcEvfhh9qrquyW4ZDTgvqc1dCpDwgvethe9vw58lVQzp3aF62wzduE
4a07461wathInnB0QrdYrBB7+cMZe7119pGcRU9/rwpXRz2MVvMP0O+GlXQnG/zXqpchdHKfPDb8
u/D4+yqLJdEBS/OD7VfltrxySM6qL174YoPuuXabn2dEAi6NdHElk4Gd8MGRnqwbR12bu/JVkuzw
VzfotgnfubYtDhWKY4o4x4LfhYYTrHETyvmR+gRWRSBLGDW/2Z6e/x2RBmtF/pE7t0acSUDodfDC
W8YKoMAbOPj8LF/i5ZFtclQRvw92YItMH1vEbNIDBwbHhD0gr8et/Muui+wR8xOoGBvusvaSf+PW
FhCm48IIgX+ynU6t4QX4Xtvs4Nhtl+BA8Xpm+DH8KO60Rr96xqjBq794k0HlN+0WsLQsD1zkah2s
VEq3hZbsZNr2d/NW7VVv3MCN9fOOlHQMWLk9AXW6X45lZCzpi3yl9NI2CU3JOt1KB20+ThMeG/xH
iktxfmaPqpWljLyOAVmBBu9ZZgTSJjS3j5K+x4cYLhZbWrv+0/pkcQqoFe7cLPK33Lp8fzZW3rdg
nR9Yvc11vKMTZ0G5fH3f7+nLvK0vzZVNMQY/Ab/BK9qjwl6pb/OndZ+bxXRNQid751zS1EPaQWX+
4qCh/A+2yjtT+4e+Mb+oTgTcyPJFHa8e54zy4UU7lQA6l0TmLdtY7+tb+QX/lPTeL7ufZ1bSOj2g
lj6JrxoGYitMY7NtvlENspmZnZALgrrVbnEJo9hflZ61C+Fy2I/l6KmHgtRhupr4JvuKx9rZEva6
RDx5tDbjcjwPr9LC3MJNRugi7Kenpb3dHoDEGVQ8fK5GjQEfhZRHdYH6XPrEgqC/sEfizItYOv2U
avixS8r3kAjtJ+ZsVrilODQkSCqN0qurBXe4mjvRVltYC2CC4UWMcDt2xdYD1Fcgds4+ol+5c4px
A2NIwDWEnMVVkfrmBcME7KfI1sMVmnhH+ElQai1XPsyOueyMNYzsko01AYsCbVh3lMjyMpU8CsTS
G76kdb1u3wdoRD5CNfl1dHSUE8+KmbA2jebwQNdHYXrGJUF61zx9VVzp+DYMBJDp2sa1Yifapfvy
sUpFeMwwZ5+tRvMmgrSy6YdLjP+4d4SPYDm8jr8iHw97qV31KrR+99XecH3BZyA9VajdIKSh6rmZ
G/ET4Aore/WOcZS0eJzH21B7WusDXRTfqIRM3hVovv4M90O/g1GuHyO5jBgAAG5ywcnaAQ6BTQzv
2uaFy9GRtyRTqx1wyrv2cMQtuM90meat4hkL81K9hiBKjKAoxo0J1xkHn8D2rCbvPZ8oWg2v0XDR
VN+aHELRUMLIW5D0ryXGsSBCZy5bFdhOnwK82TgEmZI7AZGzjSxJJxa+W8f4VW4MPYIQu0x00UwA
l9FRmcmOdhtuCwfZU2VeEVvjvTpz59MGp7D4ljCocb8SyJ5bqMshccTcTnN3YrS6ML9KW3LC1xR8
THVmkGkY+5je1S4WDONZmtxHQKWBnoa2kxZvOqT7Fj4wC+Zofg0owlgSLKjJNtBk7di1U7od+r3v
yVdZ1MwWj9U+3KCawkTQL9cZi4dSmYMk3GGo4Bcf3U37bLdxb6MWDD9Q8KEzY/tNfovJzn7bN3N8
HlTM+vRFs242jx0z1vBXeYkX1kuzHpyehn96V3/RDTLsmKPnbPQBz2ipmT4rrV8l50A4zrT91XPG
OQew/7Gw3vOKD8wEX4N8M6J3ImCTywby3xGktDYTDJ8cDeNM4B7cyzD0wnh79hlsRs8z6yp94v1I
mrdkLRhaYkYYGC7yfcFczM3r0wduZujmMCbCOqNb5CEZIdQRzERNZ8RAgWt9foaSaM/far0q/Zqp
aQbBCXtoweNYaEbX/KA4DvbEIdeYoazwZMXXGb8Dh9E3C+Arf8vA1gSX3TK3Tpq2iOChL+sL4qDJ
pICx4y/MBp5Hlpsssw90s1hhoOxOmAanBwYcgwUozfRzSeNSeQFrcR/7T/+pXfgus49R3XsyyaZL
rh4VcHLCbWWWnu9gxiTjhCoB/FO2H8TObWWv2z0OsbZr+hWmEhyIWDOAxCzYsvd8XCrj+JVqOcNc
Z2RGVCyp0awP45rh13RLvkMd/RJ7buJYnvkGEmBg0EPrBcxEXN823DM+bV9wPzcN18If54UenoGi
9VZDjAMwie9VsmdJDwWfwBN+hi8Uqp0taxCUsVeAKLzO3ufgeXxzwmW6y+baX4a9+pOdEHSPK+Or
0O3KSx7+JK+CAKojN5z2SqKURSdI1js0U59Z/zjhueO1tZtPPjftc6/m4lP2vrhV7TNNZl5mIBC3
2y8OUMWJv6drYXoCgcM4+O6yxBVvgzce8Jz0ZCZTM7VNNdhEbceoHfCcow9jpXFfC/bjip3mJcEy
TPJwPjTz5eM9RWB6LK9FQSzbkuECEwcpBrPzrX4lxcdpuFmxByEQtlAQUmzwVvzuMwHnWejAOy5j
Qe511Wt20y5fobldAh1xL1DZlW5/BZedImzL7OSCvRd76UFeczyqN8Wv/eaOH0GJALNx+qssOTVM
93wbARqTbBX33lM1dQlv80XCilZ5j0zEbW7LGIJR1hLXJQZzRuvEWJ3hWM6kytBX4cOfa6IhMK57
1/e616Atg0Hs1K8RZIP4ivhA9aKPMXXQNvA/pIbqop+ODMwZGA0whg0XyJJyQ2Xoq24Zns43kAuP
MdZrx5jyKh2FVXaoXtIzhzqGnvpGcHFm+WZgFNOP1rayYuAQOezFF1E9xOvhoLc2vyv9Ce7ifaL3
pfBeVW/5AqWTO3ugOsoHYHf7Dv5frhH3QduVN/V77iHrX7XX6MLHUd1A+m+6zmu5cSXLol+ECLiE
eSVBgk6iKMq/IGSq4L1JAF8/C6yeWz0dPS8MOlE0QOYx+6zNcDuvHu1jBAYs12Id3YXn8a7wdXTY
FJWWDh0+Axw0xHbZU/PEqTk+cZCx4On1VlyNN4eF+zz2K22PwZShn4byXaWE8WJRjGEuatwAzsxG
erJrGxc0aje/CuPIdIRDTYheGVs03z3hTg6qfYf2GIPOMd1OwUawvIAGSWGZHhJnb1d3WuhF9r6v
fBSQPUMqI70MGN4b4EhWytG/gltI/2HUfYd5J2ST6StDPtQUj4Nyr92xsWD0TuuLb8++9eOAz0G7
SdFukiW9N7/ia/41FuviFw3hCy/PEbP8CIc2WqHNLUmUXttj86tROUTY0lf2CTyOuXIeMWzg0xnD
rbNEaate0QKEuTFQ9Xvi1+EzLjAUwrBX/dh7zFKdkQmt1aPzuAxLNBv7B6ClF1CHgGFMoxBBZnK0
jsPn9J1qnIMrOLE+dKL7Zlx1NepTX8oXRhE0Y8MYRpRuikv4NgDjpLJr39m+Sm9EJbY1aXT6c+8x
4064kdOz68hmV9MXM3MGXUG/AVNBR4fmyaY/CM5TJD1fzrGCu36pnpnzj7fKntVB3SLGbsqTC6hT
7mDpaBtOg9qrsWx7Mh/AhzwyU9R+M6zarZFFPGe/mCFgzpjX1F/5f8OWz07N6q59VXfGMy1FxSuv
yrv1OL6HyU7b68LHcOm7JUT5AYrJxNJKPCvhvlu7Pr3FZ3vyWTLaa3OIxpX5Gl5ZFCx1EaIJE0DT
kqTcO3dyR5+hstYuRrLaut7GD5ovv9OHjuab8tDjSIvq7tl4N2nyxNfM9Kpn52uCzkvx59g/0TyZ
6+X7bBAgr6YnXqO7NBf1yzymZ5fPCoydBudNjzK+zB8QOcKl1dpSaKAueqXJLNBe42WzAlPs5VfQ
EJRAryrF5rVzpuVTTV5++vxcJhOoMOwwSCMG+2XLVfdcUxRaR/wj3mN8NVnwrsnzfEUbUBDVsoID
ner3yrCeODu/XP7GPf3O+EKBwPghnB2vR7tAb/SaBx5tZRq36KY22S9w/dvo0h6XCHlk40UIsEJC
8kzB8tjd52frXmFmmu4XZgH9Md42j9XF3YuH1KsfRt/8MmgYyhWykKO+Ew+Ou+ne4ldO3egQe8Ul
u5ce3UUwv/iHoXuhLE/YefEwqmVEZ61vsS2c7B06PMosFOYfDRaPavkQ/Wv3MdxbfFratz9LyTbk
p6ZLOXvRURGrie+ZdD1aFc/mLnu0ws1J/K6jI+eXtQM4BvuL3/mHWkwUbhRwcmKFvAOhG4cvwhuq
DjQR7cN8MfS9dSbETOsn98CEOcsnW0994risDtkzaEL70/rivh64wi+WCA4U7Z0x5IzI/rW5A2tD
xBYTEXm1/iC7TUKnZgIRiZ5uzZLNJzRD3yCzrdeUnWW0HCLqU3NB96nQciOjzqmWfxK9V8bTQJA0
bzTdh7vgwsn5rk+8EmJZh6nNft28yKuF8oUToVg6wc7RPEKTEZ/9U/6UHDk+aV6X/Uqhso0Q89rd
KYf0qd+jorJuXX6yxkf9FE2e3BOpVyx9vEV2TBLEaOe80sKu03Vxp71T1/01ElWdwpfitEjEQs8Z
P4Jp757rzwgO8mqmnvqGJoS+TbUesPg9KWz3yOc2lXvGFLNGD/fSvLWk4NKDH826Pb7VdHepTh3C
FxQdysm6UBUAHxR8sNM9pbg6XhCWXZC5Xrr3+hUoNHF0tq0+WbGhoCVYa3L4GGd2EHYa64BqyARC
CMpnXhNoavVdWK+nC1G2/aBNjJrBF1v1zQUQ2lU8yGPjZ+k+BulFZPvS+Cww597cKkf3KQv31r2K
gISdmfLH/K3EfughijkmI0NYK2WL5pEyC1HvFK0Nx598SJ6+89bge/1Cr7t5SV7cZ5LSjmkQNhu8
MLA6XBWb0OsPb1lwV0SeTVxLxZh73RXxCS3V6Xfsrt235ImEoeOHDLHdXlmb+qG5T4g5SGvqdQD5
HuoHDaKf7pNMNR785N79CK4NobbOtgCZzovUHaD5hUgij0V1n6g769v6TvUVi07El3iybU+kO9ro
8Rs5Vf9mTrRDNhaNK/VsE+zm6/RB/uCYW16TXXFvcGJCdPpUHtjpwCTl4XuNhsXg4DLJp+ROnU6d
3LnFY5xdpLFj2qGm1Upg+qum/4d5I1jnJcwoKWN5NbWV5/B7TDd6QJljzenDSg22MS93EkoKsPzU
75tXxqrI1dmaasppGmrZHUdZU1Jdpu9K8YpeU7iiCKbfMWXnr7MPXmsirOJ+lhbMx62D/Z5rm8qX
X3EBbY0qgHUU1joCP4BHb0ErYVmQZ2WJaMJ8g2uoGy0bcHiddt0v5r6PMWcQLnH5Sjy1rykS1XAX
lScnYNbMi0yvNHZldgfHEBkVKx9EeQg5lOTwB9O+p0N0qqhlzEsIS3ZD3TJct/UmYq+qEcrAgyPI
HbuzvWdEFFWPYSBDPbFP05beMnPEgIecHsMZAs+BOffYOuj9loiEN5xnb1qAZLRaKfAqEuaVgTay
qdCMILbWl68fg6z0jG9ArhyH8dKVj/EysHeXQ/yAkgrUihxIeVHkXg4PxXRw6HbRgyxpTACuuDOy
r8k6MGFdJZjeUK4pdoQlxGXEQgQJJj8vxRBCdsJufePEW9ZKfg6M5OR4chU/QFSH5ci0C2DQM7JM
8fDNfHQfkCf1HdrYdUfDutwpyorAqKi2WvmJhW07ngQ0t/SFhTm29sOz9TU83Br7/dLt/9vnv93U
DFZ1K9eUP1qA2/MiJ1yqIw16OP6AwVHw+3kTSF/o0f5238To4tbu7AesDhg9dNQNo/io4FrOBMgq
dJ3+r+eQXaGoh4LA+G9zchSTXPF21+1p+lwg2Owobd/uww6Gh93lL2633cbcgsxz/c5EV58n0IPU
MQZ2smjtb/c1ywN4qv3rAnet+s/Nvw/cnvfnTxzcIFjNGWj1BpP21u1JeeYYrHjLC92eCuWGxCTR
08MgsuYcDvuxIhs3J4QqOM0bvFnNih2/kW3JeHbnM1K91pMOerO0Js8qNvFz2k93TThdxqDtvNDh
VysBDZ2tIj5nWfTpwkQ0TOVTV4duCwDXXLu0NwBb7mMl2TScr31wHovR8KMSK4YqewsYFVzZ+CCD
MoRNEw6jP3ctZidJSZJHBcGFEC0yZLGTkaierWikNI5NmtyjE82MBLhX+pYPpdwPMfEpEydsfRb7
ptXHNK7aftzhs73NYvlZqqV+NANkUW24mxxzw6+yTwq+I4HlY4uXJccgpVH5kHe6dnQF3QcmJn4c
lV68Y2wrBmInDJmdZvpgKqQF9kDA0Q9WDvvHN5gH9/IspmUZo+8UqC2wNQ43U4+ssZVshGlLsVmq
4z4ro7ch0Q8l6tRlkCSgPdC7VbVTRUdhLum3fCHFWuDzgOS7RnjpYoEsYkRes5kgphuGu9DSf7Uq
cmaLycCi1bbzTL+8iqSK3bD9k+Tis3CpZ2SxCDA4SD2G1dBpOGhf8Hjf44e9xqGSFMPQNE/DWYBx
R7VyVpYiCzLWcx4htkMQOBU/zlgkG0bK4zF+BB3TtajFGsgCNMNChsJm6Yl6+fMFiB9HLzHs6seg
TBE8RQC2VTYOYYjpZEdl4Rc5cBwVo7hDK77A3IpCOcwKa+BUJrHHV75pRyTuGuDdTZz3b9A8qn2V
/1YTlA8whkmaxkwC3RAHl17AwNBDrFFzaLo4wXSIudhuWWuy4jOumbbQwEQztyxLB9HCDJLeTu2P
yLY7DBOtL2j/dxNIdcCYQMYLVWynGHltyicKTWqbemSN97moUbWUwU5EmA/DwOr3tgF5YBjBIk0z
au7IpR5MT9GwypeaI3HDzCJ1yHrPRBTiyJTFLAEw2cioOVYOsKaZmggWkizQBedHICMVnYZJkycj
drU/WAKr32Ye/iRWQ2ktY2+DpUqzgEO2o4am18pwmp3pYM8GZ0lCNMBA+LvisBdgIrKuOxpEjWmB
F4S4uAIQ/ynwk9gwGftmx0xWwvIhZayuakpKMCgFdWXYEAQJ6kMIN5Z+kXvtzZCyX5XiacRSllS5
OGtk/7pkEj2JIFdSjNBDB9pRiDo3Q/1d/JZK2p/wGsJ+SzcYiK2JyGMwYJZLq7snpEmCkLHqGZJ7
jei21E10hipgoC4D6b4OBBtqOWTldhLW0eILGGqqh3nPYTZgBrEKZYSBm47Ef26SUx8TqOQtUV9R
pRcZfsbteNBMdF8qIgOW2BBwgrOeTNoQcSp/csaI12kcvkUlLeXSzjSwQ6k/GS3A+Sadfb03i23r
TJwmKFXDoaD438wm7sV9+gr978XEkamiNYVvw2pMJ8TPPUdw1DirTKGIhdUXLqaKl6eTerHNvDuX
kBjjdPxWbfV9HPmtS+FOG2VKMfKov9qS3P4QQMpbMfJ+dkxKjor5Ulgae/VNAjTRcEnAMMq8QIMr
mscxV8z3lHKjbtCrxGpYD6NhCx7oIAki9NFiw2mdDoBD/AEfMtkwRHcE02mjipzpWg80SMeQsYQA
lQiwkQt+hCv4LuA34H1tkprIodOwMh7qstkWkMX0btrguxx6KYbGq6AxrlmPdYUuqBnaY2kTMsSM
Ic8N4zc2tgNaqN+reg9OtH8uG86Tfi6ZAwY7oNvUJ6Kwje7zigRU0LSfhbrCYIpiO9mcLauK12V9
05XgERQgfYpaSQ9oEetO4GlCfJHA8bDdU8ASWTpvakqZMsihJuCv7GvJ1MH1kKAXsmcX7B9D9v1H
h73jXgWznkjrK7PyX1NnuT7jxlgcqdTgc0xmbd1LA6Qlup5HYDo17dyXSM2xBkg9xyRf6iUlLR3g
9xz2yCbaaIM/04sJp41KM3UKTjOUclDNHNOZvZCjHKXfug2Z76HjLIvE2mfOFhZwSSevha4eyxe1
f5xk+9KWj8tbPAR2xEEFass3pgCnX0NwnGQvsWtE26gQ2kGP6dE0xSRp46Dx0KA5eE7HqZiBQdzC
A6EdQeNjsBRgEKG6bjXgF3MUBtthEGc8ORA3C7PcuHhI9RrgVqvNLnmeTzsg6ivptL5two1Uoxlh
wywz2hVTgNA+o8aIz+o2T1sGRHiRkQwHl14tb85FyCFvJ+3gTUuZuiUQN2N+U1ftcsYS0K4olbay
GorLEFscnK2ofemBShOiE6+ZStEgB1+C4TUAINQTpWwBxznzrqqG5FCOTFKKMNuUmLSAHGK0L1k8
mysRQF0IQOkFZGGpEsd00EhhEJ5IJAuhQ9XQmJoUo5aLoVXKJsIynmCZxD4xqXq0FrnfwA67smk8
RTh/MoGY0cNU0GKjHKmnAT9brLv9EKeVlW2J+2mkZlweXKzBsDegvw9xdQ2Vl9+mYVAmVcrWC6GZ
7fBbQUydbeMAgXwT6a+ghY2VwvG96SiolcnEwHasPLtZ63iBk9PklNBMOjO/6kXyotQgC2HU0epq
8XUtSEbUQvf6kKGXok2YW2IzwWjhtU2F/pKb95PRCDZyTFl6CpiTmjKx1ZU/fOOk7I77ajlCvk29
8x1k+XXUmbTP+6E9ynBvjPQDdCuWR6GHKM1dkvohpwrVuM7JLfJPEQTRelDp4oOMHiPHPkCKeIaz
LzlYCWuI7irZ+ky2Unql05gEKoAiYi90XDOzN/SfMJN7y8GEuwoitgTw7LaLqWEZapahRtN+jFS8
lMznw0dUN6OcTjFeq95A/uKB/cGbTQP5myJdiNrH2bb3sVUDCEbUoOOE69QhpcKQmR8jtD6MVtZk
X90mi0eKWEpxX4mRQ29mYIzmQZXrEOM05dzz/r1OhM19OTX3gRK9T5jW7CzgKbM3Jbl5AdizC2Ec
gwl2Zx8Y5mZo0P+oLZ1tAJz+OLbJPojng9nKhzorYx+2oh/FVK+0CBV/mdSMIcVAWmHAbhylyTYR
sQBMA04O9z6U2rS3e6ovTVJ6KRZ3W7WiSZ9FOF+bd5aSJ1iT014VFoOMqvZbyO7bUTueFj4gg56O
xHd8YdVzgBPnvj5BRTOvs24xdwtTI2ckbSY48Wf8GmNzywQ4loDaAdgGhYmAoxbU0ElGgmZKreAg
hFbI1pt9LKjSj61ek+c8VGHOwO3EKCmuL7bTQcurcgAHs43uSt6NLruEpPfT1pa2difUkLJ/MQwj
2WdZ/oAQYdQbBi4R1NcaP3WMvcBGVUDgMe27Guwa/rRdH83RDB+rBBMGPVq34KQoYJnW1qy7D9ut
5Cl33ePkkq64ovKH8aMQd3oVn1pGhTeK7dACmmD3xAAYNXHtMlwgsdXr+JoS1IR5kBJApk9T6HzF
YhA7nAncbQv+UeuG8JSbLGXFlL6LVPmVdnyhgjqpK4Z9JKr3pkZirOTtG15l9DUwsoiDWiACHg+S
M9fLLYj3Xce3EMPUt5WMkSbjqmKNV8XDOayo7Wl+HTrq1oGr5nZETnUxn6SIfmyZB0w5fgUplZ0g
ncSGYGyLS/J0b9jafR4p5krpUClsTZywHuuKolpP1svi79YXAPJUguOy9atF2ZvU/d61a2UdGui/
GNgUMya/IiT2bJkQqcX0Yo45w4pO3DF83GoAmOtjreabsnXeS519WGaKn2rUjsoiRSnUUnybJuWh
YbTgCYgW1aL2PR+TFsyZRDcpU9sXCPPTozXopND6cLQM9o8u0hkywVEEiAfaOTU0wBbH6NOEAWY4
RqrRxCDwhm91npO10hV80ktXMwMtGSmLtCncWILhUDnEyBQnbOiDgFRvNtIrRkpYUvf0avk1oO9g
+zlkKhYLwNDWZNHU850UY9Bm2BuK9aDZNfUuTInU6aCgmxghs1GWHAjPC8qncT5v2LTgDGCdOLbu
Y1udmmwbTf1ScUMryMmDxqnKPTeSe6PU/ShoaCtD4LtQU3hWoLBjoajsjIAfUNEaaiBj/5H2Rbq2
TGdDNA8Ms1NPwUS3VhU5KkjKjRNiaWFdLLKhgyYuUqUhlkwvSdjvgJRROog0HI9ChS+Mk113Nol8
FZoCEzTQkNW6y7xs+8Jw93jUK/RWZxPs7RG/xF2dAVKxYqjNhjVehkEj8wZquwqMhFJo7dwbFrXX
UAnv5mAJljUOTuJSBDntHcd57jmhS3/X/XJgFlKNSnC8Gx6g/mMd0eAW1JKwKbJlhn2o77EX/kiN
FJAfvs1ej+uRX+Kcatrpoz6iHh+MDmnJxPerLr97gJ7UwFpMD9zsVbUwvoyU7ph0y5xiPtCBnBZf
2Frxs07Q61Ppu4wutWl+SrOjsSHSJrsblzpfC4Cvib76URyaqUuxL2s5OhyTtk4TMuWDpNUhrQgx
FEmGmWlbadj7KHksM2QMYdR9RyqaiobiQN2R9Lj01Uez81Sb2f5C8u1WFGfgSiLY6WIa3kpJcoEH
GrPc09js2AUYgG4MdLroEa3akpii2LA7hVxKGcx464jiYh0MtTVCfQ9mvdj3Dfq63pxxU9PwwjJQ
k2Oe7vh47VKIpvVcmhZDVc3viaVXuCC/8j6bOSygkfYt6iPpigA3oUDet2m0G4b5blb19Ai0vloD
Zjy6fdd6VROgHQzijUiCS9ogvlZm/Wgs7R1hsjCZeftiZTYtONWz5Oschtj/2eJlMA3EXEMLljlA
CcTvGe1MZUYVg+3OphBYxxQ9g1LAlvNp4rjOla0hmGuYXozMYhRVnTH0qVBW4eWyCjnqJfRHLG/A
dZEFvyLNqNRG/57ra6RjmbGs+jY/KAOm6za+B2zPbLARX0qEHZWOwrCa6l2bZl6tKcFVbZgQmekL
88EyLXsFcr4dMD9tma1QjPhIWHihYjIjtpA+5qC/WSh/ormGVlWQ3RUQKTkDci9ogbk1nUF7TccI
q3DKjRW7JLSO+wSmiJPQ4kC1aRZKcvgz2H2L4Sz7e45jNCEI3/sWdLpuyXcmqDp+xKY5TYIPG6Go
roGfb5U6oc8BTPsyWV9O+MiIQ0VNCuOA3t1A0vxQO5opcukeTW+2JHPJrPZDV0nrIMUG5ltQMlvK
CNZB7dB5ZH302akUhRKYAUmZeLEuCasSmpRtXb9xylFgCjTmRVTzvTF6IMIGwlPVKnRk7uqXYckr
BEJQEtZ92pRIAVpMh12cDDOZ/kR2XDzMSPX1klZZueSxghROI4arZHhSGJxwJCWQMdNOwRw7V9HQ
EJE0ryaKX6ERa/d2CchLMEbVDkg102osrrOB+1qlRV/kNj8i4JTWrKfCFVQ1jfaH/e09x++b6Cwk
yjqX+MXsKGeKETJyWMfvpooTAlhvyYYaQwfbtz1lNZaGE4C51VQwt9/pXmzktY9n94pol068Ibds
XbQmzPJgywyfTW34CvSkWusL7TsgOplASTN1PewiM9OwJmR5KybtM8Pbu8Dnbm1kt8WK5lMAeXPM
3h2tlf5s5e2pHnFq7DJFgzSvlghy6s9Bmv6SZqzLRsAitsz56LoDUg7ilnJuii3ea3csdNg86q65
Ciuw5KqjPVVuTW6YjwpST4biRP/G5hVf0rGboB27V8cO3Q10RlT/dfvsFIVnTbXp4RDPWGppXM2O
9a/QzMYDo+/biqr4aFQBgsFPd7KcfY4aD5ytdTGqmDmmg7XNG/PQlIW1s1EeGJnd+4FCEOowyWkE
BatQrjKPQJSkxiVz8qR6Q8SK4nTmXjF7uIH41aRF4gIArpVDWJrfca645zipHmaVoU7wsCP2P2R7
s8PES14QyJvWBsvgbVCr22HCAsx0i+7e+JIIT+AkCmhleY22N/Vyu6XrELwaRbFxZpz7poF+RpR8
NlVpPziUo8kappU12C8u4rucUT9mXsxpIyrclM3el5YDU29Wznbf/IQU3jZlg1ZCVsbsuygxZoBn
6zog7F6q9qWal9vQNvDIjUJcvYMJxtdorAKbHqkIJgK5muAAu6EWs180CJPOiqFRvwrnRkfKOuJF
1PfvYai8JMAKvcwiS46q4g0biHyni/QYBK26niTjh0a/iCw7OMoTc/yKZCEtNYrNRvvQKA4ohjCn
zhFGYtt+9Pi0Nu1EN2mWDHVYDbyCtgcwFykYKWjM8qjFjD1oXNDbnylHjOxw60RzAWUDh9vUOt+q
MqrfVi8ejTYXQMDQWDlJ9ZFY46faKfd6Y53Yax8kv+xLBQMNqwcsoooWxUrLOZhjUZcUbzhI27ug
gSOjoGYoTqlkkD9B+g5GH6INY1lsJCP+QAP7s1V/Z2FBQKo5yIvLxdbyv1+NpuYiu2WgSoj8AKO7
TM63p4e17Uw0qpckYpCTR+JfHP48aXnm35t5bcFEuN3+c/X25//18b9/Pg8N7+vvbduhwyh9TZG/
+ZcRMxIG73i5uF27XSjlUByagWnWvzdv12733R79++T/uO8/bt6eF0CbqYZvDSvXKWVU2M3H/BCk
OP4w38RH/HP1du/t9myMPASNPd/qbgkOjndyu+DoYuL2721lDv73Nj4y1A5bL37DwETs0lmBwqiC
ezUpZR6ytJv5lEqHK3u+yqrJ2QWjAS3HoXuaD5glR2okDnMUOJ7rENLcbnb1/K8H0uUptmXSeVCM
3d8/uD3tdlOhKORbMjre7oqFaR5wmGSSrVdTk/lluD23590euV2UecM/J+l8TGKDwW2rYKArWd7G
7eFOF2Jf6t+TqQsEw+7AdKuFViCGInYkcICytdCK7JpmPmDtbl1XdH/NpLt2CQ2aoZkwcy2t7nC7
0McOQURUAse33RmFCNQZu+x+QJGju3Bgp8cLPhXMJ9EyHbOobWkXQnNOgY3t4oUqlSygqOJ2gC83
b/flN8Pa3m6gDIadV2qLt+vtkSFcfGmDqviVSaryf/8uayM21Km3DgFwND+9vcLttatw8b2NlOHI
x8HO45//9+e/3F72z3NuD40dnRRNFkyF/vOm0n/e2e3Ztwf+7bX/34f/vkLlJK3v9mBo/3mpf/uf
Zezs4rQ5ZhoBMMwslj8nB6Qg3MSLQvcqTYSLusacnY0FeErpGZwU9IzBKWiGKTGly8/U1OqdXQd0
Bcpob6dTsbeipDkpPRj4NqWPjyk6lMNN0gGCDtGt1CUoLxArGIQon0Oj/rbMKD8MNY34JiPUb4hc
yDgFWTakAsWyqInRs9QDMk+3AKU/SRhEg9v6Ab0PxaIU0HYNhTf3iQCsvE8lSxroQqSzqoovQopx
bTjUDCvRrMd4FeGnQy5ijkANWhgeBQ4CYaxsGrxAU2IBYJTTAyYcwBVMFubCKp86iwZCHUEGAd2L
X3BBwzSz6Xd3zCvGmRkuZolX3S7OhLftesT1kkA0wXUyLneDpTWrroDBo5GXqUGMnMphnqvsHzKt
ZDOLg/5+1Ggs9XQwNYM2Xb+owbPQhcU4Th6GrSODa2iJxVzNnFpAcWy0ynA/JoSSTqU0D7hprILk
HAVzhpmji4RG635EmDqbGdcnD88F0OsSM3AzQIzeBocQj4iVaruvuPHA0DBjnPLwlw57FD1FS/Fe
+ez7NNs2Rful2ts0w9GWYJ6Ofpo+tDXJdiIqNNQR87oBalCd5trRFB+2MD71FBq7aCmmmZO2Exba
8ahEGFCehxS5oZ3Vr0wZwAt34Jw0XRiuaoc6qZbGgi0QbvmQsj4oJjZytU3uENKDTaFmH22p3NMn
aIbuqVaJizUy066AYbIQz2kG38tUO0nDEejH+mTTOeWd0hn1VorgrOjmV4GzEfr9aKVwCFMc0ZWV
kvQgAwsGY9Kg+I3j1DELJIPjYY0vVUENje0MplCs8J1k+n0IZcRQB1y0W8oBNRKYqQr1dbHwpDvj
l5UquyJkuII/vaMcwAkTzQ+5Yl0HC3g5tUc9JFhLBQowS9juzoZHU1MMOSimOjE1laZ7zSELKlzl
aAfX1BwE5G79t9CZ4o+z55AAhYn6At2u+T60KriUbn6NdkqokSbMerIz00XXa3XfNAOXxE8qG6cm
1+tKhviMPttUCauakWszzRVi1sXEKkYC2xa26tHG0jdlan+HQxO9lJS3ggBIaiTjbS0BtwXUdbdB
HhzUNN5TzHzWazPY13xDimvgq1yV4hmPmlOWu2jgHBZRM5eM1ZliNxiRs8Pt8K6N4uZgmrgCD2V+
oCRwpzKENbbDew0rXcUpdZNXiGDz4FKV2kMbjaR+fN+DshkEoaDRTz9aail3TcycgN5SwlMiDTUN
Oqw0RgYO+PktihFVz4UKUyfKCTqZAe6i4K6cLWq9nB/QI5Rv0jUUFeq+wDd9FfZHc3GeY7CnbUAq
sZxvDQmNr1KwlRiTvP7KLcoGLYREz7CA75no2zRKe4hf0nZrz6a85l2DyjBBKMN3i4C5i5R7YnoA
fhqi26k4dnYcPtg9e3JIW8g043A7GtqHg3U7apgC/aWePk9m3PstXGmWG1vcD1Hw3VFC6zUBEkNH
3jX2vK+6Tx5iLFE43w2mZ4Oes3scBmQx0+LYamxFiGhqkMFWzFhfVnYnn/pS0raUT7inYtc0RL90
ozfWNcWCbSfQ/I64NxHD86J0idG49MskonTddcPMdNbmHbyTRMdB9sxb1D0dc1EUo5Q+8GGo/QJG
JW18lLAjDPQilDigW6hJEXL4s6KIjUwYqoAGhF1Ht7Jake91A7CQUKIzZFGJRmshIdC9w6/J6fZd
qJ7rGV0Yzarnfs4YaoLF3bbzWneofYCtZbxQDc2DdPrvBFIqhbbiZ0xAEsomKojS1BdFrVu+9YYZ
JAEps+6moyocBtt6ezskPSV8MPXkvvaCAS0YtqjH69jp6MFNPL8XT1W9mo8d4ppMhPndIjLjyLXL
AeuHasa8Oc9P1EnPinoToMfmpkysmrTDbvy+Q/8vxzk9TA0/tDu3YMBj4DRYU1FGGN/tFA1INo7n
lLr9QVY0VgAQA81IDIaGS3evjum7RPBqj+N7hs2br1rJXT8r6KMnRi0snREmtTHWIX7G22mYTj3M
/8NiHJxfMMFjTS3cz6poKeZ3jPhazUvqqDGamepq0dQq5hiKqMXOnCv2j7WcqpZOCyfNT43kBKJm
R7Q3j1+BWt9LdaqA5vDpEybeNZWRbCdnBLmOcBhqhYZU16336HLyGiECFFBeDuS8BdyONjNjUMt9
twdmBzZebZtPZduFRzcSb3EG2TBp1P7QLwQbuVxoMmWYIiyeIyWKDlHeuIfJHN8iBVBFi+/dQSPa
Q17CRaOIcCNy5AQJOqhjWhcLEH/Gp5zqYdDq/rjkAKpNXlCTRzptqfnqAvm8Xej/XLvd/PMWlz9o
45jGHB6GvHEcPgjnxuWdO1J7UtIMyI8tVc9hthxd5CvWLUecXQqf8HGm4DSl3cHRHa7SSC9XJb5N
nuYqAEga1y9gIubNuxGi/ddcdJ63kP52YTocCvpycbsZKQ4VdBI2z+ya/pAGH6GJIfCfN2W0rZw3
3dReouUIT032gy5J55XF2UJySRJR66BLyuXidu0/7hscl33TYsCo0bFOSpbMSVEqQtrQ6FFfpuI+
7HsSumL5Lf9etEuM2sc4Cqp0nNcYCIFy1BYy6w2RGqYhOUuh+rhWwUpYLhJbLJDz5Wq8QFnnmmqM
mxk7SxlSdPX2UKF4CcpD3jwOnaPtLRuekbNczBlCXlzpseFR5UKqAhZ76CumzppS3EV2yQJhYbO6
ELIPt2uNquiHSlolxQxKseHCiK0NY4nFBCkHt27v4XbNItX1LBMJVxSfKlFrh651tAM69iGygr2o
oZnouK1Q88GHlHKlOe0j45G2SHkoNKf2o8QByta+z5I4j1wvX9M2qPkJMXQKQoWRHbs1DpWuGYcW
z3WvZw9ddRbqA1tnqVzQybAuXbuAFgDxJgugKVQISiu6dVNr6rgqksvQx3yogiD28STjcHJJeTdd
rPyWS15xu+iXa9r/sHce261jW5b9lRzVLsSAP0AjOyRBkBSNvOtgyFzBe4+vrwkoXui+SPMq+9kI
Bs0VLXDM3mvN1XuI6SeNwtA/MLkiC61NlVAQqSorA1uvYF+SmNCgehU2QtyItIn5gvrqPm8mQvHm
DNhpvli+/+WmRkkxSSnm8HX7APTm34CV258X9gBDxUIrsJ5sCQVuwoZIDTREpb2btyheSha89gwS
/jkAl5tjhKc8Hydv09bWnab1L0WBp66bZq1kNEX1NpCHdw17POO+2PdDcfV/U72rA5240LMKjHCy
9xR3gG8SXETqRQR8MnYB08eOwB0mv06fARuIiDKhg7wanqNj35fv0n1+RWtKRqSKUnteC8JcjlgQ
r3E0iSOg9BfwYp/DhY6F9xDcp2g9XLJUUZmnX0AU55NycCl70kEs8CXRChhXmu7QBIFuHQGOpBv+
TJo94Y7YvBjUpzt40lUP6HXbyi5Ux6DbybfTpfnIuTkiG1zpiCFAHNEDfFE5fZUNwpzmmZcy6cUh
/yKn4RYzGk3CFDc4whvzGL4r7GKwp9r80YScAb+xdIV3qokcVs7V4OIIUfVtYHwghgFvWwAavVde
bgBYOeF1Sztuhc0YocW9RKVU2mI7j2bQlHUcP/xr9Yg6DXCBgz8WIkFC6/WzYDpL1uad+Wmc1Tvp
VTt4d9TjWevV2LE02LsrLziyZmBYUV+ip/HifQ54w596GNiN6x+VkMDIFbqsnkHbZCO51cuNRBcL
OfkR+OxUsOle5c8cBzjgJ7oTdI2OyVX0juOyWGeeo+hbv8JRgCMWvQXGXgAPrbQqQ1pYa+RxgKL6
a1ZijBtI4u2bI2oLd3j3y5Vx+8tuts2IVP444vO2SibDnV7ubHEnJe5vuPbrb9b5v2Vtep2HWVP/
+/9RLejsrAtHP89mXjvCE9mQWU4YwkKaqhiGyeO/MdCLcuijhHTFsy4fCgnJihN/SVf5Ln5vD/4t
lNME3cJW9khwItTTpaxI4u5p+uAIYV2LRi+Z2S6juSGBy2PZRJTSzEmNfDew9l52DbOzL2CobjRS
T2yVHjvrBldF8vcM0QRl4COxQqtym27TFygcJzygu+Kxu4lu0/vikYhQrH+b6ld0gFj7nLzpGFzc
7kxaYk+kC9gbKvGYaTR3pCPhihsGM7QGO2Qz2KmRT+Pb1zA2ja7ar/UNZ8cazBvK0knHHdU8ihMY
5oFq9tHsHLvd/qq6T/Oe3JDaCb4wJmBoEF84oAj4M6/YpW0Apr1E74gh5U/q1shf+zsaCySmgVly
VFjFPMJZDa+B5J8dUrI9hlnvaNxwyDa0H28Rm5VPSCysc749Y5TAq0ttOOH7OyCJeiFPQcG6+45W
fyvdaI9QMLe24/+a3k2M3Zob3iczp1F9tjQnPLZ7eRe4+hlfqP5aF2vsUySCr5sbMIAIntOnHLII
rheUTQ5yZ8yRnKcCN8B75KzDfWaAa11xho2XGQFwT0bDL8BkoXBYHWyadbjZAbME9kkHO8BAeNXO
xosrfArg1B3llmalErDSOVIihy4+0xs4bJHxnccNq4yNVO4gMuz5iP5Wu1Y+U1LsdsMbW3DeKhO4
axzKl/HKfmFf6bJy27I230k4hjYzaOH8YryiJEQh6hwi13L+xZE/w/3/w4FvqrKim8K0bVX/5wMf
kH2Nokvtz6rVnfEskRfFGMPh9SDsZ3VWmK5CaF2v2GZQNmE0esCRVM/E71mr/C/eDEEI/+HNKLqO
4lnWyT74+1loRM1gVgS0n0lEXs3/NfI+yIh0AkOAXGA9MX9s8NlF0DHogxHhdfFp4GKzfMA/El6W
t/O/eRf/Iu9CNUz1v827uP6VZWjJurcsfPs99uLPP/wz9kLof5i2auq2xcpItgybQ+vP2AtL/sNQ
yHPmYdVETa4QSfGP4Av1D+4yLVlWNcXWNOMn+EKz/xCKgcpVsfCOoOLQ/yfBF4oqi38+3HRL6GyY
CVFXyetQTJ7vnwb9JNXqKS1kdIdJcUfcMIXjNLrTR9hVaO6K2gSGJCkX4qUgMsho0yxVr7cpNuGa
CMGdXYrktoAmUM9ItIbGpD01FfVEHXKG6c/8jrl6lHTDMafb1tv4S1KpKfDGo5abi/TBMe1M0mE8
+lEpashU88kV1IbboQefbCtPhIhFG0RuzLIE0vJccAMsjZZSEjQH/VwmRGcximED2FdxDiYATc3U
28EuDCAd6AkooDgjZ7EuST3W4xYvnADgUsf+k62hvE4kg52czchY9Yhu2rp5iILbMKoKdyS9J2gI
BPFV8RJ4LahaQFIkq331hLbV6Ekc8j3RjhT2UcdGApZroEqXgNedghHPPXEaKQqhdWniqKyRJ+NS
gvbkhxRXkwhfrNfC/ZiC2FzL0hATfVG9a2P4RTOEVBxNejBFV1IVhWfbjqGNVNTa0yHFrGaqJ0SM
Hkg1K8IiWJ9i7dRTl2df5e+zoAvXWmb3hKBNw6ZlsNkPMdI2gRJ+P6kykGA7JpMuQOAb2fYhN7tT
6OvNlWK+10EdH7VOP2mSRmVLJIQjRrRaq6KI3YrWPR3+EmL5wC5ew7Ouk0S2FiNImLFgzWU3lGE6
maa1nhlIiKPwiTaKzQoUlwFZkphmCvwy+QQGdRL1vYl6pKt6lIHkBASAoebUZllqyJDN3yqSw1bD
ZF5aW6QXQ0c+JMyR6URu8RrXzWlKEonVqA/sMRcUKAP1TJI3TWj9RSjI3j2/OA6FTX4C8iLbFspO
ovG46SfL1XJpvPfaAOgM1K0o7pH4TQaLsbjaJz5gCa/1HkhEwb+TC8HQSxLRiIIWhRwMJIm4KjSr
E/Yfv6yhT+uEA1oq5MmE+E1L9AY1+M8K/FEVgvJL07pzFZFucZn8KmNqbvFAmHfl85Dvawivt0Ev
iX00dRt2twRXIdnGjzEUW9lEAcGf4LBtOE5Qz/bEmrFwMXX/uu38yekHtd1PBQz5qMOzEQTxTh6K
kWYbPuOansYamfbzYIcYX1XVov5VnmRRfvaZx58MYM7M3CKPwntNJbSOMjKKAOxjm4Un3QJ62bM4
z+LYdGS0IhuyYZ9Js7qracAj+h+BaNTVvvJAVFVkU7r5aJ7yt3ACpoIxBZ+SejeGkE/8rL+x4crK
9GBatsCbeoStk4C+9nvplxWysYkHao2aMSIIVV1RxnejOfPfmlmgomRfdO1WU02dOkCjwPGCeptq
v6X41dGwYMFZFVIL0kKB1GT1FW9WQ9swvYdRf8izUFlnDEhOoor3UuRujpPpotn2faVUrFt1DVck
OnbTxmPYxA9IrI69J7s62W9sgKf0hsTMofuMqZXMaqBmM5oWEZbUS/uimQFSZPZGLVwjPDXRs1ci
z/DxfAAUnJPF2oydEcFwsw75yrOAyqTNoGDdiPsNGgu0Msl0UMpgmw0dIHXRcfh5hAUaKuIgE0iN
goQRHr0itrIeAjWB4B6j5ghLRSZJAhzRBCVMzo2bSvO7c0EhGUEAg5GiC7efwl2NwJ21LwtcO3tI
1Nre54hYCvsqbqkKwGKQZMYHw3Z1S1V3FcICMvUwnFrlM0HY9aZPNKLqM1hnsvaUU66jG9+G25as
212vIcwzFKOCuRg/diGK1b7Gr01bFfxsvR9L0qOHxqgfJzhyct/cN4Y5svu1kJhPDBdTGlxhsAHI
p6UXVA83ooNGlfcj9vcCUmM0PhQJDbFQNNbt85RokDu9diLhfU+aLaQbQZitTI1iwPU8ajJwCBlG
aSIfZ+eyrh36Po7O04hiv4UUfaIrZaK8/qDKJBExgkFoxLhlp+JDso2dmqWeK6kpx28FybxuEOaB
gMZb2h/o4G0mjHh6qtzKhgAI6EV04wTqHHMaaReG71ODWa8Ns6eGmgfUNyKWEaECjtGUatN4Jnuh
nWjld7kLS6dBry1NECMLIN7+7A2zPcAI6B3BZrBFBsal+dpXaQLuMRgwxgpDn1YBX1IaQi8sT4HZ
KNfIMpOTNyF9zLFBT41qU9rW7jQ1PBlz232kpLEjR4qunKa4HZVSHPn+pqDGg8F93BqoIEY0anmJ
8KnAvJjnIwqOBhSQd1OiXdJTCjyazUFUmG5uKy9lABF1qEdQggHAYknt9o3cYyhWlYaNMqXkxLqT
cwVdvFApvFIBoUJLVo9l4SQqBFPxrBb1NhbX12HGd0y7yi1jFh6m599UyrTPVHJBguJmSKZ9HnHI
jRmUrcALXzvZME6+JDtRG/NRjDbD/UJVvGTv7tvaObUzdg9E4mApBJdsC37mxoIy0QMr6kqcBZar
Rt6bP4oHe7QB1JaV4xvpcCA3GrYCrBLJop6h+SE/D5oNG7iOH3/0pFy1Zgp2wHgKR+vDCFJl01aP
tSW5fdxcK3r/RMLsuInK+kKqO4OCR+PPvmrM6EJSI63ViJDz9oRJF1WOqZ1KPzb3IVp1UHCNkzEW
rIniw9mI2anxSvATNYNk4e3Dbm9UJdV/qae8M9bvWHxSPOtSbAYHtbKOSlGyHNH9batGqMobjZ1c
9xiPKbuXwTr5DQdXo2mn3At8NxoyAFmRuvfz/Klq0alUjG6k2Ag3VOoH22YHr43xpzpg6x4k7VJk
3QPJfxStFQrdNubyfhDqnA3vcnA7VuBT0ihQb/bt3MXFMJEkt1kYPGRl+SmhBIvTDOK8Z7qoEREx
W/c6tiGsNAIjNsb+gB2kFnD06TFoJ+jerK0KJI6r1IDs2ZoIk72oO8hW9oCYfXbw+4Xv5HOld7no
G4OySkKgTRw3TLg99ofWI8+ZCNrhUCGP/O1iuc8cyHxfHuAAYMlpQtmIWtSAuMr+vLAMHMuVzCkr
+dtxqQwv9dilPLzc5uRM9t3sLynT+uBJcnWYujljtYCH5oX5CIHzLo1botFD9NkZYpBD7Rd/XsQ1
IpHl5vKAQRUYSx8fRFoK+N5c67fn4n4wB5WBO93XuoKUYL7fmi+Wa8vF8i/qtvwwZgv3z13LteU5
vp/z5+mUwmOWLMa42Efl+4T69JB3d34oE3AhcCPiND8HfmYQ6+WReLX8AzGNshtaHvJZHXDgokey
poyr3y8xv1evJW5mYM76FjgtqqQqFZTpl6s/8qXl2t/u+5v+6VvDRHREWmvoXP7SRf3tTy0P90UU
TTXjFgN5EFDrKfSiPFTzhR8HZBGYvaAxO9/WkRyjQ7KRfFDg//lZEZqDppRzSv/R/DMnA80RVvv8
I3PoH9MY/1m23CeToLardXvz88fLtb89YUWiMwV1gs5QGJJU99cFJsCChgwXy30hzcVNJSD7LW9h
eap4OcaWJ/y+6nvmkzpLuIa5dN7OEpnlWjyNfLUJmkYmk/azm5sddhKQstbDbozMTMBAnKVeZp7s
faWG9yQiIHvfP5vvl/z19/Xlu49MRnMEGh6av4FvYlF8FXNLZrlmzp2E5aJvTnGRglufdFoi8kDW
4PdVv6RynljUK7BM8rGap+U0Wi6EiPgVivmMyoxm3FghmxoF7TqleE4dupX1YRxtTqL55nJNnm/q
XVQibJyv2l1EKg+0TS8TVPuK/EWyrfYqRyq/GrgHW3x1zd3rWiqqe9yKiGg8oJbja116bjxOoBZr
UgGq+NYKDUIWyAJCoXkQUh/SGxvUbdxAlyuER/mrOfSZXtxnpIxuYyu9yTSwD4afRUjtR6bLVovn
8ZLNnBmOTj7NKw+VepZuUBIMWhZopZVEu3oyP1QFPGTXmhs8CymcbqEdjEg+l22ibIjjtrAd2dFe
GVhF+DGgqhr1a23WGAlbZL0KKIizqubMkObE2kWwtS5o7ON/G5EY+sVFNoaNachAuYbupVMz+N1F
AgLEr2oHX7a2Kf0xPph99sUZfq8z0e8rIjahc4TBjuRyPB9tS9BNvwmoH183NYYDzzT9/SiN+skG
KGIzK9Dd61DMa6wIldlT0Admnu5itcECEbHVLObD77uXOh9z4yKB7OerP3f+7d8sjy791p9/l9fm
Cw2guaRrn5bHknJWYC5XsW/iuR3Ua28O4Zjm/A1lvlhufl+wLVnbScw83+rFIWI7M60T0i/3geya
BZ0rJiF7U5qcgbjergd56rbLE9U9x/FyrYohXsTVNOzN4frnMQ/dwKaTYgQb82tivwhpiBBxOP9h
O1/8PMXPzaxGIYbqCJVCqDKVxV6Q7Ea/duK581UkKQae5erPRTKr4Xqz30cJ4ifdoCNLpD3Hv9Vy
jpCwOW9BsSvO9/088HOTImKPsS9Dqd1m4vufLI/68fim1hEux7/+tKgLfa2wzlsV8/e1fC9RIRAC
evpVEcosD3RTPyJCR103N5iX38G0Qh5Yflc/zUGtLle/G9Sa8aRo2rBempvLxdLwVIMAtn41WevO
Bjrepny0yiBfsI8KdWexcPppuS3X/taGW+7TVcWicaLaySZHIeYrfAPZPP2SKz5/ZESCpUDRhpT9
Jk/DcD8HY5LhOu378aTOg7Da8SmXax1qDTeR+p2vqcwMZjG6Rqfu2Lj6TsWpgVqSvjrAC4a9aRkQ
f9rTVU+ZOM9kiMrzqw8m1uS80M5LamuUSPXe6l7pGSIRaEe3KGTV9eYJEqcrkfCWdbO0Zet5Uqui
2G+ulttDMoBDrVHvO9Hgh6RDGFjZhD+NBz2phr0V//pO9pxngKixddJ65hlBTqWqvvKjkYQhOfnu
si6t1rqJo1Ul+Lp/et7fPVgjmvsuy/wRLZdtXEGhTTm2lpf46dT+vOLyWssD/+V91iIz/XmG5dry
dz/3/dz8eZqft/dzHxgAYIhkRK9qET16P8+8/GPxrWBd3vvP3wQJLtpJUXEo8xUtF98fT1IFVROc
uaulIb80jYvON7dFhd9mDpPNRxE6LVMvW3xO5SVNluIVeH+d6slhuTOfhgfU5AGC3wheMDEXixQg
92Gv6ZWmrEChcMgsR+4iY/i5GIR1rrxQ3VZThM24v4nosX/3rUOL6b+fRA5XPYWgk+VEJTXzPPxb
mO/yJuSqu+tV0PWWNTo+XhRUCaI+iKzAcI05lm2BEh74CHnVNAesKkiDEBYLsta8aJ/OK9BwVK6V
pCFyiykbygLqj+U5mMVnNchkNG6lJIxLQeeGTfpVNUG5+t/GQtaEzfgvGgsKJzaV/v8mSDv7DN+y
f+op/Pk3f/YULP0P4rA1Q6i2TY/ItKyfnoL1x5yXresyhCDj+6F/9BSUP4RhC1kmFZ0+19w4+Ddq
UnOYtib+EDxg26ZmW7ZK//d/0lPQbH3uGfzWT0P0oykWT0dXQzUpF/EGf28ktyqqyQm3yh6G3oRN
BsccjdAoTC/eGIBNtOV1ErTiXEcDmMVoqFb6aNEwVNCBYY6Dj6C7epKxEpGxvuHQNZlZEzdlF8gq
6a2pU0SKsfpuCvSMeqbcVKaqH7o4fCtFEGx7orvXuW41V3ne+mRSzJW5FPFybwbysSbCccqp5pRZ
Xe+b4bnBxnuU0UwXrdZdjb2PW0EFyp2CCE8Fti8tBRaaZAAWxu7YYQOnzoYQJLHkExHlhAqrGG7L
MnrHoViuJdSF63rAy+nVYHWb9lZiXq1scI4i7Ex0rAa4UUSo7MWJ/FWRYgT4FEdDvObSABKZioJf
VMlVif2af0LVze9dyYcZ3XYkTSoAkqs54EnH4GYaL9FcOkjlggDg4qt7smVla0CeuWrziOapHtsb
NTAcO2KjPUr4cE0JChEuJr7igdYINrJdXylOYvcaghAKk3mR7mXCgFr7F6LLVamKY5rE0IeVi+wn
6rwAXSMfLR+NMqNsFVPxboKTpwzNWadwXbWwbcIwuMb6lThqrr/7etBcAh0IoojNcpf78p10lwaK
vw1rGjEa09uSCW4FCmDqzD7b3iDflO1X1FxsWCdPPayoTYrCbqMJ9YNuhkCp1641/LNEuITTWU9b
N53E7RgWRDuSgH0pk5t43ul01N3MOOmdehL+dZ00Yp820q2koZ4s8/jTLPFbdlNbUdKwy3Uk9b4b
ivQ273JQnIoy7YIw0rCK4G9RhHZTW/i+Ewxrm65IPrzcJgFWFK5Jf2yl9D1FbSHVoDekhxDph51V
2k0QEC/bdikw69HPrjqTN53BLK8fc7gXezUZbxtUUxst7+u9J0jkVs3iqIDStWsP7aQGcGuoCYEx
xv5qlHv/nOGcdlpvbAF5mHd9nBdPEETHGkRMAvmrSHJ968nM7Z1PMnHWsA2YcNVNgtBPXG3wp9p+
10jhY1zklPGLbOMNfr9X63orJaJeq7Jh7kybZEIlzgDPBpjHARFmmtQibdSTbRRMZ5PePZ6LezoQ
1CwpDE2+SrUDmITVSvJmVCW3xv0PMrG8CEvv1kM2mwVSMnlVIY4Abbao7nHjpWw5ejkNjqFcz20D
UixHmckKzLLdvqpRd4lGEjqsOQMobopbCnPGMSlv8E9Y5zgKgFRGMPWNDrBPJ0hpC6N9n3bIvzvV
pfyNOrXx36Uk2MaUK117Sj+kmNKGJo0u2/mdyu8NnipgpMGQoxlIcSDHh+RhxnFBxDaWVMqI0bzx
1lGx9qiFjZZMIxZ+u1zPcXdgcN324bpvBEbhsnmOxvIqalmEJDVlemv6yGB1kSdrnhCxEbUzQBfq
/eamNdpfsezjG1EbHVnWuBGGNKw90RIBowukIEK/LU8aX5eOTxE/CJWzScMK0hxVtT771P4zfzw3
JeG9WWxAgSQHT2CkCvIJSVnBAKQbvuUocGy6JjpJGjV+zSwCBwDVAccJeeIKUG0pRUvW9keFo2MP
FG8X+fjiJd/sN1FW3gRzDaHD4TlH0w2toZ30hKEdIJCEdCvYdIp2KxfiBVk3Vdw0veqlp0SlO5BC
q5J0ctGMMID122OgnWL9RrLhqjXa6D/HBBzYQ1ET+ZkxRuBeCWT7OegHw8FES96o2lnuUJVvfqme
uzCgnRDnj9ZYiF3doXcO4mxX9eEvJc9pLtkZmP/Juk87iYq11Fh3OdBdP0x7mn3+tTe1twPQBQrN
cu4oVdOzY0Ak1LKji3EeEiAPJ9/68pXQQ4XaPhQNDBYj/GU1Q+MiOF4VvUG4rDQYbqS3zxMda3b2
z3YRneAv3eKAvG3k8lO30NGEXdpsRW8dvYQpLxzb5jAOF4TI9KtYaPrFACRLKjrHsgZ6RK3rUzzY
RuzTC/lM94RcGYVsdDauJ0tBXjUVAc1UyOi0f64iRTpqMWKsOJ/ehjIq3EkJfmlTPhwj8aVMPpAn
ew8zq9xYprZHe+5kkdLeCA2CdzldNC+absEPzkHUntOi0OdbiMZdRSlvdjnmbtgbl8gmn8kQqKGB
5LDfrZBC1cZKQ9O7HgZx5/fjXsXLD8OdYvFADStOWlQ+rYQ8VZ7KY21Nb56ezdbs+NEUcn+2C2Pv
FylJd8VQ3KZDuItjK3F1ndHAJGLYCn0DFER20wO8W6c14i3MmSBuK4wotVz8KuxMPlYx6SoaiAMa
sO2bWZmUisgMs1I1OpUecYmepbau0SI+S/CHRo2HH8bQgP96dn6lyf37pBlnGf/fo2ZWTqvb753w
B6cpLcMVkYpBAfoQS/DsWjLMA/1FNLj29Bl37XsEbcitgdxBb8jGKwalQ+TDH4fXBQ3BuBsje9hI
HrYL7MsgQiaFBl9T3ssxSxwpRVtmaJNTKLjChkCUGzWbkIzFErTA5LpImQulEZKgmsvzzvY+wGEC
1obhrCmG6FQRzRCZkkm8+FznjBAZFPEsCopg6g7Kl8quBUCOeRIzOagV5mak/xFM1NVjNN9npIOT
Mu5ijcjDrCDg0NRk4YLAojkYxAHIesjeEhxKZXyuKz/dYCYjR9WPcUgFsGYC+WoUoPlGCojq1CE3
6xIQQp365pXo3UzRipPfUTnSa0lx0fljPNebT8U3hmOZ9iH8TGK3DT4JCOHSLjBSVp+DIBoxV/IH
Uy9fG6TSu7hmGvF1zXQadPR5k9yFTUU8hH5rKb21weTyFIQljNSOBI0xKQiLyMgRxICwggIAbFCi
61sHQGSj7IzuGrOwQTaFEuqPaqOoW9g9rN+2nV09FteyJ7m5hWY2bNAlKICetlaD4yrqKOP7M8g+
nz5oT6jA4FBcJXl7BbmU5pkAU5EUCJqLmE4qwKtVOkGihoTBIq5iYIuBDOBpp2un+mhrR3D9Ho5R
hXFNwWyRIyPN206+JAMR5DlNTaaIdt8ZYU8ymcpIK9PNkliD5FP0aGmlfInSUyDZd2HcSHstbADX
KiO8MqoeU32VRtZ0aMaw20yoCNKBLaA9Pk4M9AMZYYOd9zjsYb8pCsmMUsQuNI8Ip89ZBYoBIn9V
qvvGgyaSFmfU+a/BXPQYWeVDEAU/EenUOMF3G6U7SNDqRXanCkIqhsxiu6tVlMnFiCbeVmX2tkBM
amdIg89UUqgYQ44kjMW7D/XgPvSGOZ65IvoI7T37Vb1CHpzTMKGO3x7M+cKY7bNb2il/3l7uZI2t
gPK+1RY47W/42TyIHJhnNMPyENCsgRXUAb2GVW8u4mVhI2+NFnvOXNxiFoFfu5S5/pOb/9k/GTrU
nMhlxGr52wSg2brAlbL+L59l+XdIAFS0ogMtS1ZEMKj+ek2DXhi9yr9uN6zhNzARgCb9PPLb1Z83
5ZsEKJQWBv2fv5YknIG+n2PXtFhMfT/v/++nVHxisOa+05pT4HUsTbKm/vpavj/B8lRxQaRKqkkU
Tf96OK8yE3hBTOlap11iG+ypGnjTxnIooEOA9z0/kM9HwHINdDDBQx7T2c8DVcVwgyyTZCM61XjU
oPyaysQhFSw4omruPSwXXpRd5SzmXWUu1cxD3W8Xy322RuSKn6HWhVI5uU2b7NS5wLp0S+JkgG+N
1441ugrcRs6QWwAeeFDnHxTLTo6iaG6ezBZ5+stUOedrf7tP162dHHUtIjLWLVdqaWQugImDPoKX
6I1i/PbILy2Sb888liexCkDB8BrwxkMSAkCeAPGZn/3nYunRLK3Mn/ty1HeJmIzvjt/Sn/Enokq9
Pj4u4IClu7fc33UDWUQ5fJe5VdgKZBNSymsuD9qBeRsoGXK6pW333fRZHtGoiGlqV+2WN7z0eX5a
PD831XFst5N+xRF9NOZK2PwOkhqruFTW1SFWKWMt16y5A7rcDAoocxbgt41ZkwVeMdl9t+OWm9/3
zf1OAIpuvL8et9MB6frqOkLkkzZYTLdPsr1yk55FVnBLbs02PoJJPD0NB2Sv+3FLBPLGcDtEsbA0
WnJMttfT4anfuoD3ViauPgdc9hgdbST40967c7v4kB7Bs7ig6B3jBs329oihYI2vct2MK3c6EDq/
qpyX+cWODM4Up6/javMUWevjQFjyUyY2T5a0NS/jB3e0G16QtvQdKRlT/qmkUD4IxF256fHJgwJH
+YDUh3YdWGsICHtWwTe8N+QXvLjLc1Oq/sLWtgIkeJjWqKxXHfETwSavNoV9B514HfBdjNqaT0eg
WXnSswtfy5S60Jtz44OvZ4xlZ5r2tvFMwXF4HcYLoj9nChsI64eyRkHg5ONWlrYYGLrUsUcsitem
oCnuDNNeVk0WOWde2zsljY80Cq3Xdb/lJ6Fl1uO1jI5JvOuqVfeVga+1SR7D5UnEL1HiT7yP+Iia
kreBQ6JCbkbpcGsyKeyjno8FMQUrX4uPAhEa2GqC2fQt6aBkSRN0QOYAiGT9EmAT7K/m5gGqcbyg
xdq0TxYb5g/YVSoWD3LuzJ3yigmRe6EkFT1GpU0V3/X0nEpoSrBAiX7Mziz+5xcbzmS08Svkz2RV
zq2Wds2r5zUs1g02YJ+kN/xGG/kyMa+dWt8hLo7DAkvtOkOHUDI+AairHevOupTA1y8JhgdvcPif
/pQ7qst4p97Q8jTKjQc7snHjx3Fch4/ahYAvsleJUlrpt9lJJb7rFBxggq4OqCH7e3aYCrnj1rv8
Ibc7FNu95QIquiadiy+s+1WSo/jKt5OOj94to+LKVgk0f0NPsQ3uSYGP1+P7rr6Xt87AyHrM92F1
aiSQHr9IkVZJXlprtxhf37P0BGEWSuojOL/KH9CznORbsqE34QZ95hcG3XRDP4ox8FycApXgFCRh
xVHaf+mcOGX/0u0HIlPVndjm6d6gu0/QOAoujuiOLL0SH22qaRuWOEZy0L6GL413juslepuNEAYe
EbHXsWxHTnvXndPPAsjYoxLtMdRgkylGh98pejSLGxtCclzcK6nrlzd19sKf4xwg2o/vQ7/UiF3Q
CHMwssdOnWF4lZCVjBeOR36ydv00HeQPlwdB/Dr269xeXXds3hEe1A4HUjLtsi+aRAOa+VuFfNLs
wmtHIwfkJvni5y8AA8yFeoBNN3px4uAieCagis6Bxi9r3WXTKXjkw/GUnBABP6yobxHmlBCwiM2D
6yRtOfCn6ZTp5HsAJYT3VW3r/kqXtgwGo/qF7nTVtG8cyYgk8Svb0pGwQA7KRGy0Yk1GIXe2Iyyy
GV92SJZvKYvBvzyUxb1dfLTaZ1CuXZuEkmqfV3sZTTWFrWrLU4bRUareASTQzl4ZWNKqbUpuFYv7
DsBSprhKP+6U9k3zrjt4c5zyaXkTo1hmrCizF1lu1kl+rRYn625SsBvjZ+YX6XF3cX4r5NFH0b5j
Lx4oLk8R5J9PoB/zx7p2/IqFGBkLDFx85opzMt6SnYY6Cj/cWv+wEGttEdK207X9al34hdVqx/fa
rd/Ig7w0q3MY3Bru+MEZbCqzv4rThGGBmMOGqusutS+97rxpN7hBVji4GMrjIw5mxeUaP4dwuwM0
VMZgxtgXDiVew1UO7Qfj6sCmaESqy6ibfaFsKxzeyjF7pM40bkGvoUzmk/p4jYM1nrBfsHE4evjZ
6PZ9yNuCXFGQRHrMmvxMtOIdeTsnSBocJzjdSSRjoNcOHIS8k+EwPjfEMPMdUHejiuFO+nOLGNB3
vMu47QGF3zNyhkd+OIDIfFuifeAtENbEznpNjBsHrzVsxy3dn/GD0YehdOBca4FcMy16O+WguPPM
oQMed8I1oCKccY8Mlu2GzT3ROezPAmYtb87FDI/mxYqZSTnqpQe9cbMv6TVncpe23YEfizKOejGV
zSzOh9bJuhSz4euLfiedfg2eI3/w1dEhK9k1bjiTOB3np4+eqKQw7BrhfvI489c8ylC9vLxG1LlY
50c0fG/i1eHblx7ETbPqn+Gev4obpj9+R+HyBQVv/QdXXIj21TyL4IUD2UGOFvMwE7vMDz3PhHOG
N8Yt6QH3PRkAqB2z60LliLxEYsNkNt0gIHE4tHiv2Spcp0c29hwOmAz5OTS+LpaSMbwHLETyxxtH
HtMFatpVcyiPzF/WhV/Jhti3npiJSe9cx0dxk/J8zAfuk3hlG3b8f+yd2XLjWJZl/6XfkYZ5aLN+
IQmAJEiKIjXyBaYR8zzj63tBkVkR4VEV2VXPbRbmIblLIgVc3OGcvdeG/rYOsXhhbCzXiiveCUfh
Udpzk/jvOX4a1x9cBP06rrkvXCbtyBXnQ35/fi0G/4KF3i/PqeaVNjIaoJD3LC84CLXiKX2Sr9zG
4sDy7F+NY0sK5VphjgIaxpTFtTKOrH7aPU9ZduDHxm9h7sncv7VMOtS05RVnl6XMhFTImx4sxgyD
hTMp38lUSZ3VYRZtXl75ZvYopHKjtPOYKvEGzNvowI1n8kmfmAalPU8e/ZIDvxlzwAuLu3Z85bdQ
iIqmeLZiDeXKkoFnN4LDSxm317o5RCyoN/6g4jkhgd8EDwz7bAf5wbgnu2viMeK+5NhMnfAt17yG
dXLX2qTXs1cgWgn3MVp+lyucQU2+Z/7nu8ZlkOqjwzBLv3lbLP68BEfxeQuor/TPzQePtW+43JV8
3rFkA7XijfHS1pGEO4JfN61w4DsnHdLsdRmlqg1PW2agHxSRpO0dReORzYLqDOf0m1q8yW4vuCBk
mF20QVfqByGF1+6RdbNlTq1u+KPJXR3OXALihs/xtMYMjv0g22FWCOzcQ7C71PQZ9a2Fc4w7uYAl
MwMvJELPi0ExcDtyidEilVZzoPjRUysB88TX1Z2j9jqp8NF2VjjC71pQnoDIRKw3kG/Xrf5Q0j5I
FwwrIbvHN/PKIR3u+IqpYVwmORlW8HoYT4HxeJ6qlzxzCZmKbgM3XqQaAG5VAUxerMHVJG27g3x/
WC6+lP9s0Rxycp/TjMqiw7apJGhmbfaefJWlg47hgnRNyhLDx7jHnWpFSxGgRPQev7KcDvyYIYrB
WfarmlVtJNeUcKFjWTxpR93al9xEGiKS6/sYdU8W8c39Mgzg3JQQkHilx6CBrGWewtqZpjM7c3Fw
5eKIz6JkR6x66kZUbNIHSnau3J8LMbaFrWRemH1hVhSeWFqNx5gTJQM4sBWe02BD64c9zTLADohl
efErot1lOWefzdjNtqO1wW6rOs1rj4eYnT/OW7DemlMBJ9+JOx9KHCrxbaw6o+qwBua5F5qnlk/v
R/MkiSSrr3os74rtui6TXFtfhMe6dhhpxQvzFSNgJEWDmvbodNYRxzBvKyqPUItwmLqQbRBwLdPK
tMY8LMk7moKcMNitjGvx04xcRYSQ+jD0Hm+YEwdjC7UZ9iXOrTtCmLMVgbHmAzEM1B3ZpLNiNN1W
OoFZZ2+ARjFkIzywQK2VI7EmcrDJDs3H2HxnKNiFe7p7mD3nS6vt5QfpVm14KNHgkiuKtLr24D2b
bI2ZkNW9os4rnyp7Ko7niop066tb492qJQ784Wsl63b8tlAwOcpE1jWN91r7lMDu3wccUZ0ou8y1
x6XAsnQri91o7FVtE9d2COMMWTgsKm8muvBesNlb2hqDCxMa5y8GYEtWWBYdRDYkyrF5bXncM5eF
lF1re9FxjdODW3fCmgTEE5GFHzxyRWzzEMcGxH9+NhpaXL+4wEG3z9Ymz5fUA7Aez9SbJurxwICp
Dn203yxThmeRMstad2Qy4eaGqtsmR3inAXADoiaPw5HiI83O5l5EeJ/daO5WezotdE9CR6SAyNYl
I+EAwy/2dN3Gf4IFjpbYQLlWR0C3go0qEI5Jo/ZkKmfxFVQTQ2jkUQYs1H2ahHqdYQ+HqpMJlGM/
zRD80jrvngY63do+Fl4Shg35mspRqDz+ZuLk/VTA1T1NuQOwU2XmJ4BtfBk1eY2lGh5YZzfWl64z
C7122loq3bjYL1A0ukcx6d2OCM6hu2/DO0t8o6HOr6JHbplvA3bP+saATgsZb20+XKBuOOHpZ2NC
6h+Ho5t1WixfF0tzs6/gcTqz4IGlNyNPFb2Yyq5cMTNuewoBrLoZKqouP8QK2xAXCthnQJH+0hFH
4+Usg6v8WehAeK78Bxy/sD87pwuVYlOQMyDGOCwEctua/l67gE8F0RZXbtbyJLUEYFY3g/mnuvX4
T1okf2RmsL3HNmzVa+3iQ8leKZ8pAuYn/6YKTBmwIEhuuAZH6rvaxSLUr3w3SxpruxLXDc3Iq4RL
vN8wjUk3/2BdWrLeitZEu2z32zgeWBW5zWq/i1xTPvgt88u4Z/5hKBgrfhL3GkxIZRy09lTTaK+9
qb+PtHMwPMzEi/V2EU5uGL4qvAEquvh3VpmK50lHdHCQiCy7Sz9mZdPd56/DrUo5ym9YgZklPcAK
eKEncglX1r45sCrL+brH2f7O/8O79E5+bM80Yhprjb6UYrTe31n9CdmDD45lwMMHQsMWjhn82tau
qLQhPHhjxmgwyINKGDCvrJEu5Dhe1tqh3OnutOfaATFZ+beZ3GntEDK72e0hkJgJezLjlgBm9xhs
5wcQFhDaLYzKAVek3zXGZklCwMVYVbjI99u4ZK/MeY8ckLdGMM+iwTNV7tR1cbMcyWHOZDG3qydy
fMyj/kiRxZYpDYtHFW0wUxWj9rkFtSQ5mO+wmqf0UckhIFeL89WWcDr2KP5Gh7BM2h2qNifxAjb0
1p3geVO2o42h3wde5QaPcret4k3iJvEGt194x2xKkM1x9DQShLdZYitbZZNdECCvwkPIdLbB2Cl4
2p20oeLNrJDwZdhZc3qdb8AbRYYPGcr5Lqf5s/FfK1esqAC4BfyhfemqWPOBnFXnq3/SNuHBuBMo
KayMu8IuPBHx7jXadgSDsAuVD9n3yPHurho34wO0aUcf1sH8or8Gt+6xBcMa7uNN9UicELPPkZsV
zwcRPQIESgJ9juWzdNECPpiSE3Q+orDr5sqNJlaQ2WNF7gV5heiCIdQK27pAicFmyy2OmO6WObFY
W8z5p7IFVWDYzUv8zCwqvtIhC1yJq6zsopj52ytUdBirqre76lZGDyDxeYqlS6WepxKf2mpWAfp9
LykmNfyglVjvABHk7LozUB9UQ8XVK0cnlj92CEK/HGJQj56smqQaWsLL/xdAoMCmaBMfTDvfz3aQ
rZsdHLuEORPoANHie4H3EuwyXeE4D56TrN7uMLwYSBDY05rP2QHrLf67Lprc+hmNQhHgBcaYugqg
WXk0szhV0dKh1WYiDMJms+ruVXODQtRaBzRmMiSvuHXtsd3l3VYmZwwjncTTGj+y3eSEPr0kRFQD
/ECJbRvWeZbuKfUDaFvO7ChJ7IgXwecnOFQzhOPkvDEK8IOx7c1c2jZTfMsBtK1bOzzhofuk9cep
CROkQd9kFTzi51Ovht0+k6eOxGIVPUEBIzBJPRYr/3WZvYNH4i+Zr5zxJfmOnokepwpD+X0jfWhU
TzbWNpnIg1sTgyo2hwQF/HdaljDpaOmxVz0K/DqEbNwH3zqkBWIPKdGt8oNUQSTDqrKSGxIu6PNt
89AGHL2jzYQ+iPIBCiB2CMzyKDpKuN4v5RXkGnJlOhhbc8cm/zpX+2adXSJGBgEK5VtxXxM9XSLG
8dA/URyyTuGdCjI836bPJmvVsIaEaBkr/zPOiWDfZWZ3aBTcJ1xGCJ7jPnrtCMJwA2U5vYRPveR2
8gYaR3wRkDFxfLaq1/KJkupHG9+z0xLcTD3j0wzUk1XsJQKQxpI207xl6kiwEcBYxqi8G07Ss/kK
kMWtXI73Bx5J+O7X9ll/DZlFaYk7RaDB4Oi0cRvE56RDvUYSNSf3L64Ap8BvlPnFl4ZTuVUPymVk
P/FowMXuj8mbzLk3sGeGSLGSHGxC+PJsmgQF7eXn8r18Lz6so7avOdlT17hDLoBaQKmuKQ90N677
1WizVfmKraU+MkRn66R4jI5oq1HHcLW7sbwHvBLtW+hg3/6hfY8ey+fSXnZld/5DrmwD8BAV/PmV
NCYb3f+qFnc8XEGASsNDGjm5/GhG7eqrXQFHmbeBR2nAAF9iw0FncluxA2AC3kZu/96u5lXP48NP
DQly9MZtux3RIiwBU/2WmSS4Z3t7tE7YHh4An58S42WmjIZjFVFrv0K8cb2QOnOjXxUa9FVfxSs1
tqc3GkD6Mts+hc9soWLuMi+LErZ6NM+p5ZAHJwQrpv3+2ThpBNWw3GFGZR62KH6uYkfmHO9mR+15
/IRnVNyUS/Ho7zryoJ6j/fjASPyq4nOfVxS0n9Rgb1weVIHf7aNaR4/ElJ181A1gUk7JXjh1rMgM
Bf+cbtp5U7n4oIt1cMuQLK7uluwD2ZbFl9nT1/qezRnVjUS+bwd/mwy71nowCuHQCsE5WJqnQTZy
9v/5kMwFeMk19DMkmjAVBuBDYtsn9IwWn0QnwD3VcKD9bpOwqsgr0fG4P56AcNF4I5GgICPXlCQx
h04Qgmlu/fwLCZtgpP/jUzXo0T2ID60IY71dmnA/X/X7l7bqov2eEi1EbQni65fvT+Ra2sHLikQa
O62gV7/9ESyf/vydXw5s0UNTewN9Qdmc47DRhX/40l++8+dnaAW9ot9/WlH7hZMmzVXTzD1EzBC/
jbj1K7pFP38E1fIaPx9qNOwl++dDWN+Exxgi7KdmDL3fv7z/j7f5+99ZgVD980f8/OXP12RpHW1Z
aiDE/+ulfv7+909/+yiEirn+5V8SNYTa07A0/f4PpgLubfXzeQFBCT8TRLSfH/GHl//5tVGEkrws
TDxWuDpNgidWWWn1Nsooil9LDTfKJ6cv4ZHWVbaL+2qraUZIBKkpurJSHYNswbDH1K5mwFiJwH50
uDaSte1Kjn+Jou6EvtUIT+ccpWtLohcRIaF5iQLh3UzaY6PKN4vIySlHR9kSgFsLFrpa5TlUalII
aFlYsFE5AVH/mQRSctDykvtlxTO1ZtPtM0miYtyrBLlJW7FGVpD4gGEVDZlsmDynA+nToDJ37VSj
wRMf4KOh9Ul6AGTq+KgQY7eSivgKJdLLfLZnYgXmC7estJVjyyYG5RBUyTnOXuD74l/S0KJbG820
dkIzslUEAxcOae1YOI/KMLoLm4xsIoO5SwnO85toqnujA6KFsWGvZvVjGQlvoj7fQ8wlRvZ96EFL
kmMWoBEA23JHVEJBDKdFGlyhybbetUejkyiAzhR1fOM2IhcliyA/IzUD31+XGocj1JGcAOi+sopo
FjB+xHqlSkGnGHoovETI+wbJfiNBfqX8iZLkKAbGS5AgYZW72R2TD0naB0P6kQ81mUf5zCYgbNCv
dt9hbr7TRs69TlR6txDnJcsrckphO1dIEzWN43QrI9Nt82djIlK0lfZ1BVsSYxPxeZ/l7B/GSL40
dX+eJkLXhxp1VL6fEjpCdY4oq3WylsSKQWcvxnTv16gaVfmxs9zefCBHAuufIdudNrugYgBXPUqt
duMyvTeI/uD930ly/K6y20qXCMmZnEaZOJmSqkfGNVNi6auMu/cmEGHKzeBNRNb4GpELV2zSjUNr
QB0Uag1U+wzOqpVAbyGdJU5K0TfleF8Fpfox4+Gvfe2StdNLVtbUQa2Oaio+W6PPv6QApmfYCR7R
wJtRLfJtUhnumFEGwwWOlmTpU7OxjGNh2oVV/FnAe5WhBQfZ8FiarK5Tq5GA2zfjjtSQw4geaNPg
nWuEGhaHmJanqBFf5xLmdyWb5MornCcz+WnspGLXZPMt0WemFFlCK9OQUmSMwgZt4CtnfbpPwVpK
UV5GdexYivrFSLIlqX3yB/OtnfQ7n640Hg95PYvj4zj2Xg8nttYrlLt9FmwkEWZrcAUMu88kpaVi
RfkDru+F9PeMgk5q9TJJLI1dyq28DiL1UelMEhs0+a36EBXru0qyfpcUXK6RxNPQmDxZk3xnqPjh
1jSxePW+12pRvxIquJwA78mJO82i76Dw9U+IXz0rbr8kOD0bn8MDBJFH1OQ1QkzUt1NFclOvvek5
8oWxYB9NR2yGo2ELtUjXYio+Y9IFJ1/p7hKxMKGxnhA/30kVqDOpnixHDfxvXxniw9C9QEei2SiO
ey3VdVtS6G6Hk2SiRrfgzGI6Mfx1aw2s4lilatL4CPNjQ95/q818Re0cIXrhWAhmEpBiEXu63jxH
HaeLTB5IEkXRS8eaZkdqVoldPqVSprmtNp9KQXgKeTa5urBcdYtkb4GKTCTuzGCiVwmxvOvi2zRI
z8CMAdwC/XZFgRNzFGqYE8jPapMpJOeeUK5GP2qm5OmRDLxtEokSS9mpDsG5+Orr8tNv6fNoNCCz
vRLO4qZSI2MdGliGZH/dwdq05Z7cKUOTly0hHReiuhaH362Y6X5qAmVPgblnW6c+FbMxOodpddPK
5rHKhxPX/DTXMrFb/mbsYrqmgvgcmBS9oMv7Q3XO5tkVyvIcqThIydYlQNeYYQ5l0bc6XpViJBuG
pK5VXIRnWVUSpMEpFXlMrLElkciIwnQtaD2KLl0Eo0EkutinH0JhgkSb229Vp7xVpdUuUJP3hMl7
Dc3i3cTbtEMaPIIE58jP/I1/sViVxLIgCl9NRnvF2voNGmM6Sy2jfw5Qq6vWQAmCVRDZQwFeCn5R
lEJFj5vqJRnLASRwfqeccVfNQol9M/vSMllef+oq7YIqfE3bdz2cedRFeQDRKZJWTboaQv29nN0L
fn0Kxqo5oa5eVKUU1KVi4mTj11t/AAHlt9mTEHbvmqyUgE6XVtdSqyPops9SSK5FDtxgGh4jnRgU
gd4ksk8ZdyyALPqeJTGOA5zpFMPYaBiuWKi0gRPAMAUV87KlCGKi7R3L4qzk9L6Q4ubkHw7P4kgA
WqSau7rwl9AcjPuRpT2LtciOXcwZtV1LIaROHsRZ/ij60C6abk9yyBhQrC01dk8p4hID/9YqnnTt
gJvMmVpOnyEVMbsguXzd+2m/y9VCWg/NWlH2QncwFJ92k0ibIfAttCZjupUSzYcQISJKQvRpKNMH
tNtqJTaUjLKMEm1PQT8xSewsfFigncW7pU+S5yPE/0paPNz5pWsquH2qCNG3oQRgynvRn5kQo3EE
JiOs9Jqg9QhxmN105QdU9O3/t5T9v1jKFP0H2/ZfW8qeo+YDNE+U/xFU98/v+pepTP8HORIsBpqs
mYZpicA/h6+m/T//CxLnP0xT0nGbqYqpGvpCJPyXqcz4h2gq8mL4MllEDeV3U5kq/0O1FEO0NF2V
RZNTwH/HVCb9mU2q4ibTCGMAUqfw4yRd+YVNKktimHRaqHtWQD/b8NvxTm0vmpTXW60apyXcMjxp
QHFLaVZ2mJ5HKk4TlUeafp06HP/gyDv/ZmX7IytV+jMx8re3YzDrWaoEN1WXfqHmgZ+QS7nMNE/R
ZGpGJGAh3f/oJwMffv4GmQplh5lRxOrLu8WUvP/714f/9weD3T9fHlglnj1L4UFa3t4fSK1WzDxk
yYbq1aP/Wph9d9VGf6u3Te4Nop/ag47Cpy/bQ6P10b/hxErLpf7d3ffz4gwVxgqEWNLCf9x/f3jx
OhzCoEsk1SM/Rnsr/Clx9Ukhma8zqQ5GYI7jwINxmxTGTJUu/tSzFHZnnHlxgyRBaSIkPkT1YBdv
5t+mgI/xfwdfxX92Y7T/5M1JOicC0xQlcG6/jJOhSvpJFGqVYIymXlaPVy2tSqeqKBxnTUQnpkGG
FdAWF0jg2wgR7dIuSDdJL19TgHC7hXCF38z5+xumLpbHXy4aTwOwRw1EN5bNXwbMWJBHYIyR6oW9
r6J28tlwtiX2Hd/6FpMkeFRF0i3klGIa3rpNk/baHrGstsfEG7nJtolVeas0BJWn1eRNE21iQfQR
VxhBfCdKe/LfNurY1azq1BgBHFLRDyLJG/TxUw9r/b4rXvUKpaSVqNtoxhhC7Ghx01vrESW4ehGS
8sxDlhwtGsNiG0v3OsFsaSADNbCme3Tw302u1vd+IdDObkyFREvjVdDlZxHH3uHvr5b0ZwbqMsR0
kcdKF03JwOP0q4E0lmAtpgHsgaggxxHBMBVFTWo3CZeRkin9tnkE4hQVerAy8/oDpFG1/p++EUli
5gHwJPFA/fKgBTH50OE0qR58OTDuYnjMRF+5zN3osgW/TlRnkPw2HmnGu7ale28K48PfX4y/jhxd
xACsctAHzixqmIf/+KwTmlELetGpXu+H34K8VQ3KZWM37VTLOqtRjNCj/HfT219nW15Tl6XlPkgs
Cb+MVrGPVaOVUxWvjEYJv9A2QiNfi8A8F/5Sz7ZEzu9afMJMgS5rNo6iSsGhkpSnutb+zaMj/3W+
0UVFNiRZV1RuxGJ3/uMFMH1F6mdBUrwiaQ9FMigHxWqPqOXhV6XWRTSnD80Qok2WG9ESZw/Jo8+P
EhSFXTPn0UYJS+mIw4U+MRrr/WBOqW3p6UURc1K+prhbVXXiI04sDlndIBUrmLylHjVl03e/ud7/
y/lJ/uvMrYsq6xj6cT74izWaYyPRUHqieoOKjxAyoH9X14GCJSbM3JE+XOWTeV4KjQBiLFV3aaN1
tj/RSivK6tLMxBKXmKJQ4+P/hyGzVgaaIkUZ9oRWKl5P9M4pbVCfiSEShQypmkhCFJqhwEBJTs8b
Qw+VBBAsbmyhcvv7sfpnmOxvzy04WUu1luGKp/zPtypJLX3MkpJxk2jgnYWSgEeRtzvkXeFV/UsX
cGr8+5dcMLm/zKw6qxExSZLBNkT+9fkYS7MuaqNSvEizxgswzelMsfAslRX1Ya22aC2b1FFgBno/
f5jk0umfpG5k/2ZRlv689rDQ47vHfY8fXua9/OVJLcO2SKuqFPatn6DNlMSrmlocqHSKRuEYjYDH
Y+SFJpmRxCsrR/y2rIRNrWxNmQKQlaKiCurgivOx/jeLtvbnGXV5b4bJboxNH4808IBf1sUymVVZ
B0S3ryx4prh8bUlDBpD0GVnigTVt+o7iGu8NMKjceBJ40TLzzbtlXaFYRc27MmidUQzxBm1BO2Ld
0/pAcSSr8hIfbmRdMIzzXDO242Au4d5InoKGoh7FF04nmgr/xvdGqdMOY5UGRyuupJMZYQifWhMt
hOrfiwHtpIAwC3A5+7YuA6dZCp9jKIo0+dj3JWFGVy/hxFcTEMD2KNlMcyRv4hg/JyCfrRqU4nnY
RvhBvb8fZ9zCP480ja2vwRrOg2uJCknV+i+jG4JnTIS5grwlkNJ1o+mPVOhmp4jQGpI0c6csQLm0
6sRNLBDnOvPe14UOs4AdWoi+oU6GfRyzjlD0yO3IxK8kFpTvMkB7GKd1IF6TvCcLKnbYdt0yNdvN
YGkZOyhswnJU9tMCabMM/X4cxMgl3AzhATaODd77dZLIxj43m3iBBp2qICY0M+hlbjZwELCA07q2
fGp+P7gu3OVgkbIl5+2HKfLz+Qj9f9OQ7bE0aVlkSgovjo/qRMF8Csy/7+2hVAovChU0jhERN8O4
9bthOuXD7Phpl3nyQEZQK+utw/aAITQkXluNiP9JfWTeiO71VhHcSolpZ+bPaZkAhAzzS2FqF+a1
kGTITVOn/W2KFm1b2FxDGQRiH4qybVVYo0td9+8SzaAzS3OvZQ69G4S22PTVHKJXKYcd+3+3isPm
kDUmhVktMOxEQdpoTI11aANqfIWFV7vRZMSGeedjh01V/G+Y4CHo5HsFontcyS+GSM4oXFVOyv34
1rAIX9P0Fufxi6Jt01mKSMBDW2T00Xho1KFYz4P4XPRBsOsk7a3DemSXDUWCmeyjVSH5hdsYab4Z
DYCxbdYre6fIK3q4ZaTutP5E4Uo/NhbRU2PRe3nd0NQn5WEIZuIkdN+pzBbV6uzrVFSmxziPBnSE
CohXMdyJmf6VI8hwmpBSHAb+YqUU1I1VPL0bI2yDM9V65GhdtFWIgLwl+XSnmvkWrF9/MXAcN4PC
Rh5ShZ70CYZlbF0B2cl2FafwpIvwQaXGeh9Kfo3Sk41HltVEpOvtLjIBPUZ5+g2oLLgIPcU9UcY5
gneNQJrUckc6EFRXUwTyAbQBQE1wonDC5+Gp9QGsyuBAX4aSdIY4P1bxYOAvVEuXjWq3prNAzGDa
E387TTWcgc62cLd2gr9WzGa6mFnoakU4nvDoApGINHsusd3qDOudBL533RoCYMryJFdUYcVUm7eM
NQV7Tcd+RuLegEMh9FLOTR4lxOFV0JW/jfA6F+02wxdaYTe2pcr/tiLgSgUuHytgDbasuTgPZnFi
JpM3ZThbtKVjsiEacdpbHUXHpnkXeDQefeU1zocL7kH5MA/sLCB6qG4ZqrE35P1R6FKKs1N1bZTA
DdTBP7d6i4apobMYAwKx9K8oJ61XyxAYNiTH4UPsi10WzF6TGgPpbTGyrTkO7qe4elOVsdnWZKBv
myB9o2K6YsKwTr2qVmd+QTTjcY33R/bfVMufvDYrvgW1H45BB0jAx4C6FrmrK7XuoodAY4Tl0b6R
oulJxTElE5IedJ3x2R60uQ8vhdygvjPZeINYqO+aPNnMepYBUMyR9Fff1iAJx1Rr3pq0re5Uo4fu
Pr8HYj7s825qbC1RCjeJ6hcKr2laGc9NUd8iyd80hRbeQZWjcQqmZDOZVnIE2LkehgWZ1/CCY2HQ
1ayYAueKAkDSpadOrQGRCtwtkXo0GkBad7mxEFgxedcch11tMCogsQu+3So+MrYUNOHot0pSeSam
udn1ZnLIisg/Yj2nyTrnV3EMfUe3lF0vzDcyPiHiVpOxkgQj3VW9SuWrv6FqiLuscS2ijGkjQfRe
3DxrLil5N6a0nRr/iCW8uVcsJ8eX7lA07aAy1ADpByr5ddNyDC1k6SE3aNYbi45aAWKfZo+1Go8H
QUr8p0pVvwJxxLkyTwnHaN4JLAiF1DQEGJk+WE+dlRQnBWL0JiaFapOHokbLRMi3kYExusZaKvnV
88gODSJ0AEqz60bA+9YD/PqI5613lVFS74RwaQhl5qYamxHlvTY9BAewveyuVSjDRiCeosJKbn2A
kUmKA0dSOVNjNd41TSUAQpXOBGzy7Wp38JvGPArzse7Nwfk5nOWcjB0ZdNYqrusQrRAwFbeGTrce
5Dllv3idG5T+46hWO4vZ6T5Btb/kDEqZqXlTMp/zFpphLee9Q1WytsUYfrxuGl6QkTBUJdbNz/Ti
QqYoONAW+LQ+DOS8y6Py3KtS75TxaI8CkxPAalYIufmawetu8kGhRuqjgRU4Da2APHR2XrgDZwZY
orS3cZ2ODBL5PhAaXNwaZwlL9iENVYlmG3qr2mWePhjCmB6U5oC1WdhaZMtvVk0ZTF43l5wWy/Hc
mICAVAiSYeOjsJOFR7S0KjoU+qPEU2nu2JUc4xNaseRDCjYF8GSt1+aaqGByq4mEu5OHpEMh1Dhy
NVgvVTO90EFCZpWBWZIRwAgV2+wAUAk28wxge5Bk0OlE1AkzAKFyOVyY6tB8TjGW9NaIRA+EBBTr
kapRpYJYb5RwYwqacqhCfBx6ld2ZjbTQk8sRybZ56Pu2vmcfPvNyFuY5X3PSsg69tFGxzkmQEgQN
eOZINFvI+UXB8yDOiqMXIT3pXAnhX6BvHkg8gMY3crpU2o1qCXDGZlInx4Q4mBGBmtyO46GvY3JR
YyTD+oCENRwLTv/qj43ORN5tCnttJGMr6nHU1HM/7JmHxZwjsWVMBudx7JR60W5SGk13dVFV675A
+BSDI9pNuiR69F5OwIg/K1mZblGwbMBktw4nAWmdaqtJ3J0aH3mbLyWWXffWKa4Ir4znsnDHnPac
2VLykqmlsvjLsdOOOdioiWkx6BNSrotstPusGGyzgSclWCodGiXznUyJ4uOUUnBYVRVBkz+vGFdh
50JkQBqgvaaBNBxiHyUzlTzEM3KM9nLuUQtktXxQMd1lAGPgT2i7kKYxEjQdOSAruKvo9I3G2hTR
QWJBoxpl00L/gpv+HRb9sGtM9dbn+mdZxhx3VdHO/bjdSJb4ngh+xJEECe0g9GfoJRpt9pHxL1vw
8ZTa9mvEhkp/ynWgWmRFvMqCBT/LEybGdyaVX6om3RRL5umSdfwJY+xKY8TaoX4U5QDJu89eumJR
0CQR0zR8pUbSL2M2jo5vYoyp8vCm695SDBtDsOgGccKcUr7HHCR3L2fvptE9a02yM0QdqTI6/rLI
AjZxmjMPcMLquSEMMySThxA5mtK3xiSwIhvJwl4Y2EGFki+1At+p1XxTTx1SrHDJRa39dR83R0Em
aFPMnbyTWsd86AcpXNWj8mTyf8hkNFFByGpjojtRCIVRQ8mRgrDlXhdvYja9dfgPuwnlnd1LRAyH
YnrtgYltSLVW12qpEqH4JHQEamYJcWORhoGw1tAr4ZpvkjrF3lHNAKyJbeRmFCrtTVhtFTQumBPl
iM67h2eBGBc3W5poa6Vs6GKjMvRrdEVAiUhSCfL7XkTTZECGon1s+4ogwVdfJyKKE9pyq7COEhsj
9qEazXGTxKBSmmHpSKUVu199Q3upQO0Pjn6IilMRqyDse8eAt8mlaK9dic46reR+R5RGBCFYtbAC
SGgf1CE9B7BAnH4et5JOn2/uQXHpAd5BreSw0zbbSU5YZP2corhGa0uAjZwFgw/ZBkmaFLc1IlYY
lZFEBrDoFi0pByDdUTpZ6NP0+a5KToKSvHaJeMtCEubo/KH6xASA+uROWBJMffyMRG3jixqh7ZuN
6VhN1IG8ApJfAQnS2q2ah4TAqn6+6WtgIKNyZi/6iaKB9MWQlTtAosi+E/upYNybeHdduVEdpdYq
J5+rS5pL+QJzruzEDB126KuxRapYKKCRRmY5Q9yWQvU1aRwxFKL9mDafa58etkUpSVMytpUAPdCi
yldSl+tNlmF2QxDgqXGGXFJJrpwq9jPaBuhNebvmjbp5oEzMY/rW6spoEyNgQawaWKu0Q0fqJ3gF
tC+ASawZsFycZor/L2PnuVu5kmbZV+kXYE2QQQs06sfxTjrSkUvlH0KZUjLoPYPk0/eiuqZqbmFm
0MCFIOlKymODn9l77f00ekA26mmb1oQRhwmmvVyRbxFFOCpw+siOWKkBDj7OmvAxr9L72Ne3iiKY
86MjHN0Ifg/w+lbkH8AGYWy0Q+3h+sbvsYZfPDhPUmMNETp80Y38lFUOVYdcwzrHztXUAEhqazcG
KRhy11zPZUnlWHL5aTsE+Wb/SxYPc4aKVweGs0HuGhnuWs8Ew6UOwv98cFjhlr8ygxVtV0QteGHQ
OxpPb7mYEgkN94x6a5LxcSnR/urOfB8sp4Gukl0iCkFkccOh8IKFmks285SN6g0YBPtfH8DdOtRB
tM7s9tGy+JtGWKnlhhydkHvRCheb5hAiUkHkOuxSu2ruc3juse89FgN8GFcuomjgmI777jTmshcv
x+s0HMIECYpMHFTWg2L36/EY89IF8Zek99YQkb5r0o7bDKu2dm6ffLoJjopf8c9yDFrSIMePjDjH
0UCZSpAMV5deIgEA34ZA33aQ64gGD4ZPQHpcRDfbRa1bpWh5YSoi2Y/cS9Jwdc1NB8Gg9yZN3CKo
F6MGbdUSAuwOHw2YAKv7RFVAedKdlkuYNU49yS/2uZXxkv/YyH05m5e46ec1cqEOmlN6srU6eHn0
WojqjxlxPPdjRZEb0A6jsO787D7iKrcgkNZp4D4Y3VTtJInnBLUnB89lB2yJ4KbjapO1xXBhBKqf
oqA0t/QW89YKmBLJmQAGxy9Krj5psjVFdiC6ISVzYkK/HNg/mXiKUxNKRNGW/72DZmu9pPQgLhO7
3iiwKQFCh8NI8KWn4yVGt/5yAt+8c93yMnAMn8yYQnsTeDsx4F23BDB13x6Te/5Ocv/9WTYWCdD7
/EFOaj7+6/tth1TZmCeTU6eM6aiEvzIt3hffX35/oCmpBA8zV9xKIlbpbaSAYzt0+yGr1X0lZUqW
WzlMpzpEKbp8r/n+3tSpT1XAEirHJrrXlnGIRCtOXq2i++8PhBb/4zNXhoLlP0LBMfJfpHZ/2Bm4
pN4FFcRjq4MjMQwXdj586ema0GeHl1C6rgJE2FEdE6wdZ9XPDExxj8nZyPJDEQ+aNhE4VeENyOWN
lATZXPykKx43njnrXVAVa3KHLIHaK86rz7ZIMGakCVaicHj09SGA2s7VGsM00hrGKyY1jBLmeWq5
fgvXO3GXhqJFQJ2i+Tfau8bREJu6ZIPcBdU5xevGc41P9G2X2VYt3iHmYw6XmdTpn5IkuvaZEnu7
hMApzCtDmWgdz3RzAYq01YotbYo60QrIF5ie21p+THFLjoKZ/Oln9MBQpXgDLTNGJan+AWzkDlNq
xEk8p1XjNcfWnhVkqeHSWlI9wLhLzVjdabvYjzETUUQ+w2U5KfUEjIMcYcragiRwI8Ix5EetOKJw
tEm0apEnZoF/HtFtkBtZk6neF9d2hlBZRVmJU5qI01jy5gmT2Lg5vXmw4VgTgwZ5qRWjc87y+XOS
pXpie3HnWZ26+H6NV6NCrDtOYXB1+1XhtM2jSJFdNpQW6K9M78l0uJiEkTlsDJXm59bJr61DjlYW
ZfqQ5BOI9hR8h9DduPcK3GYTCEKp6ugkYsAMI+GQhuHbnNCzWg3gW/eNNZQPglEZUH1EkjnGVaBx
W8Qxb7kyog3rDefSFsWTW9dXJKkpFvcUR5bn3ukqJqHN4iYXkeXvuW7qvVs/FKL1tgSbmY8O2Zeo
srY6jKO3ocUTV5nqV1ntOn9k6OaSL1rVDtxGqxu2vFveSyLVDnnWzStQWQZCs6w5lFg/vY7jnczy
O/6tLDXLXTNyHYj6uMGNeARnAqpRlb8xYrVXOyvx2A4+RrmJq6vljD+DwXudLawddWPmZ+662lfE
o0OaiAgVweOfxiSe+QiXWHi457Eodh7NbWoH0Z2eHqxZIg+NCIZlJRmsAD5DMWhJMWIjqFet00y3
ivK+i/r6DB36zSpzsY5HUvM8LzUufl08BVNKpmpZ73yX63/XZfmlzJmfRAONzxhEb00VfhgIhUlv
8G+TtpsLgosXM3PMszlaKG2Y0Z2q2XgRkypvppRH2m2fHB/TXn83n1ZZR8ducO+YFBEX1pIVmRck
ZIGAw0jH/PCuEoO4g7tr3rUC8gP72GDXtoIcgu9vfv+MLpwBSMQiVjVslwRvWyhUvGm7i9kBM7Ci
BFhrRWVS5N3jENjdkUshWvwxK+tNjyDqUoajJBJQAlLIbdwAw8gmQPaa6UgR7T3/2ayM5mQnjDHm
EjVcUWIHo/05aO0+B6EMDnWTQ8gkdtZlLLqvNPZY32IHzk1nr2VpcawS2ucstNbKIXeY1/FNzeYP
Mf5IdAjnKIvbNTK3SyvEwHOg8LJAi1vD1kUFX1B6cmAJ+tAtsTMy5t3IreWQIxM+SkIqOz8+6MRN
QdWoz1jiEPKmjWUXd6zzbfJ8nWKXkwnSN1cynAjCGSeImXWqfksXsu28ZL8nMbZV5QYHvyX027Z6
9yii12rop9P3B95Ht9lOftuGz0nqjzXHLqOW76iB7zSB788Q7sGfqZagl4K5wSpZcuTFQicNJDnR
o+dO1OUOj0rmM9JUc4kdODPWVGOn2Wzj8zAsSzn6foSSTl8icsXB6ejBZBc0ihWQ+oQGg/mJLy9u
wXtDcDSLyBh3gTKPuVQe9qEsO7YNTYg1uU+Tdn+3ENjWift9vprPuh6BM5nVo24mxKIc19vRGRHO
4WBCfqpCRPyNHBAc93FBO8n51UpN998nJyWxRXmyI3m3/8prezx6dnsmh4ldFaX6xs2dY5oyja6j
8o/TpAZAPiTwOTdG9jZ4Q38fV7R8kyv1HmZqdvKr4IUgt/gx9iDJOtFXb9fuCdo7uWEO8bhDx+lI
SwZapInuTBc5e5WDiEiMZCGzJNi4SiLn6GKjzItXNScniQIhcVc1IkqF55BBU7oVHUhQwSgC/2Xw
KgfDOuvMeBobsUxAVh5E1W3gMdz3oy5iTxZcRcqAKsianwO9JD45ButmxhE18OJOphDzib3tR4d0
jRYJIflGPN4JSSg6rRG1MAabrOlE2wlBO5mRRx4NPbZ7pvz7yLVvFSstAot7BLo9whKwpE4Xgw5O
hM0YxFV7vLm02BWuWmoSMRHYbHozg01DvseEie6NDMSQ3eTHbIRKPZbhXlXZnpUC0Xd5hUVz/M1o
Dn4irRMQbg5CPPYR/Y4/15+CIVGe4Z+c6mXkM+Y43aoPjxzKezU+zmqyD3MqHkzikPYoZ1rWxP59
nNvyWFoQsXsDukmpezJ9GtbYZoLqucFLZcEbKEjSQE9bQlPuuW8IUllbcb2p3K8aGPTOC9JHAKkB
jU+yzozyzeXCgOmGrse0D6ETvucBIZgoFzW8aNyBeTqDd+BcwpMPlHz0CNagr+aPsUxJrXrjVOXj
kIIyMKtfLcPwgxvoQ6kCIF/uLbIH3EJW+Nm4xpcTyWw7hD6WEMS6MXqelRFQXNsZq7SaWJlVrLyT
qCt7xwHxosz8SVjfAVThu85dsEmDX+zGhimBBlbORIlU1aZgT9MBxslAIgSFfA2j6D1opF5XcsId
74LgmKbYxLm8EDPoVlWMLT8NWabiVCAEAZJxARZxpm9vW2ndYyAgU1uy8YComDT973kkSDv4o2Oq
hZq1kxXr6hySKsBJsfMThiIxKCqsT03MCD/G5JWlIP4qHyZLMMRbo8Q1HuXpmQaevKTfQbWMONhI
bzRGkgRDy94oI8r0eA0/e89GmCteRsBlbU4XkxHFDhnZizMWxHO22avjNtUmprJa5Q5Fc1Dh64hz
2DRp5j7Ohv1zEoPLeYDMlMTz7eTa5ZbozwZddgvoJ0SD68rl5W38cZJJbJoGO7U72eRy2j0jD/Nc
26EESAW8C0DdJxIx3h5++ynC1tqM3agXtnGFacPcpSZDIE0/TmiJWM8Dgwzh72o9vxh5+RgQJhoY
oju0nRanuiKxtbKn8WHADL8Ukgy/Gi4PMTtSptoLF6JBAmYmTyMt/FmXG4l2DiyZkZ5kgMW8cgOy
pc0s2XCsQvBza/uEIJlXUD2/e1HXvSQo0a+uGq79EESPVhseAkenz1gCWaySZuRedMaZEKLP31uQ
tHdaUMTn9jScYePvLeKrdn0OjgrQeFvvi8B5KXz/w83K6uBP3qFOO+9aYSMImNPv5sXNIDIaCyTX
m8Bss2s8D2dsQ+NTzsoQyG73PEdGeFZ24V/sXlFf2Rstg3A/93awrzwKpYqIYEZOkj7YojvKK4vX
Yo2ieRFwT5C42Bvw+uvNl4zYU+JWU0y2SzyPHT05c/zVG5JRTjkXd3k53ju9r/cTlqitqPLfBVDE
A0O89iAN/wPJFtylSopXK5rxEMQSq3zaHqoYZX/q1yzcx4eCguukCiYvdvBWLsuO0Ip+yrF8y8Hh
r1iuRQeq0t9Wyb0pB3gvfp6zMprndt8R6bgtu06ymjUfRFSJfeHlpNtVlCtxZezMYQv1GXNlYGNJ
iWzQY1WwDhg1rcmEE6yC2RIN/EPPZEl9ll7/265Fuu9CE8KJ619kDOoANcmRCCSsyDLDfFjKvWUC
spcOV2h2SP6mVRWgKFVFh4JfR3HuZyAjFiiI8FtmVr25Rxfzi3000bxJ/ehzFu+lnyXrya2rtWgb
9IdFl0AUnu7zzAAcQLbPFvwyiYoVG67RfozgJ7mS/jOvU8QLDcp4TrfepviZQqjErBatbRQQ/ltN
GHLj4NY3jjiFEY6DaPTdLcLUdVvnd4UDWX+a0hNanWg7GF5OdE7PWpJ9uKlyaxVEXHRDNXk7yM7v
4cAzpxBHZNZYoTNIj4KTEz40S1EGuqnTZUeSQ4NVuDjLGqaQ1NBMBDdt0mIhNNRpIcdwOWefmYy1
eq3wdXaCUqRkc7MW6FK3aOSZF3j4z3qSGI9OEcEhgDi7HmbkUcHsVudAJefU647F0PxovLzYD8tu
0BYaFEmY/JniCQ+0lr9GJxUHSO9E9Ex06HUUbbp22tdRnUGrtlEpjvDciSeOjoaRGk9hvfdT7Bgx
cCDG0fnV9bxmXXx55FJEY2VfSlLgCRwAyFgY6D9dxzpU5a7gWboaBaWqbLh4o55Z26o5GL0HYcjQ
DFt1sJ3YrHUt6HflVrxCFS5WxqDJkqmMvsJEa1bTXrdueJCl3x+TlIbKoC2KLFbiBjqlNbNxGgRP
xTBcaD4jz95aTRqcfAbGOFDks0CVtipj8IQa0J3fUcElFulqZm1u3R/WmJvbgVrlYrNfN8bknS7b
5+oaiF3YOH9qH4N34iMZNONDHuckLal4uWy0KKkDfeICej9kHfkUZXJ12oH9KIltVgMOKXMjJLR9
dRnc5m4ARLiT5XS2hzK7r2eT/nM2PSYHBntDtORAKUcQyXihKEpaxcULaFc41C/exFvFN7KXSvTA
o0MyK03RnudWWZsSXcbGGTAK9Txy6GkIGff4p6sWxNgc+PMmnPBIFHF/RBdziKzuIIPaosM18LVT
yrF6oHcFY9qtPBv/exAhu1qiWFZqwTVMDc5ck5zKKfGmB+0Iis6w9aFb1hdUC2SA2vOD4UJPlnRh
a8uqEDZ4XbEOWju/bypz2g+TS2SG5Y2bLlkcitIPT+nwSrZHK6wrDuRkM4aQ5j0g7VoNHjijWu4s
m7H7NLLJqQZ2Jn4+3CKkgk95YJ3ThsetNpPwFAosKyN+fGN4i3n41iJyCFOcCYqOgrMegxdnTn6Z
vTpQF/ZcepP/88P394a//o/v7xmZgCpAIhhID2DndsUyeglWjJfMxQR0c4bYhk+/v/n9ofZ80l5a
CBh9UzT7EokmjPHmlFh4kI3ZBNjz/fW/vukt7Nmaa1dGpc2n3z/ZhrzOVMeSPfc8+m8iK4g/Scm5
+v7FvJjPYcllEr8at+H7X1bfN+f7U5EX+RHvAReQJTbsnx/qYYLB9q+vvYk6NHaT30aioEtz906z
I26Nnuqd7ZQOccLt/vv//esHBKh62tYKfPLCxv2+tWY0Q1z4/vT7g1rurNcTO1PHCWU9UOzvAKd8
edg1b/8sT6fDd/4Ua9UnfHYkjM8LhBuKU+C6jEKXr76/pX1g3W1kP9k5wc6pg38+SlMookxYO4bw
8FxLsucPQ8iaFcPghzs7n9+/ni7PTGX7zd4snltbMj0ZKY6NAMnDt8ruf/1FINv+/T/5mqXf1MSR
6v7ty78/lzn//efyO//8mb/+xt/v4t9N2ZZ/uv/vT+2/yvuP/Kv99x/6y1/mX//Hrdt8dB9/+YLm
mTynx/6LQc1XS4rN963AiLD85P/0f/7H1//IwmPai8fk/23heVqimv5j/dGU+H//Eg4l//tX/+Hj
8fy/Ofwpxswotx1MGv+08fjyb2RG+a4tPcwRlr8Iaf9h45HO3xAkm45vycVew0/9KxvK+puw0bIu
skeE4BK3x/9+FP5hx/jvp+//bs+w5L8JoB078BzhCNvjj7rSlP8uEWYBmhZNEpfwZ7BVmuHgXeK6
f86Z6qPCe2v00N6Gll19Mw7DRuG/uSTTeZhzorsd199fGUWWO9snDtOrH0PPCDfBHMx7IOMnQj7G
ja1CqIrT/dRUzWEQwW/SYWBhz+B+3NFgLWcnahXHLcMPdyw30b2fZ8lTAEhZNIV8mcKMo2KUFHFz
j6/SRXw1pVg+RVRuyFIB1Nb4zP0bgB4twvStYDOyIqM4OVglsIoKDLdXRM45gC7D6HmVWiaLDm7o
qukoJZGwFccyjE+MOsdNIzQrjiYK9kUVb9OJ0VvYRYCFtHvf2ij62ip78ky8/UgGXepySBzGABkj
NquzAKMvaw1eLZ6cvaXGl0DBxSuypLkYzr4fAXJVo+Vig9XtuyGZrbbsd6IkCcj5ie37sGOSH/J6
OREL+tmkE3igklTWATnSvsVvhR6GoHmT6mNrx+0PJqiIWwz12mUFMCxygWRcy31QB0eLVxWRUx6M
TMqhpgVWzAAcIV509GLTeQ7gjmzLuD4WFuw9th35JcKy1FN0n0wbWAU7Svb9H/OALocuMHCCszRY
ETGYQKmfFAdkmopZf+bfISWLBg+anpvfwm7hGhqtfdUTetk2oCNNVWivw8gT5PQY59SdspNKu/g+
GWAQiqB6IYKJwqHHBDPTSF2yqlwyuJDbDCGqJYC+GiCIL5XeNYvnZS7Nt6Iiz0Q03itrno6Nc0rD
FgrvRuj3JhvAK4Y1lgy2tJoyn+HtpKE5ux2y0Dh0XkMu/owH5JEBxs2eYrmrqcL9miCeOi8AyLnh
Wbp1vB6tGEmzcudF7VSxXHYeG0+mNx5QBCRL2mCrnysjQH4cEIFLqBEj8SFxN3OlffKKgAsaKars
qPk0ubsriwHQA0IWRKTyvUKk8TGtJVDvcCgejUWUjKprWDPrdwnUIAgMnfahqESxKb3s6rkZK+Sx
YthPODabx+kuV57x0A7PbiQqOEz5zQcXFvfdkx1Y82kC4eGrSJ0rxG+EV8lTTFEKDU16j2FFA2bl
0dEsogPTt+aCLRR8Rce4hyHtknLabztcXTDIYEB7Tt+eO2N+rMshPcxBCvXuMzHK+YRmqeUFlD+5
5JlYhCY9llH4iTQp36A0FzyvBU6PCMCdqpnOJLkbU2cuEV7sMnAxjhujKvTBMNlQWSFV509vCp7r
uKmvabjJk9rZ80QpTYM1Jf6Fi5zeliaCTHJX8cA26QvSY2zRQXAhhRW7H4WBj+F9tMbsWuzZ1Hnu
uXTH5ExdZqzjSIitnVinnsi8bWCgtAtUpXdOWZ5CFkX7dEjUth2t5qrncR10NeCAQj031mvRYFb2
WcMVwozvo8hDmUwazIj+cIm+feYI8h60hhvRSkaG5M3hiKKwdPPJvYiCodZQMSzqCRJW5Ajuk7op
1n5a4o1263uyRT3aDHr0zDeYgsUZAXPIKe5sv7/lVY1WPXbRgi2hTTrq5dZIarkU6DGPj/XT9Gwi
q5Dc7YXqP1s33UW4xcipAxifyLaAhdR8eT1em1Gn8IKFobYEduUPmwlx1Fk3xkuWhNYultjK84rs
zMJlcVhOAK1YYj7MKgGVMKphq6T/B73qK9QbHApmAZXIcMGrvU3Iae4nfxmA12HI7R6vPLTgSaf8
Vhdf7Iv6F5pglhDMN0mbPwjy6bZ0WyszzeF66HUXJcOxMZEsGaGVIvwT42YYEH5rLgLKX/Td01cI
JnzPYgsCmIncv2vrt8Qx03XMEnkj+JmgKH4QOluvfOYqjAzHl8IT5WYaO48tUAg1j4BoLYrfM7OH
vsTHZhT6d24CNbPS7tg3ybD1JoVPIMu20oTjmANPM4UlV71kJBtjpQjNhWUZwa+m59yyXn2tJvhv
pWT8Es8pzTb5tTtuOnxTdaz9lMgw2xghMy5ahJm8IFeQClFyeZg5OBC0NFtWV0QJYNxnUZ8To2C8
2TE0x5b5p1OhegXXR1evf7Etheoi/XEfuG1O11O/M1j55assfGyaozvaw62Fqg9N6NEnngr2kYl0
uRtQNbiJs5lY30EMjSGAMYFBcFDsmlxGm342tkVq37GzQKyKYGNnppDXiFBdI/QJTpmJFgWvUbud
M5CPQtz5tGXXzktokqtCHPwi+TXPTsSu10EwbW+RDgRwU5gjeYwOotYp7nMmFGvG8qR+sbdmAWVZ
RKWSDIVZ2KFXnog+nSHXeuwN8EYiWpDNm+xcdbC62ARPxmwx0cXHBLJ07ILkOM8pLGRq443ljLxK
eIEhieKA9drgWFYPGD5QSNA35wBxZxXNpH/bnxPrprs5AR6U4R8wzO7PlPtoftuDKPMfpqerG2Po
t7ImLE6SzjB3vGbyicCk0mmvDBkyQ7Ie2AehYZzMvnn33bSG/BBppk6asDuHaEev9dx94M35k2l1
xzQEXBJzfu9qJyQsmzsgG7avtAXbhKnCj8V1MjI79C0rhfiF/NIuxhBhS9S9sdB+8uMRKL+pfgyW
uS6c2mLl1DvPfmi8cCyBnlbdm2dGn8oe2rWbpu29F/eQ+Klg1lFXCsgsLrQurBBPdsyY08+ablML
zjxRS2QyqGB/EJr805q67t6MC3sTJBc3suyPASfQRnsaVomLSQg2x1kpDfDT7bwP1Lc/QtaiRIyx
s0BK81z01cL3y7yLamb7efAA/tmC94sZDTsW6NENT49eNUrlh3nKzG0XGzb2ljE99c54s/NhuJND
U2ws4BIHNzowNlRftYFugCl08pTibdmzOTCPYS/JRdM8Hsh+XASSljrIWh2rVNt/yijhaMwu2pq+
lC8unvKYoo1E5zqEcs51Fe3RvULtQuW+byYTiSyjLMR6HUu2W5o3IDgBqwXEcj8HHS9iJ5DD77F0
sb3Ut9hnGlDT1h8rsveysnzioWITRFTcse9kT37aDOOa/dXZr5OPOPJcjCx+z5Pi4HkA6ueMsXpm
grPUWUM+g8IP3T2sGbB7ef3CtXfnNhHyyhrNXC+cWw+C2tLHsGz8n34IDa415+Bp9lq5VcscNqZc
5azulmh1JI5x+GVx8V8TVWhsqkLOG2N54aSoFLYpg/8VMz+Pt538k7QaEmZnu4e8EA8+usa5fbO1
03zKPngPSef6IRAKrAdy/h50Ail2RjEiFdLrqHwd/YTUlAh5oTCceNtCudiMzqzew4dCxneo98av
qCoZRqv5fWrlk+E5v9qgKG8FMu/J7u84jzhBfJntM7u+uNqPCearAO/3mpw//cPRCB7ZOsB8WgfV
FkFU8xV2PI9eG7tXf7DPs8qNrTD+yLBXZ+ZZbNcEsA2Dvcd2bN12a3op6x0DhUkGjWZdzGH84Nqb
PIqNV7+3T9RxCG39SlzL0FBHU6eflU/AaauJZ2NV/lbjDagrA+o2CJX3dGjuwpqbn+C6PDgNS16y
zELf79aesP7ovAMXiFFk4/WiP8kYdyhtwqcsCP9wrf5ctITxiIpplGXFr8MSc0TrsUSbDUSBLL/z
/YvoC0j4tEk6LJnLMcAN4f4zlpvLFJnivkwyfCdCIQQrvbU9jJ++w04oscqKM5AoR+2Hr64wEBdW
cjj1EQS57w+cz0clqkcD4eGmzGZWvPERDAVugMS9L81h2FOA3Y0WcSxhhVDV7kd9+v6gg3g8oVF6
N8uaWLmY7DJMySxrA9tbMMuDy3I7jdxgnQ1WDoN5RvA/RfNGeAuVrVlGK6FOCmhcTEPrKnkzcW3v
+q6+N1oS7k0WTmuVMqOPLRCMuu3PkddDwFU2RFBn0TsKtvOWn00nTW0Jf1wvZbP7C2ObAS+dYO0g
m9FKht0zJApsHX5MTzdHGLORU+STR3bfpB5rx3N3TtT7R8qTufZuLBW2nvr17bnqPhWbHPqH5Jo7
SN0RvyJ7M7EcjVl0DA3HvozDiS2J2BOZGZChaKs708CCUKTJYXb85Op7AlD+EoSWJ6CIfS+4G+bs
lfVFvRpTO76lmuSs2l1Db6FAVmlyM8kErpz6a3HLPBkJ+y8NFXCL/wsaeJhg1JqHd0Mb4LTnAhh0
5P8oLIjFZcdGkpSFXvOWZOAOlbZQq07L7mlOWFsakf+ejOVhagaFpDr70Wfeu524+64yL55Wv5SD
QSPN7TejuWN8v6q7gEa0Noe1lXDRGsL52nfTe5cGuxnbidAZE/TawAnmhid/OdkUmM5ADEcak3NK
wqSd3WcxonM0nIsly3bEtNd0xY0a0IKO7Gp7w9q3E5NSInYpjWeHcpcecNUggz707EMyhY8T+cPV
dkGVY9BgQQMPt68/BlbngGSdm9HqhH+WeDvUoilGyNcUsJeLipj37kPRp2+hrNxT0OUncxT3EDz6
DYX99x8iNt48kPR4qENkLm3FhaOSMA0BXzre/GZFucUkkvexanzawqEL4Q5VeMqWl1+f5pouiPGB
CrJzGATWMWwQauT5tJ9yecjqzD01GrdxmhrXQY9g7Qv7SHBkvfXyJcfB4j61A9RNM7PIEgp8COFT
/8TB8xj3khonp4jMQyveDA3tyFbqOVzp/EqCdHOOEEBM12okfo+lrnHqWXCcGycKjwZy0p6mtwlw
7OV9b9AENvf+OPm7OGVAPZE6uWy67BM5gD1dj/9MZ+WcbFk7p4TiDZxRL/cOf69iwkicBmBTYUIA
nZYzLej1kz3n76xxrgTKwvjVetqUBnUUtcyzWZcoGANP71jCgalWEVtnjfMPfODKVs5eWM6LHuGj
B4NxK0IG7/3N9E1o1Z0mHpng3xn1qpg7EMMzoQ1cXl+FO2EEctVd5GWfuQ8eyiddEtzG3hDUyhYh
p/QHiiwgm/1kCgrCHioMqSJ8QXeqNr05feniva3H/MmyQMAFr5C7op2V+is9IBxJewnjdfKtfaau
OexHKMSe3oxGeeyzdhOq0TwjbfvFNgXyLiXTbHn7zvIfksj8CXu4LXrnaPfivWMGeCp9NDzT7JEy
1CcHkPBziAJeJWxLpfkRMJFg4dPtWUc5W7BRdDFTPa4j6wuhenB3TxJ58JNsnsFvSShEOqGZjEV+
dHZbFAxBO4H4srpd6UxipSb8eFGHXSiV+tqNBA2A+bR2TkhIb5wnF4tSf41FK8Ju2XNqt9WptDEv
8mRMRFlPjvmpRyT9GaavXcNkhNelew6NyFuBlxy2pTTrq+anEqd8EVWXbFnCMYt25k07ls5aI/Zd
Y+eBTmtH6uq17A19qdPN0Fs9EUSLe6YErGqAh1shK1vVvKwPTTZuqzl7IMsav0r5VdPrkjUU4Y1D
8Wpk47V6UUAxNXKrXDWvgWGTDqqyhzbI2m0b/7QUxj7h4M2ATrZ3cu9FdRxoJaOQ2brnfb1DAHci
zu+r6ng5sJUGCFJPa6fRxHVi7srDBVw9bWbWBiu7Kj4ES6C6dp9qEBZoRlG+h4DrLFuM6Mn7j4kI
5kFylQtke29xLVmhuURb7GyNDl2o53BdKKlZCIMs6T9i+9NP1CdzQ/aVT2OU93ieJU9Q8yN103f8
4F9td7QbnjkTGI7tEY4bOo8KJtq6GbKPEh/MMHZE8Yw5CDq9SZVx9LoQIXLx6Tc1+lA2hhmJEWHR
Qt1QxdamUl7lAu7r0Imj3YXVhabqLBLjoSKpmmnPNWqS53ionnxFljQn/C6hvqE4uvEe6aLqEeXx
l2vl2AJM9y0axnuI/3hPYakn1Y0B0ym2jF9xKN2VnREclyYn4feCEoBXDeqpUGxZ+uY7DjWDlBn5
0HRuS7AVJ+5gK6rWtzlofsPn/Urm9oVM+O1MxG/i61c8XWiWx99xmBI41Ex3Rix/GWP9NOscK1D8
OQjz5s16IwLs6WnxPsAOBJLH/MhJi03fZx+gLaDd6/HT7IBxswIcfJ4HGpV7NH1chnp5DGIUX05k
vkjXIYE5PUYIcoKWBIKqey9r51nTBegSyA6HeVaC+BlsQinkaiboOc+9jSKCgTt7UATFSp5Q/DJp
BUHNEBLPR4BplKwCLHys97pFLsNKPgnbG0CgvcAPv4JF81/sncmO40qWbX/loea8YGOkkYOaqBcl
ed9PCPcId/adsefXv0XlfRmZBRTwal4TQlI0LpdI47Fz9l673mQmQ1W3+qINfBfh3P5dYjrXlLpY
auDGqpN4MePDww8xXcq2/mpNcQrs6VgOgOSTsXgZ7ZCEHQOHQkpd1ur0PcvsexLHQgs4w7Nld+Pm
h0nsR8P9jdflXfQIPxG+LAN+d+tUBZmD1Umz7jKyA7T6peB3B+Vy53FOoSPLawx2ZAzUi7wvTANz
ZRPeHaJtbS36uOZinGlia8uEHGuogMKMmrdZKaheq8jWHouIXVCQiJfUeiZMmhhS+h8l/3ymB90W
mkEzdPypBBL2KvWelSYm/BXze8QAlB9lzShV9XWS0m3xhgjKkXXT2nLi8vSOHWBys8VFb0WFfqnL
74k+mFNU29iKLJSFrnZwuod6zgUmfBJ9BCE/DOS2Yli+ke6h8UakG24fQIaOLkHaROzKs102Y67H
W3SbY4fiYtP5TOIKKS1Lr2FDXrSKYa963ToaEdTPORi/wjT6KEAhqDg6MZjP1+zCEevlUNMnxqE0
T0/k52TRgdFjv+/1gCxW8qBwFREUomhLiYqrTusIB9Eh3swedzwMUsumeAkrnzpaVUE5nUmu3poZ
Iuc4JyopM+x1IytxFDg+V2PeUXjmDSjJ5NOJwuE46jVqWC9ea5z6K8xxhL1IOOhmbDvnMcVTTDyU
qS0WrZwGv/Tz2KUG6ggE6e3nkEyherhxbOOzyH7VQW89o4Q/FqohITXQk1MzgRuepT3APA0LaFTE
ZKFI3Bkdo/ggNqkxDPqSltiSUN9tij6xdo0ZP8wJNjb8lu0xrGl+Ykhipx6SsRBEePrs6qB61d3Y
t3P3S68sALZz6XKXmygbIyQgEBs2Q98/TbhWVpr2MFdWzcdAS0KXXrSNIKGmhbcMdgZCc/AxxlUK
/LytBTEBnbYRbdps4Nlh9g+Kl4kunArDp8rLYMEn8Wu6hNvYg7jtWbQ8A+kAENI7vRZPRoQdwnSj
+OIoJExxSPxG29sPVZOo4wSUedel/ZeKwqfWwawMdJh1J6SvWpp4oZvm0SW/m9XAkxsJdbNYsZkE
xUwEuksHaJVU3CHIE593aubqhMIFeljAuLesCJQUDg0bkMhqCskE4jw4K2/ut2FrIkUiBsl03Z8i
gR5TsFY5Mz64vnYOUY1MO05e1aRVdwILrYFdOcO1te1QW2/1RfPZEz7l6S8UuEA1K5n6Jj0RKpDs
F9Jjc1Waz2Eq62PqsQmzvdy61cP5o7Fz+OqZVd70xEPlWf2cB9ieLRt2pT0RR18MRM3nwWfVzQgG
DRPfgoV1qpqyPRg1c5X27Lfr/oVuf7cZum9c8/5o5b/h9G4asyRPSnPehVPczmG4dUqgE0tEYtLP
b0UDV8XxisdR8qb0e1fCL0VUTcU7UA9/mHJ4dAtaGJ4xEHRt01AIYRYTm17v2FVARIXqjXxHdAgn
VYjJUk064YDxLhEFriUgDYbsuPBxy4gWnd6EREo9BrR0YubqK5mwgdNNRv1DALtUAocIbikLaP3P
3pY2ZgoknzR0rnGvMcF2z4TseikNBeYQD5NCOQcZL14h5/+M+Mvoj37y6bc9qYvUAxK5KsZ+Vlw9
mKgjQY5gaNnnU3JT5epDDS1nbPZuU+46WLBRLK3p/2LbqSaaYZKMA6u/w0y+Goixp5y5tPmrMzI5
xNFNzaXX33PWs03J2aXQ7rIQVnT35ji8Ml3c4i7fKDA1mtf9zHwkvS2+3TFTG0R8r6j6DznnXmyR
VwkYN81/I/YaQ+++nJxxbZgEZ3jD2cT9K9QSQdo798oG0t+kay8EuuwQLBQ3H41Mt6gHXqjyxC7u
3JtulBfNIbgF2SUeGCN76rv2rbIDf/m/lJ1eilKcqFj3rfVWEx3ExILNFpln3FtjMewDkNxhflvL
4s2DWjvozoPXNZs22OMRfDNNeeabhPK4MadibycIbG1JncLqY20nUjhNlkioBt0Gkto2Y5GCKExJ
rBOJW85sdarpYlUslYjbHt1pfoqb4m2k0dFaCHlkfyZr/GQN5XMmnvjUNlylx1hX2455iBq9W3vo
bpfvCwHpMcmTW37kDQxf7G33Qdt8DBVdrTnpl4BS9trjgJYd96YWwL4dDig+cNtncHEU+tCVoLde
WQrGxlTfO1n3WruKj7vhDmA+mI5LGpONXpAQYVz5CkEJ4+z3xLaW/K36vvHuC8O5qacI5eK0c6Js
X1AWr4bafok72BeLNLCD9KI6C/Oi9oRjvuWTu08SOlWa9BjWRAqhS5a8jNr4m6kiCpcGcSEQG6tL
gb3Bpqmwd46tOomMuUGjiU2U4r+oenFbm+Eu6aLfZbaorWrgGGP8Qu8Z8a6h+hWGKjzJSKScm0B8
0Ng6ZVNvboqRpnWfHHQv3BeDibOIeIx5M7A8iu4udMZtyzmiGdMlFsY+TqJjl0RPZkLhrVm7uZ32
aVMdgkDb2VBnAoepS1X4QTUyVUJv5gaLU7x7DGgCtxp7Wg9fmSiZ23j62SzjbR4Xj8uJ32rJZ5nR
9eCeVvY3eLrXvVVviA9/y9LopDTvBuf3FmDIM4P2tyEtN4k9nthhs1zV+qsxuKTfTj+FhSt2zJv7
iUt+ZTghX04/aAA7ihOlxxl0yRGd4z5vUMyJ4Mmk+1BRv5S5eTPG8U2RVJ+Mr9+b0T3gy2Y2buZ7
Ofwq8M0XjD2FNm8UhQssDALFtC8sJb+7XDxPpvvcRPTdaUb8LlrnaUqdraaZR6etX5hjfmA4sbvg
Q7eDezE3P7iTn4si3aV2es/MmcAAsjgJ0HLRV3gFWMsewXj95ESEoRLFF3vZl6kzB3asxyKMt7Hd
/aINc5hbtNPpp9LQW2XNe85VrxXVuYuSN7NauOwElIbC2vSpPKR5fjcvsJOS2XdoEtqXcgPCu+Tm
nh9J4ptkc3QdQqIs467kO4G+ijt8YYJGUDuQoeXPOpM0h/tnbeR3yfjEfOk7mFyIW+ZNk6UfGX7i
UCaHLArP8TzeuPDEAbFcZkuclFV9x2R+qLQ/2Vr3ZnFROWi68OvkuHpXbarfZ038XuSmnymM/wkb
3I7FhAvs1dbssx3HG51mYyXrVRRXN9ESvtAzTNHb4RY54u1gkrAxWzdabtB+5n7phn4TkNNtDE80
lx4V95TVzESkhNwY4r5tS05tVk/b0FeTy+WZm3cduK/gAcUuqKo13HxvTTTCCQgluy+ltuSyzfLW
nqAT9DbiF6+Ahr6cLDil7oLwDk7ULqrg0sf0r1hntCU2Gfl6UNC0gvYfoLlHPUFCjCKUILzFPHHw
2uLJEO62x3ElS9vCKVtvW726hYm27eSjlQxHADyIE+jwh+abPRUWbAdaQHJ6lM7SjRkwRNvqdu7F
JZnMO0+rv6wxOoD82kf5fA6YojbzfJOnzUfexQ+o0LwoClaWlK+T+xF4Ewmw469Sq5ikGOZN26QP
wdqdx+fBqD+Hbter5jw0zVskpnfZGVs4Di+RyyVXCJxyTftrMuOLoAvOWGRf6RC3NZNyylJEH7aE
roFxT5EgMhpjsoEuBm3caQCvF+cMo9PykkQzdn5qJFaMLU5fNmZkm8nRwcmmYfHujAKhPPFRhXg0
ADpuemk8M926eEQ1oQ7w2eMcYpG9iJ7LfphD/vf5pNN+wI98KAzF6UfjyRZ31LzfE38eGID6vGk3
GreAXp7KTIGxuh/n+LUZ1KNj27vFy8t0gHZ5tAYyyb6u2mlaRIPa9raOIX6Wn5tOzr1ueaeoji6R
QV9YmUh1lh+YC+NR5jYZdpF3HsPugYA4n23HIYjiZzM3d21fvsi1MuaLbcB1CRaVdBP1+8x2T1rE
/Hn5S2Nev3a4ijjjv80mQlabO2QMVvddtJPR2ho2WVk8ukhKRDdv0tz7whFBpp5lP+gz0C/P28xs
4FZBmdAZHmHIOPOLNXf7xG6wLDf7Bpe+I2iKaIomN8UORlOTBnOTapcBqe4qnbgdjMNBSTL1Aoc2
oTgGQ3M7afhPQ+uIynGfwJ0Wb31HE3t66sntG+Pp4LrdrYjfw6WVOZTfyeB+0W094i9DNrEgeuVX
7T0zojmEQfYdCPcSRMjc0ecfXb35hPf2EOTJduiio1vQwQHtzg9Apt1kkA9ZIqs83dPCW3eT/CiY
pm1sJuRZRt5VOvBRptjHZu5aawkMayMZq8JFIsigRzbABKpYY4ekts3N92XJDJvxzcnrgvAzpKVa
c+u4rbX2Er2G33zwyL4LUE1c7AnxL/WEDxX/qmn8X/nn01R9/+d/fP7mVr6J0S/Fv9p/ZbEbwnNh
qf738k/6Lf8m+vz7H/wt+vT0vwxwq6yPiDv/KD495y/UnI7hMLv3pPlv4HbrL1uHRC2F5XoO/w7C
7yJBj/7zP4T+lwXo0kafCaaanqLzP1F8GuBP/w3QauseFxrYdrSjnm5Ky1pgw//CC6eP3yLuiF2/
ttJX4lZWrYqoYgpt3dVeudaD5MVF1XJ2tebcxHNziiooHXIyP7XEwlZWs6MLqvISJjM2fPcDVwjB
G4BQ0vg5ngGvVNnPNAE3nCbv9yjJ49UMakOsMWgVDxLy3pOlz9uxcq1TpaM7gxB+s6D5lA66pUjV
rhuyJ1PXrXv47WeShvypGgqk6ahVnELDvA6l22fS8ygqlwyvVlqsMnszVO45VCTWqX482jDk0J7R
FbUD0dJzWoo4VvvKkPGxSGVDTLjzGnEx3ZYsashAAEQm4XxjS2OTOAgOg0pY93XhfKO789CE998x
LpftrOxz7LXjUbjNM6Et4U5mNEisIKcDUMJjFShXGFy/D7GlwZEks2Iwo7U9BPugMMbnlHQ2FvyL
Kbr8y/LQpjXxISzn6X4MCv0Ib+bIJLzG4p9ibShNNAyT6xttD3i7X+wptjy6dZVtMnoCK4MSY94W
sUjWtTcyLEJwak12fFKVxC0xmJRT1TSfVGodRHac2nBDvFizh/TlRRJPQxyR5QzHxo2mLzi05nnq
PH0rB1BvFrncggV0PzrZelTFB/sOikomzB3M9CaDkGwE9m/Ivd26yZyGEpvuOWoLCV5H5ntMsc6x
TO9a/Jl+h/d3a8wPXW6Q/1Zu8TiZNNdcNhexPFnR1jR74i5GWLWyxQBaCfFjWWQYBUN7KjR1TiCx
nMnt2Tkv9D/CPRvCSzZSS4Ku+RJD3bOT1X3Rp6bfhvYNKv98V9jxeIjLb5ZnfN4hjt0UJdCejtt7
IYEKAV4HjAkS0ygCG80sfPaawpfeEvwni9Y3cXHtZsaIvItx/vW9/F2UNsHGglQTHZmj4cRs2dJG
rBnGYg2NUQi1BnOxSpP3doFioQcRRdvZNkAK9B+FHo2HTLSXNJxLMq1syKBDe8wZNdkSP8dMhvME
VrAsg9eSCV/YhPdOQknpbYxIlSz7FhBMQ2B/dd9szUKXqtwNvubgmHMDVqq3Ln059OfE+BFqzBh3
dMHWBj+4VlpAaDU4/UoKdXKMgUwthb4uUTp1QdUdoYEWm7aNXzunQjWSOhCsuLMTaPpLGym1vT5/
D6cWLResb8aoVuSTbWsiML8BMnpWmBtJ/q6DRaJInm4OxbM10L/a2u2QC8mlDUMng20S6YRJ6psO
SVORCfyDBkUr9PmB0SEksYpBP+VkuhYuVH0jDGBspt26nRr7YCPHHGX2VTi9ICggAzzCLHrvJelb
m0Hukz3BMjbJtR8xEdg7IJiMYNwHNbBwGdPkUGoz1kGHbTcEoIBG7DdJ8WHM9kISIGE+yomaNc0M
HFpzn5nzjwj0jQvBI4yJV/XQl8W2/s2GBGmAZq9NdE/Yj0BrJ/kv3rdLGK08Ip4kpbwm78BFHGnT
rSIhel6X9PU3ZYcVvI3fxwV3GTQachn8VP3sbkc9es5ZtFfOREVgZ0wOs5ZJDZb+af2gSqTrc9Cl
gD5GwFsPYd2iay/iIyqJW9FAWUeO/6uPAExlgCC3gVMXO7sjsm1KO2gmBG3i7qUrh+BIAVDZella
0Rhniw1VEATLkrqqucSs3zqeamnAGxF8vlBfdwEAoEmLdl69uDfzN8xH6Y4bFdO5hE3SInvHCQus
pVgqv3mGbv4bhTLDpZQhoxmGYBgm1LuO+kAjDPtl5LesW/qxzSxf82/UAMzJCzUfFTEZKX0ovNLT
2YupJIER/ILHdNYDmd6kHalrrdFqGx34PlOdYxzxltlMh2yESu/IPo0gXNOudp32PROTtItpbSI4
1dXGGr5TydZpWuhODDDCF+65MALju1l57OJaA0vVNJ3hcrAmFfmXcLRnMh1OxtBsjMV0hb6LeHp8
WDV+LA1fFvk5AftCrFoFnq1oMW95uLjqxc41L8YuAPopzjvMXghnEYHg/0KlDnJxsYTJhs5Hikzm
ZVoMY91iHWtMZvTDYidrKoxlwWIxQzhTrK3FdiYWA1oosaLRMLrDNNWiJq7PxmJXGxfj2rxY2NLF
zGYstja87ueWKmOF+B63oGCTjF66XY0VhjjTwxonF5OcWOxyEUMzgX+uxEfHZiZn2Ia1rl5MdkXU
KTqbGO96HHgOms8by6nqTe+QXY0r+RQvhj2CzyrYKdmzu5j5tL5+1hd7HzyeaCsXy1+zmP+6xQbo
XA2BizVQLSZBe7ELCnyDw2IgHBx1iXEU5ou10FpMhiG5t85iO7QXA+KAE9HBkTgv1kQTMRR0HJLL
Y2yLUAD6QEIY0lpjO3psbbmz1/44FHtRLTazqsQdaTDaTwaHO/LcruFg3se6JEueZkoKrfMk2/zg
1fFAq4q8K1dJb290DG0yvCpeAR60Tqr2iEEO4zyNihFB7Fq5gDsi0710lTAP6lHDdHyILFTgUxw+
BRLbOnf4eu8EVb8e4GYeVEfQMuF3me0YZztYAIVJYl8EXTO++h1Ks/Gc25mOm8A+dil9SmdQNMoX
b2qzuFQ97KoaoashPAt38bHqrYutRiOBw6EDf+6wu5IPh1dgccDWYy1ZgIzcj5Ig910aet1jC/9A
ottDXglYat1nYFbA9duboHIW2QO7LsX4yu+U+9tsJ6gk5pG5V+1fX70+Ejj1fWl2qN6WiXTT06MP
Zt/tJkREJSIK09MI3TYdEwEX8NSc08x3KusjSdkTJwWbYQsZmGIRO+gtSjodcc31MGds6bEvfaK0
abah3f/S5gCTG7VB6ev58m1nOk3bmFhX9AgdEAly/0ajwnAUQiuJPfqcpDKAInEr1BYu5KlatBZ2
FMyBQD1JNNOWBLVQm7ZG23611ODMOxFMXN/kSBwkl6PTrjEHCX8k7Gg99iDDrOZZ5Q7xlTDBQk09
B2mb0uTMat+13cpnMntOyok00eVZWLlnEzP8LkEO7k9xh69weWQq7e9H16fXQy4ouaoYcIoxKOwJ
HJp/PsJar9GhgHoaxKfIHUvA3Q/Qx5ITUvv0CB2QUGYXGSz6s3WROOG2tGkhttSvO0NUtIF4u4O0
3D3aOsZFmBCxB/x9sIYWNtqf504Y4T8MnNdxCbkVS4ptDzCrOATLZT/GtG4VexnurQoF5OIGbbSa
v9grXrs+xCsVr1OQ7evr+aYbrwYUTmLIc/6rnm7J+voQHHXKoJnx5vVrJcaJdoRN/g9MmOV4fcEQ
5d2M0WgNN/g9RMJMncnh+ujPwfLiylcmH4zQ841jwiidmaSvTdlXvtWLyreXw/WpmtJvvWrq7Z+X
0gpalvA66qzFQHL9LOzrx3L9rBqTXp8ZBzvziQ757Ee2En4wCwewClpGXHTR6XpolkeN+1N3ZF9F
QzlxPxMVBDX2KBiZe39EMUPihINeQva4e//fwVvSCPRMlrvUm59zjdiKKoo07FvLORdzfdYo8Wat
a/zrwUVVvdWd5jtDdg0DY6jnfUSekEbd4QeL3fZ6cP88KgQqe4LrBNC19r1dhJjXgzQKlkvXqXcU
jqx9xMaxqnszLg5+UyfubgKlQlrkc4cosFEP6Lum3fUP++Vit5BUQ/8eYSle3bJdRpcNFT0F+bJ6
OMsScZV9Xh8ZqB/+loH2bfgC6BIl1vIdXb+L6xfVp7hmnWKZsyVQx4OrhdfBxhcbzv76zfyX87cZ
BvZUzZJ1+88TW2Kbpmw+ml295PMsJ/LIqoGiZaqbg6IgcK8fCPfxf/28vLHqs1XO0OLIduIfH8H1
t7z+viLGVfXnN2fZJvVFRcd86jcVdORNhBakRGCwisZCHGRr3BvsiKXADGWbitp7GYnqs3hvQobA
2Ly2bZvspql81gom4wlOfEjnM90pt/3W+VZcpBVjNkwYWlIWWBfOaFFkKE+Ux+huatPLn8PoKRpL
RgxuDjGmyLotWjcS08uDDrt3jQjgoceQuOm8C1r6GzMM7pTD3k2LuNGLzg8Riaw00zmKRjyUbflY
I/Mpof5UYjZXEpzFyshT4DLFZewvSVH8MqTxoocGxBGNAMRhiF9z/SVBUw/oqnoL++LNlLTnEotL
wMiTGxUxby3FeK+rtV3WcFDG/ByHAwNa3DWUFtZr17DzVFTvjNNBFEpmKfpMXHCYdYchmCh9ZP+U
gO8+haq9tNbgHsIseoZZIxGcJVtdpMZaT2O52MRxVOsYelxZ7BFMrA0gMKTPPAE90ckZjk/ul0af
ABwxghkAJg9QTKi+3N5vhLhk6tdo3rvzQ5WRyx5EWoHyLT1H9vjFhoSmnabdaB2ubRMDNxFm7Nbp
/tKJyMl4DiR6YwUy3FWPSWjfFtnd5Ka/iRPFvD9FLKBZ+Nl0FCvapI9rvUvPLvaVNePFg43eylVH
b9nqmQyVCTAr+bjauxTiBWcWKjORZ9tgyC9dWSMeSfqLPr4EUuJqDJ3LRJHRKsUlYcAZJiw2ombe
yKp6RjS9NaxgmVdTV7lpfJzbMt+gThXpZ2P3T43jfiwokzkCJ9QNyN88x35UWeq7uf5QkxxAd8Ha
Vmr+lZrsqSF+MBQZmnsRSMaQ6JQV8qlVmMUv8Hc3Y29i4EXHHHo40HL7WylLbTqrPnYmzLKp6e7y
CkdZuZvFeMLNs+eC/2nitgBw7kWbCpWTOdpnoHrbxi7XZReJtVHHcpug0V1VeoMzjqCWibhqqKY4
v79mM31IPLiQkKEvGe4C0JjFmejTg1VMfptPp5RIYnI1wlUvxl/QpW8ikqlnJR9Tw3v3HCJITK6j
uZzto750Y6ua1Psq3xd6djOkAxIdpfbK6d7KMn/gXa6M3gM7bSSgFSM2XiLLdqNVzJuJ1GU6JR3z
XXbuMsaAwdcQDndjJigcwZMdMCzTr+kduYsHGHdMCjCy2HJt5d5dPDZv8xT40kbYBUTpTYWMRwaA
262Jsg7LT7eegYGs2pHxFTrwGLSj9q6K1IOQXnIrOHZsemTZSIDeDpvbuv/UzY7FT+uAcoAQbmeW
A6cjjERm7V3X4KYONMa3CGKikFoZV/IJ3txT4wLicmsm6lGSgxZBU2Kh2eHHM/diRLlWeT+cuqaZ
Ni5SwAlCKkqWdlyrQYes0hvrLil+stqO171TveH6rNZV7+HjNL4hvTWbiPlqRYm1Ivq4WWXENK27
ymNO2EOpEKja0/hhSiPY/TnU9ZCBYTrSI8oj76CnIIKl1PxkqLWzbobnSEf9Hg56cld12Hugcu0R
ADDrYOZVkrhMnip8tmyUyESdHyqLcGt1wJe5RqUZGtwnXnDx3LMvns/kKZxLD5+M5nQ/uGGAnNY0
JJT1OdpK389KfwdwX27nWZw6ib0mqbXV6AIm7qzfIoMtPCfzuHXxhaVptR7hD8WWe7GZJI0BJjjw
eeZOJCRkJPzfTF2RlQbFcxxPd01BNzZPrX6vt8LwKWBfuGtggghoBE7FuQkHtmpyODMHfPCS+cvR
reJCTCSuC6k5N21m3xIHGrM4IwaLCZZSbQ/svQ+PeURboAWfFATuD378ccs2BGmZhtMokbDRcttY
QOFvDR3rM8vaJh75Nu1Q/dD2mMB6VhsLtfVBD4LHmjXIL7z6J8pwcJJlu1DxvyO6KExpf9wE9ZZW
nF09a7ehyO7jqE+Jd0Rbauf6uVUMZOrsN7eYc8NCtssp7524fet695tber+2RqaZni18I9ePpFem
tjPB0O8GjELcGxNqsk5Ya7NBQd+2u6SBL5JxS+NCahh3p4zbJIQBYhUUbUkt9PNgU7rendF3uPk0
Vhmq2nhl6YPJMugijZ21Lwk1aVNNrrXWgYiaKn5QqZ3fOMWAaiN3yIruBhw33BAziY4S/V/rVuif
xMBcW2wVEqQAiYwQH2qETWX33cCoGsfr/K1cLvncIAetxNdjGS3M2kV40vZouuifA5nr/LqM3kud
yQ/DdK8maqEfiFuem+keVh707jyet9YY6gyT0KkI65ZJG5aXGiF2aqIcQFSz603noUkWXBxw4ENt
HyyrHs6a435Fno0Ap+KGK3Kg9Rj20jlm18BAPi5Z0MKuv0P9B+ilOgwx8y8zH2+mkEGuxVkdzwPy
lWE6CwuFqDaZ3S7y0xzV0Nhkp5hVAt8VrmEjg3E3l+ErSUB5C9Kahjc+0W4lbOMh5NTPDKjUcmcj
ZUit9KnsLk3B+LZnkrDJusjDGWOyZ/K69ZjPdOAcc4Wlak90cXw39ehbZ92nTQYgHIjAWrdtbxMr
5z6OzbtoIbhl4jWlv71qli3j9SB7Z12nRXAwiupJsLARFA19diVbk44XzaGqC0siGGzS+FSwneKU
mz9irTGAvDcIfS8Dk0Fd5yyL4XjQrOzCbW6dRp13Q1I0gRVj8Zj0X3F7Cswa1Cwl0UpWgb0OLOtZ
YZ+V1ZRAd0k/vaCH5EAw/WHK+vfZGL+om7ZGmH2AoFwN8HjvA4x0iAnMtYrv8REG20YOv8dIHOlU
nrXcFSg4Z+pj8Wnb6N1baItslI+zzvYqbrPvTmBqqkG7tk27sa3kqzLFF2R97quthntWsNXsOOtc
V7uY8UK4LQOERl2JxExybWVpkdMgoHrHUsLXGQFORLk6TLjxaJk+WDWZn6rOMRRYWyTJxwDvFy7G
pN7N89JKGvIXzNwleoEGQ1rLnNWCx4n25jSNheNHjriVRlRvczfRUH14zqZBonDbZulOT5EisBtg
uNxnVCgqrc+Rg8hTz5dAAMDqsf1Z9D0pYfqvumqhjvA95lVk7jrHwF+ge58DQQfQqqna1nSdZnxq
OMWQ57obLCFnWd9g8C8AgJRPUDFBQWpTt44Mq/HbKdMBKWJh8a/P9TpsaTWx9XrJGuQh6tpHuDJ/
rs//HOIqYrmwWem1QvrjZKB1MAaoXzT+N/jjGx+1eOPH1z2by/kWxYmvlh9UjMU9M5FxR8HDT1he
+nPoh4HcAAmA6cp3SkY7aw4942dfTy4JfhyXVsa2yrzOd4kb4gd3TIPbAs1D4c5QYOOe+0rJLJ0C
cTEBMnXAPceBN3CejbDYX1/XnXfCZ6cjXMcBpxWePyhY9J0ximyGsFT+WDcdAzcmI9en0mlxl5W4
bWiW1X68tDYivc6rA64fEj7i5Mi4C9dzgXpfLg0ReznQufnXQ9bq8WY2Z2OlLRv7awAeHqEHkFJU
anH2ZKOi2QGuG/zroa6K0Qf6yK/laIc/MX7RkuV3DfT781qpD3e44xibSYOm/LIDD4Op9z1nYZVf
n/95sVDRprQz46AnQ+dnM8kUqVMdcPt1/jxWpH0lAcMiZSfQ1lTb+oANW78uXLLn6ySh1ZZAZumY
bmkJ/+6a9FfVc+NfHwmN4L/ro+Vv1Ka7gMrgMjaQGVZtdOdaMvHttus58bvE9XUTqEHiKLGmYDP9
q1O+Wh71CQhpyeSzb1zDD7A65+iXPW0nVXp7fS0JWTmvj4yRlBu9c2hwFt23AfBri3OcakKLDF8E
vXFM66/rk+vLoi0wqvONtXqh+9eD+uej//KUgrfZphUZptf3p5WjxSm7MRp+Yb0rrX8cri9jKA8w
rdx3zWznK7YJ6b7K4PxjCWM9WN7s9R2nFAlrCaZoXS3vUUyzgRSLw/Xp9eDUYOpr9ZBW3InzjK+J
eMTrz/+XN7F8SI5rS0xry/u4/snEiRAHlMzRgGYvcJ9ErW49HM3/IDaiEy6R7OUhm5VZYlSNCWnG
cMHGa5KYyUYLX36IeKgSN3OOLhI6Tr3CUE27NmiJULATCBbJZzpmX9RA68yawPibZLgYZfxt28Vz
2XKWILpdR6UBQRoZLpMeFFwkX/k0TyGjB/jcDI3hYR83+dagUbGziDpu2dEQZUSMRM9/p7Ro86Mj
wxXzfg4wOICwOdH0VbxyVLHxjHv3G/8BXfDebVZhslj3JLkoVIob1Us/JHGWRVV/1MjcW9WOiv+X
Gfb/xwxzTB1Q138vGnnF1fV/XmIVxkX8b+oRxBjLv/xbPSLlX9JcgpU93XU8A+vyH2aY+ZdjW4Lw
a084Jn+BP/qbGYZMxLF0Q5cYiR3LdZa01L8VJJb8y/BcR9clSanC9Bzvf6IgMW3j32OFbeEiSDFI
wEbigvDFMv5LeC1xZkNWJGF0HDQ7IVmg/M77Gm3YEN82EiEwXMFsC8WJ9OSu+ySUKz9O2jkdjO6m
3+GbIGoMJhNpBPu4m2lXF4B+bJFrS/jRrnLkZ5wEt92oA3V1xgB4UAgKta4g4yQRMKgwuMTOCVWD
wxbbN5dEEohdyFeAYtIVmV+HT0fY1RbOttx08wHmOnefkFpWJ/BFlaC6dcdj7m9t5rpGGT2WR+As
+aafNBJYiuFThvCwBDF5iYNZwwjGUx9m83mAwT9LttdhVOMVmiGlsmnLKIcizLqk8hpHL2K+WwTF
BTdY/X/ZO5PlyJEz675Km/aQORzzQpuY52CQwSG5gZHMTMyjY376/4Ct/lUqmUnW+97QWMWqzGAA
AXe/373nrswYhU+XTzjD6b1O2m4jzO4MMnp6GBggrwEDmWtmbKDLmhhr8JiwJWhKSnoNbO9Y8LKt
6ZIXh9Yg1mmUIMXJ4QkQmLvBxIfNheIIokpL2X7UFJgxDWnGK23gETkzh6orCidZxNf2WJ7rfmgB
nuI6sytY/DoYUGSaho44sOVcp2jTM+/ahCFTfEnTbziNw93o3MeMIKoqUkyTFtNZaakz0v1C3wEM
vpdN159EqN11qa/HRr3YYX+zaPzpentT2eDrgXfldbUqotdJcgj16BAQVBaX3pUjwpno+7Nwyg8z
90EUgKxJjHrTMBpCKXH380+NNMCGi1YU5DjnY07EYGFx4mezjqqblyaC0iHsBuNgSunRMOjLSM/p
hgl1YjL2oQ+gT47ADwIW9qMrujM2k7eoUMlpwh+9kgMtFSGZRkr5cIAzmGSETXQZ9Iy+JXzCOZdR
BHqKjaPQVJuiQ1TMFKUUBTf4orGoiRAVAdA2Squ3CcB2kx8b4LHccADqKlc0q5LWlmUFDKEYZbBN
YU4s3eGryYK7kFm50dnHsbtKzrLGNusL47HU5YkO55tMvSsFbURT+3cTnMqagfMbkLL6WjMZHDiI
cQRhxJ60OJI5CK5bCtPXmvI2UU1qjWbF8ISqxzpJAUhP8CEBAc87iQGnKzmA9d7WGNtxVSU2IH0D
Z1UbEAtr21eZptmetTAm1FATw6IzhpqUpWALsyhrqGy1dqPjqVo5rKKh0Z+ZC2x1RcFfQdn17OBe
p5njrsFtP+GOAYsCknzZKB3ig3NpzKw6O6TAuqbpn8M7ctBjVFMgKyHXmzmm+RK4WIPYmRfyp+VW
F98fsaALPoumyrZtipLDzADE0VRDA3Ob8K23HnxS6TtMUAwqJ5goje/swm7Jx+Ytjh9pb8c6S0ap
c4jZGLp1cWoOKph+l/X4ijHr16h1zjbsrEtlD/tWr+XGYaEurJmnTpfJKhy6h3Fk7tsWdMR1LpVQ
Nekytoo7PfXm4W5wqxtsEsK/qe7qSzWtaw+frpVeHGxDPABsdAqkawYCtOV0kzUwFsYs7lkt4JZI
7LCYghexlrr6IJ6SYRB1VmMgPsQ0X6BgCpe6NDeO326dLuRRFpM402ZtDmXmq5UiXWXwlbYpVgoQ
SPKU9hzvhOE/DqDXnsMsPVTpU0ZGDOIOCCXU1FVhhMFB5WCZ6yL8VYJSgMFvXKOeFrnUcK5G4HOe
CPsXuriZHgM5sVGr7AGaPqTDKAndWwdFNik7XNNgIZcu0b6VFxQlyG18hX3ZnKgk+GXHv8GEvbCp
pmZu9DiQJvJX35KJy+i+GG1cT5ol7k6WqXWvvgLMHxfDKhIgXAJ+SVZsaDGEYuV8EjmhSnucOwYM
Hlg4Yo3YZZxT8mSqiomeKexjbWoGN3tLrovCBG3E9xeVXN06oqLNor6tYRjTaR6Br0qc8IVA6zaO
4N+sY0h8sg7N56wU8cIIGXiqeD9OaUTYGmBdQfe6oTWMdmnhzCIgTaEMeI+d9gyj9bkSO+WSme/6
7VCCktXiHGM4q6Rf+/JGycGSCjMGCWXWH5SlURVurS3LWikN2byTwzroZ6MDlCjqUzMcybq9cscc
Cb4el7QlUkhNq6rtMSbIfntp8wa3OVk6KVmfsRz2+m4gy4rkPV5TeBcpsH858HhpyhZ2p2Sy0hiI
eQKBVwT1FhsHrYseFSFRGhzBUomHtPUQ1w3uneiFtaBa+gkkdJoydIJ/xr6rWdb6rHrA9OY+FLTa
UNK9sE2iWAMu86MdapwXsVi2yBErAFPFKbLLM353w9auJtC0OLS7iwP1h0yNOJrCe4qUZhyKTkse
tFbwJe2zPQeoXQii0IodpvPtE3vyZ8v07onPjRIkryFZZnTW/tXTuS31odr0ZTvuCweWQmUTRQgI
xfSGtyfIO+06tee5Ws0JjEM0VVcXCvMN6l0JN9yonPri9bgRiwnqtuvw39WTtxk77zYZGopbWwEI
GaefLSzSBYlAd8NH7b2s+0egKNpeBdz/XtVBzePGZM9B3z0RdDrWjUMoFxIDzlw7SiwM7lORlKuW
wqdV0Zflwix/FRwuN9UABaEd7aVdYZSao9o1p3skjl5nKOseFOcGznPhD0Co97p1kw0d0mho2gJK
IJ0kntcSpmXo1xZ0RqOT+mNzUjVBBoPlKKo1GKIk0FgUurPTvUUYZfwJM1tWjciZwY5EYXYVtbsO
I6D7lUOwk9rHZEdunbT7FD53BRrWmMn30I+2/YQ0x8TV89TwatfYyCRpBT1xXq2W7lCoiVS59HTc
GgD711WTy53tNe1mCrigSP7dZog+LOpj3moRfAE7yCl1IpwsjaNd9YoPEO+Y0BDpwdk+U6y8wq1s
nyTm6o0X9PoKuzTLmCVfMnJYHCfTj7gRDQoTo1ZKwxdWBaNL07rHbGxeoIhO9C+FwapAJXKmaj8G
XgPtFGD05HTPlccJFpE+W6peS84Fw0HGCVN5BlOI2L5wZfkpYD1dDLR5C8UDA8QQH6YR22aEeUgv
rWNSWh9lRwGyXk+3CM8xpWTMooM38Iw8Eat3u9buNLSZBNd9f0GaHkrBoNHBCYWOZgW1CNPpBjCn
XVT0NN0o5fqdZQQwTJsErT65+5rtE9MUJwb4AhnVjbES+q/JfKNS37BxuM57divpydXR6SkJ2UY9
sZ9MAfdvVF8ygWB+FiXdSGZl4P6qzwFWqc3kfMacpRdDn5bbHuU8kZ+aBma8I6tFYEZ8qkC+m7Kw
90wHrimr6FHPPMhZU8n59wp5Klnm/VRi+ssffbrHdIe+e6uNH+Ppgox98036nRsb4EqYMgbOPTda
6lNNypLEj4Nzr1DmbcxruRLYzMaKap5aicdi6PJLw97HIYJeey7rWE+Sy6K5kdp0s9pO86mhfbRE
ry+Hor45hnVys4ZU/2SSrxvaXQq1HXRsFS9MTYGisCYmkgMedJ5INKeoqf6RmdUrW172dooWcKOb
BbNS0UE6EpLUaWCg5G5fAse5Jw1RbhLt7VlPiW4qii34dPN+AxJclPw/gTfM5Jn2eXAYiPMLMelx
B588IjNH/DnRyjTwfA4G9V/T0K/op0Rj0n7zjIGEXLXZu9XtHWQP32hfakyCWuywSTXlpQuYQ5j8
zoSICkzTJeHzzuhWgwcDk1ozGpR4rjozE6LUJncDVYm8luYkV1qyJjbWbfVelQPBKKNsd5MPN8LQ
iKkTLTGXnd+TyHS2k5OfR5LODCKyHp5f/NW57EbjZLjO1vfWoDwmNu1gBf3lQXDYOFktT5SIRGwW
uNjfbX0fzD/i/it8U+3tPvpURncULvdowgdgFabyM0xRri3+Kq2INmFfvZKJ/CWrhEkFvk92rDn9
g/KkzibE5LzKzzjueE1KYXkG4b9QmrtwRAh/ocWQGVfvmaoJCI6sew9grA+qBambeDe7G1964kNU
0ONVlkcC6++NRvA2yPUKQqf3CN4R6gpVEASYQgHUbgpS2oYe7dJ7tIbgg9Qj7zChWgv4jIQfWgcf
vtbuZ5MFyO9NwPHGMfsz/CGEHb0FaYQpK0W3Sx0EVOgg2Du2lsmAVdk7+ACfnv484I6FDrbphvIH
062lbnvPpjMwpV97g3f3R++L3ecPp+MZgvV4qZU/pH72SJDXDMxilhYkMs4GFLY2PP4c/2EK5DEP
yxcw1OtSgzbkqgf68BD9U+fRiqcVSGLAIvpsR4oTprVwjmGkqKA7zH9UnGa30mzwchoM2JJxBXIK
KJ02XC07PKHiPsSTfMvxkMR9v7Q6hGqfJ7QG8dCi4ywPLvAwka0Gwoc8FxgyN9yOeImGQN4YQ70Y
VY3hfQ43JtZnAhizKM6T5opFVCV3zzTOcVlfRyjGksZzZf9oS9TTpDgFrg8/E3BhTWKqLKPTWx3l
8QaC+R32x66NeSrDfywknm48y0NtvldFeRdKzvVvlxaCpqaxKcTINiTv8KvZ71XWZ5t5J/a/kpkN
gzPdbL+Gyt6MbHESSvhKPV0lFfF65hXzxJz8MjdZfsHhuM5U+OVZwy2dB3t+zLFPOg+WC4+u7O7M
nJbVDNGeLw2I0pmbsMlqMhYc3hnzabJ6gpmRrOB7ESF0PEzoVEXNLfIFeQXPwC1aQoWQry6TzWXM
s71nRZrfc61377i/t14Q3v3y3PVUdoltlMtx4Xe2vSgsZzWN3kMr+5egY66u8Hb7MdbTnBCd9cy2
4gX1ImUbxelZC/2HxO42wezcNjvTenos7bAmYaG3a7qTy0WbJQ8JYPa90bOfQnGhzFGIEwXZW0Gl
Jt2FPDQICHT9xDmKjPLC5TKlwt4HHR1ptio5KGsQ91wggk2OrchozlCXr0OLAsDCBWCozM52rz1F
hdxQO01him8+0KtL/7Lkxi/SZoC97h9z5lxTQlVJ7mXrmvrYwuYFIN8vDT5DE0GAq6qcVzzX3Q6h
fxHa/QQ0UjXcEh6+GG26wDRe0KS+ky3FPUKEHzXburli1U+LucSMbp+g3KJcsY3DVIxJlbKyi+2e
64ptQRxKDvPhmb3jp9MBJer3qmYbF/esFsw+0Hwr+0ILKaxKjmg4tai0LIvPMurcfYaZd4nA189Y
mA3hyYcyAELezO1nNjRqhzi8r8RnrfXjXUTXag6me34Ou7yx7mYAWD2sHjoj1ha2cLbOqN3tTrvi
6XiRCgmmUKhVooQdH1EyYoHka4vpnY5ePDpGaG4al06Not1xX25kLeZyaS+gNSs5R8J1L1GgH6H7
0AwK9RwASXjAw7XpfGZXRQVHI+W+s3TV0jAn342iYBNdfpkzBg928SouUmtPvzWwSUMsi6T4KPwZ
1wh9fXJOiSeLiwii5p5Hyd734nUY1s0xRfFcWSI8UBcp+hDAQmeD11CYcu0kWKVGecx1MBVI2Zzb
9f5nFis4gA4SdjjVO1Xy2NCROtdZ0p+MvsPk7cijtDhyFMNTHGLCo9CLcqfmXXcldCQ2Nj1zaUpx
xr2ll8UysJrjGCKwNa3/FmDfrGps3VgsqYZScDVrQ9/pdX8potkKR7MKxbZFyYniN7x/RgUOs0TS
cG92M+fU+6c01Zhp13VLtpp+buVxKulTxzh69WRvZKnd2lSSqkkg+oaSg19mOdvBaJKdhKhDi7q1
Y011sMtJBIFOcUpgc+bFLLa9Q6VSYlm7cQAlGFI5UGU0VZs+RDeFvJHpY/c4tD8LoycyoIrZQtCj
VhnnqjVdQP8CFLGJX07SBF5mw6kpESrTUl36uH5whmKrI8Uuegyp60qjUq0ivY8USKfQz4mQ8zLh
QEf2Wf9yfOtXhkt006eEZnDTxceuFE+1p3ZCKxVcleChEcHNiLSL73bc1R5BO8YXbPF68nft0OJh
E5iuAyw5qfkVKS9euXF3iorgPOk+M896/oga2QpDEUNOXIfLINH2ubz7U76eOoc/OFXYOMFKUrW7
yOPmlhbGvdUKxIFRe881/IOZw8yqcwBHVXa4DIR29uES0rq2iYRdLe2IfRuWrq2VETVztkBLXgoV
oMdSA1l60KjNpFua0lBLWlMrmLbE1ui87Gvvpybksz2hSEGTxsZuddMWQXXnY5j1SQwstCgdF049
5MxXom05AxodHdgjPWQUx7bUM3becpL7yj+l2K2auvqCfCXXYCv7+ch089IREPb8JVClxKafWhtb
Vw8GCc1dFBNeT+aZYGE7hz5Uf/+uDupp3feA9b451HxQOBFy1llZLtrn95cshEQ5Eks9yJHB6eL7
XzZehDPa4KOueGbChI3aDX1rav9tRA/wxCHIWJuiytShnEfXSDO0Z8xe+2/DvREEIV3ws68CNB7f
GgFEFVQYDhsxJcpjNG6RkyuacLtdP0MxjdlV/e3u/f6ub9jUuOM+ZXRcpHa4b4sbwcAoXivwljTC
cxT5/tvJr9eH0vRXdl546QpN3v3vCMD3i/l+BUjiBZf92zfEC/z+jl0oIQ+iDcriInYzcbOnK3DV
15O7lCG6DzK0POQzffz7S5hzbGWy8mrMFvUBE9UhzApvpI6Ubx03wtlezZhel0q2Q9Sw/uR4wiFh
z5Z30zp2TOa3fPLKQxOFTMFLSuv1qMWuSBv34ftLy6dm3Uvx8Y9/JS33wC4X2JFskdT+8YNyxCbw
j3+MR9A7Y8Oj/R8/6AsGGEbFZo6E5x4FkOC8meB0+f9fsKlheP7+5yhq1lUtCxoL+BS4ymsWmWy1
rQMhNFdBAwFQJis3q56c1M8AKLEf7jRW0x4Bu8r8Y+YQTiVCtEgFJSt6C1FedKTlMAMs0zYDvJ7s
CwaKbQast6AAbxF7UHjIw5O3DKJblrPw9ww8H1O/vkQle6SYtXRBaTJ9xfhkTg7pWzgviLy2THww
VfavSdKRVubdnjOBdWpHarAbN1uXqFLa8CQDau4ydreokHiiTFCmfAxXuoaqOEbZ8xirfmsyh3W4
KY+xaXxFkoVlsFAgkjG+635anrQyQaB3wjXP6MMYDPMiAAzIkr1cF377YKaeOoopXOvFWG9KDN+0
BvisN0a8a5CGlqUTHCZyvEsec4Cz8Swhw2DpzWigy8VIG5ff/ag0OCWDkmvYPgUeh7bPbpwTjSUm
O2efkmSz+9pZzh09zINopmr5UrCJk8EnZ9/0odT0CA4Gda6EW9rcZJablz8rWVyVuASEjiriZrUx
blMH3TOzXhISw7jEjV+ZZj/VHKrTqjym6ZjuDYwynWb62Nfis2HI56TCv2pZdK66e7ALNcOTmenY
DXc1Ooc4uXcyR28x+qvfmo8U5ux7L76IaFyVVfGCGM95P4dZCDzveQRLTl803oS2ew9xsc5/benq
jEoA1Tl2KVZYXkjR4lZDwWcQN775lVhnPgWFmsieLNN5Nelj4McEIEPxBsZyRIOqf/a18dbwG1oU
Zy+A2OOSkOoHrbWoavKpbvBBRjYOJR3W06he599uaSI3nBPbnrbe1Hw4XQCGhM35DDRB2j2AsOdt
usSBy8nNxIRu3Uuf/Q84PlbKNCfnLp6rZth2cuKUGFGs0TdsrzjnooCzVsp9KUztqBrwQwNBW/hq
PM/cvcSMGwGB49nIKl9l8D+i7FdimjRYVPQFwW+jc6lehgGpNE4VIMfqCTPgeC+l92WTNjyqEg1K
b3vAzKNqrtoIONbrK/Z9EJ8aLaxRHLa0shCd1ahNNhK321VhZD/kqJiFRexAMMuAxAHmq25akOf8
CjmTvfmtY1BkfFSQETtDe7/AnwpXNHfTFdxab5rdA5W1n/Q23jKlJKnOCC7uGm3pSzRvX0fw9atz
bRszfGzc1tS9buqw9mgHVmfyHa9dLT54VhqrnJabrqhxKJI9zquaoEA3flH2Vi60dA3vJ9g2Pew4
06/vtgmSk4EoGxvjGuRluen7qt6g1yTAaK2Tjli3s50Cz18Tf465yyxE3SJb/XYShFBqIBZjBsUp
sGhPibwpXSYMIgRXcYVTkhCj8T6VLpfHc+kE8U6TVz362Bn7jIij8tFcCzzqZUNq0OSb+UdRhL05
SdRPqWA7u+aLHfEh9aOOj2PxUjv61Ru7HspU169rU9um1QuHLG/JvN9dBqlJG2Rfx3vPD5Yq4UiZ
Zdadifpso0P89XqHk5uBMcup1kac0EOsOrbOIIWqH6KdKAjIfFbViEvi1kdyxK9CI9geZekKGQE8
zavqqr00Qf/qwSaCQ05M1CWKPkc4ofbuOju8x6FFE6ddz9tUhneuZpIZHNkbExTifZ337py2PLkd
lY0wIluO7+QfuzeYzgG+cRZzGjf1U13b7xVbMGWRae69hJCg+1h59qfrMLnhtsmN9pcspltZ4aKm
TdFEBhx87sX5B7FFJiSv/Lf5hq/Dad1Sew0zeG+Y2mFQBeJEa96SxFlpY/yBV3Pn2cWGlzatWhst
zuvFw+ijxLBZkCtrHJ7DoqwJKWuPWZKeyu6T0vh64XbNfrLEfqxic0l5grEwdYaHlrs28K1NZMrW
snTxJTtY5A1tl1C0ik51sx37wUibW95qeMJskPjG9fvvHRtaeESShJz20k3tFI+hEsVC4krQJ7bc
poi4O23HX7BBYkeUjJvWTJ+dcPCYugYKN8H4S/OabeHCgBjQVBYDzSAsL9U6bh8V/aK4Vx14V3UO
N8h/tPVkhXUIGJj54aHjLqD+fJU8t2guPKi6eo6reKvq8Gjl2oUw0SEKeSoO3gPFmIj9CEVBQ+cO
U9gPBSFfA0NDkcRvN/0UBbkPZmf3HO+Dwq0mckfHFs3UvRY7Hq5zsAGFdRC0WtX0CfFk6d2YY2Sz
zXnQann1EQcZLRT9tfasZYple9d0frrqsKGu2YNgvA8OwjPvljBfy4L3LOMXYG+5j0aHWh5eyxjg
ZpirGkusFCVjGCBzIdMzMjhad4gte8048IM0TAavsnyOu+HQRY/Car5EwB5HQpDtFb2L3YmFFr5A
dxUsBnhINzW2xbJAJtYndEm31LNlpTNtrzWO8SMzsTKW2xrE33Is5NmNovUozLdqEvP0yj8WfgNL
bUZbjSmnRGYpwiIdXf6I2+5VJQ3Fn/BhjRAuXxNHt74BxOyiIBEmeXPTaq0a9VmN5ju0npc8ZVvQ
Rs+V3f0wnQSueT7c2GvkG86PoEArKl2J9X2EjbHxmE7g4GXQkNefFtfTdwfJhwHDFmVrwM4TCqCf
cHE1t7gQp3JYgVyrlsz6jGvq6+mSlSaH19vNfnftUBiriAKTRdkOGP36iDvBoggpi8o3BH2QZpFg
4AXwStOTj6bCEUBJyYKxmLEBCncWGfNikzcGOwGe+Y4G214GP5Rmb8RYHfOGnY/pslJiITmivD5Y
Gl2cTriPB/Oj7xJa7Me7O+ofiGbQcHuAcRCwWS/zr/nz7UNwW6oGD/aQlctM0lQymPbdFM6+Czue
PjMTpDfGk+UwaXNrG6+gBP07Z78Cp7Guqk04gErtq6DdYmlpL6RdF0KRgSLHNtPGzFesATszt+ds
JLDVEMn4e7vvND+ljT7VBBoxAE2fl+ZrTrHBsqt4ZJIO1JPmSzN5FUrTPxXp+UnrV5MHmiLO13aM
c1zWOMydAMsk/99OO1R69JzIvN0ERWJxsHoQSRwdWyYlBiwYQAhMZAoGpIV/9yL7TYTMBQJ/OI+J
/9KIbia64/iu1JHSEsXfUv4aK/gcUk63PJ62TpRkC0WtQcFxCFWBUUjj0nlixLianA8DNg9ZZmvl
DDHV4ipe28mwy6n6NZnwL/UioJUBGQR4vNFviW28VlPU7yuVodLpzCed6LWSFDuwidz6LmFHTyY3
tkB4FEbnDePNroaMsGS7BQJN4E0sDGbcLQkykVeU811og5nhBgOPDPt9QK5YTwXPFS4ujYJa+FhR
t0zTIvhxGs/tIrgWoXqTU6yvezJsKw1jkvLoAqemi3hevuDdbw8efeoHpjcAh6afDIOOpeJUUSjr
MndTbmm9euZWAEpQPUir7/fYfm6aEz/3Is3RrVlqo5yFDJLAOh4oOcIeVq3YrBFByvnNeUTtc7xD
/ojuoxTVASWflcVYQQzuHMh4o+3B3I/zalcGdEvh3w84EFKQxHi+Z1yqN2aPTmA/eCPGkMKKzim6
1ZaZs9h2evJolcZnGSTxSVh7L7nUHLJvrT4d4dsbe0ZmDQlceOkZOxsWrCzu4B8E7rQ3y4mmeWEt
JipRJomaV7Y0wlehWNTe8NwgC/Uyf2yK/lSR7AD0X780ivCeYb155RdFTGqlqcgHVBs9Eg95zA1k
upqZ5UhQ6NFPbm4RHMkGnB0NWaxAvbfbtId9rf2up4mRUtSD8pwGb1nIbm9Z7W/p4TdN/XFrxuLZ
1N7TxP4l8NH3uYTLk+OcMbpv9/i09gJJFEQY66jPL5KaE9Pits6JZWiIbQDfV5mb0oFjh/aGcqhd
r5pLRyXHyhwl4iC5HT/UozV6NMCQBObuZNAz0o75KjRYQ7hq7G3ivWqhEYK1W46pT0LP29qDCf8j
d7bu8II8g0aIwZoC7O4zl4xlstJ/6gfnTZcDvNPquc0BoOCFqbdaZl+GvEWLHn/qNYpsClrFr5na
BCmAyKwFWOdp+6kUNAK6bb/Q+8BasYZym6bqIbYh6oUFwBwn6TZNbu0rD60+wAE8pZza2uyNyjpu
/vZdhd4mb0jMidKv2FD1Zwbi53FgckCuwL4xm3WM/Jed030AL2WOFg3xquf4GUwZXWXO1Y2o7c4m
UnQjSzbhfXkFEcxGC6nTMjahirYgppJFOeiftAM2yyTVaTaKd6x9wbbQn1vPhEwr2ewlaZZvDC0E
xAMs0wK/TQfTzcvlE2gjRbbP81zYPz4SdtO+2RRwlHV2Ti3wADMiYMKytPCcFACYP50M0XLMlSSU
c2nS2gZPMSLQ7E1o6UrsOPVp6H7rnoNYPYB0zoi1tTNih+SmWdMBIiYas8MlBNrfVZ5QptIGAEMi
+9McBzLzWWyvu0h/DE1CvEA8ZoSI/dZ+ugUtX9jWGWYTUqUnDVxQitxDNEjmc304R9qkf3at6hxK
O9oSt180Uz6urOo58lW19bLpCQZJcoj4/LLhS4m+yNJctQO5kjpt5RqXzFY2gKfCfKcbTb9kvvU0
BUC7reBqwdJd6X70Ybsy2neyuyqNZGM9wPRIhyym8XCgW8K0tl7eOY8E5pa2LU6xBgErRF7BTpkv
24Ji+2ig5khPdwxz/HUx9mR/tZ0su/aWBDO2Pe5w6HXMcINybYjh57f7+P/ofv+B7icN3da/36r/
rsGe66P/Xgs991P/7S+XX/1//Sjq5I9IwL//T//j0db/6lo6K5Nr6qiC7h8of473V8cWuLbxaM/m
7bny+X882tZfBUgzSwj80//s0ca+bXqeYWFXEi49cvyB/4teZ51fpyxSds/5/uff/oJD27IN07EM
g3JnrN82XdZ/ZPzpnV11gobk/SiC9NqRvXz08ZyANVj0LSxlRPeJGmITKJr/22L4Qp1v767+8Kb9
vW36v/I2e+CA36i//UX/E2nw+1W4ni54m3gvdBeP+x9fRaeEBttDz/c5/shNaflPnZedp27UL3gx
ss2Y1cgIzhIvI3AlXSO9Rg8jQZttyOhlYUqANP/+Jcl/sa5btokHXuKcxAlvuH96Y2rNkMzdYLxJ
UvK0BZDI5qitL9PU+Zk1Mf43VH263pqtYQSfGF+LJVwtUhxspHJLe/Rzx1m3ed9uDctitJgS/ceN
hAdGSA4MAg8t7QRgGIomWLsk/2juZb6Jq6mXun/QguH53/9G32b7P11qC2c/xEpM/y7MyX9+kytN
UMWj6nwvvEkcDWfg2MDKtC4jf2mUnrmTfk1fKtOcnV6a2yRrMa/APWrKkzvk96hw5DWX7qtPu8L6
P7w2bvU/34YWN7ph2gigOGHIJPzxBiB3GNe962T7Zt6C9DaOPJHuC0S/bSA8m3kZXYOjUf2wvJY0
lTVbD/pqz0BgoKshma6Zdg3E+B9f17/cmKSZheBVmSQiuFB/CjDEQhtKqWpvh+bEjJq8vWhBNGow
iSi0PTUWrQth460nbBNbGfQv2DWLmd8yLCC56eesC//DjWnNl+mfLqNjCYMFg55iriUyzT+/VaPS
BevL0O2MWEdSin3tiGizFpJwppdG9VPqnxNpBDfytfEdqvt6tOCugKCJMBrAURIAzi+5WTiYn7R2
1Q2peRgxG+XFJF5rfFZO59dQr1MaqlEMl1Zi3skb6ie7A5vYsmXX4/qsD9fYtaw95VfzVlROJL+1
9egOxrrzx8+inUEAmjdsVFGcTOUAsijV3jKKH2ziqCSZZ7kpIyBDUxejr7VNUdTjhX2SO46/o7iS
axHaLRT9khg+9aYIuZxUIc6RAPTYAfckrFcY8+///k6U5r9+ThxLxx1NDzI3MnnPP73BbP7dIM6a
did7josyKy5Ym48VAPWjhPW4J1RHj0jldg+DP7A3NKcjXUP5A+1K+FJJWtiNlqxyXQuOXlf/qjNn
3IwcoICd/+xDfFkQ+n0m6pN/DH3nq6xoh42i0eP9RbGyUextdt4//CZZhiHRz3SQalv4knmeNB8S
V949uCD7UDniotV8+f6OEo7g0NjtQ+cxwaRy015zPg3ZcfAlDT1ORW6x7wvdX7d2cXRU/shlbC9Y
KIadaiz93pn5eAv964C4i8ki07cimfT7hCCWICRdvZhTST8Kun/Ngl6vYGXLgk6PJou3nEfqpa6X
BIILVW1gQuT7Mo9Jy0zJufFKMgvW59gy4SZ4EZwlej3R3zaFXeKsSM6DtjGIpwiCObtwVCaRfTpw
Trjpm5NNZ9KFSsjorEfQLMAE3rKYDmnV7ljacETq03jM606/YLuW2ohS51BOalXY+0syvLrMvVMf
VvUe1KdzSMVAqqUo9T0Le7xqkDIWvTkWRx0Y2cIOI3VCc1zGzYQqRsfhSaXlJs1aY5cof04SP7vI
R4fva2SnHHmr0NBXxKCbjWGIH1bo6SCnUK6G3rJOcVPsjUy7ENPN145G0y2r6t6rnOjGIf2YwVag
ZjqJbr7WRTcRE6onzn8xMLFsNa3Sn9rcYeLtu3h0QOnr0g5OVsnvSHfpeOk17hbJJhgb+3iSTuyY
jLcqmoIJ1BYG3Im2bN6jJgACMej5aoTZhDfh/7F3HkuSI1mW/SKUQEEUiq1x6tw9yAYSLMG5gn59
HyCqKqazpbtn9pMLCGBuaWEEUKi+d++5DqBMF1iuh7TInrjLJ0aY71XvELIwZsnNWTbtZNoETUQP
6ewF8MSZf2NIZJhV4wu5ymTguiJ+HCmrHZLeqbZzB2WNekpGiQbbUkkF6QlgwiaOk/hcT923samn
py4nVafX+QdknOvcafs0i9F+cczawEpAL3E5sh3zjTYrX7Io/cdpovJWEeHuZvO5C33vcd3Qx4zP
viJWaj0ENqR+/yF1+Rz4jdR+fYzknsFjhBqPOVXn2/pke3E+uXCd9j7BRgfkAP12Rag2IRzVLEdH
y0UCo2Y5nBD4PAMxHe9OI4/rQw7gkJBYhgsFnGELADE6EsUcvqZF5B3DFBsLA4zxsm7MxL1E2TQ/
mMsziBdGb6rQvtnVHUGLfFo32uILnZzpx3qUg3544OPtRiaOlwkPzqaPo+x13Yx98EUhwjygJgo3
bacpMRuJicZQw5PI8hwHcl09+RmkQXf09WtYeCh79UwHs7gkne1/CJrRG2h5w6tdYiwow4+qyPHA
kJ516tyE1odsO5Qv2MJMvzUeOnDkm26mKTwGVDoVEvZY/hxiOM564iQ2+5YeofshXDivqsxBKjks
kLva8Xa1Nf7Iys5/ormTedZXlRNDAwc06KaPTuqrI/GoIPo5SZaNRRH2pwnA5tLr2iUdkZlZkJBW
ldAEaCk2Anw+u5lLGXXQ7h5Uya1rAn8Te01zTOFE7EMPC9Wk6DT69UCTEzbyAcLLCCwiFWeCdP+y
GNoOhE0SWYThcJcBgwEIrORWHOcl75w6wi5vxuA5yvKv2gZV7zD4nvIEk1FDKE1paGQOYJ9bs8+P
ZkUDAbTFe6IleRtTWz/JqIAUObyh26ZKHdJFGt0ouPiiLEBJk0MVKKQk9Ah/f5sZiXznucDU51oU
flJnoNuCQL7TT6ZGP1UTkb2OT3Om7LeJc7lpPyv0NM/cqR5YIw9XP/YX+NP46tGjOGJNGVmHHOeM
R5m6S9q9Iy3MYfzqtM58cOL2obMGHAgDgwQs8Z0DaR8l44AWJ5lPEXAq1rII93iBL9gZX2UYOtC3
Wn9fFHYJgRWd6Dj4e9OPKW7WVA9buJ+RyBHi9U8qjIerDr0njyIRHIbA29dTamxV5J2g1dI1Fmrb
MRVe7I9oCxWcEj4a5qkcKhaBmyV95QIkEOVVVLkN89VuXyUJwJOiK68JQjeepaPbaIurjtRwc+Dy
iGJ+EF1/LcrE+ER4wOTnzg6e9nRScZaeSE16mDtV4Ks0s6NXF/HBMaLLDKAuSvtPYGSZrozBGx0G
BEWm+5qGE3olimqcjsZH2BEiBo7zSBkep5Ubzk+qfm7cBBV2i2Ldq8aKfx7THHRNbqz9fFWgKM7R
hFhjHET2aOaKfNlsvsfkvYdBNOCnz91LpXJm4CF31qkqUZwu84DcOIzabS4ydNzL3Pbe1gyLpPxh
qjLdIW4H89xVd9Jykc75v6IB02IQ2J+Z1Ljn1G1+gRkytjUKAUJe/UfR2d7Fxf+2L2j378MsIVLX
s8cX6cziWngOt2NFrxoelnc09dg8NV2Q04qQzreyVdWX2Is++nRwL3ZLcWpwYIB3WW5sJZAA0kxD
EJTBpZGkdaiWpDRFRsHZRO1Y93uvimmotiWNv5a8V4qhIslLav27qqpKSmFkU2mvVDv05MlGeUFz
Xt+8ocP2uQI/V4bgDc2aeFB3Ks2t7mLz7pOcMIfEpET+W9/XDcNAjwhVI45mthyd6Eh8qaPJuJPm
tnH4ZJPR6EeH1HoULnFOgRVDi59ARyqZo9Zdb598u37M4FSdxvbQtkZ1LvsKAtL4q3GL8j6UigJ/
0PxVzejlh5AbeOLSlsAhIqA4HRTAixMiM/vCTY2ETX68rS9asn1wUOL4pXuLLJ1aPOngVl+h5Zj4
CCnxIYBkS+MMkoyLhtfQARC3At35kTPoDELH3fhzQm/SCvWeSDpYVSAJRkI0oWr4PjI7ecspsQdB
ZdyyXtPubdx017XentPE2mkN2Vf+Ajs0P0V6b8Wed7a0r45NsiSfQIvvKlQoUQxcPaZWsemJPGv9
Pnvrhl1n1GofVk19HTBFl5GNn4ikTNqyOfqVT8E8VAcd+280ght08lgshhoMVVHbG8aNhlayStAU
m381IJ4po3vJS4NTsWsn+1uPYmg7i8XTauhyS9TqsEl0j+6ELuVb5nLpahLzdkInD7L1mJvaeXIy
ojFFI88hNJrxxp2Fr7hX10hzj+qxwr12eX5ODRzb9SDvqoiGayVdtASTDIg7I0TEI5zss0DabAxJ
/8v22jO1h7tqKqiHjo9NIS/kFT+9e/XbrttjA7+MLOPWR+JhkFfgWhPgJ/qQSRZXDWccz63W/6ur
rmiG8VbnZJtkRTzcmi7ExGWinkMmOFylNxE5GLFMchqLQyP46QsrQ75QmVi48q8NCzIM5HF4W/fW
jRf10W4wCWkmz5OWVL3ISJAgIjnvncv6lDZO4a1o40jK3F+eXpKgzekBx70NRURCuFg29Brx1PZQ
1+MlTNpj+TWhXoBFYpbZo5rjL2adTIQlPwiWdM9ODXxOyieDNNEBxe6LmVnuqaaCA8tiql7Wxzp3
BLrc9OrYVrbBVNoQ+3mKmhe8yJgHdP20HhHKA55DYeRfD3GRFaFG96+LXS3zeA+Bo9pzytjP5KnY
z1Mal9SfwU1gLafnTLXlXNuwvUYpxgdz0LfODOtXsMIkdNovAAjCSznV+clxeDtNI+qb8tN3EQze
TWiFFm3wdo6JoMUMI/GiU2G+RBKadcsbDLTvHPCgsQKzwj2lqYGa/HL5qGJvVd6J5UYJkixchPou
8iXDeBStb16m2QSTi34Jh/ty7FWOicsDE6gqwYGwQLoaE5Q8K89IWqeIdnGM8MXuVHOc7RFDYQQz
p2di1w3jjMqLDXIguKl/jiM8xFxv47y3+J65ZU7yVyzaaS8p7Xt1RL6y+5xVAHw8LqIr83IoWksW
eF75ELCbhLzRsDmOLQTPgPQJsJ6fDXPmciBwfse84TwWMiESQmX7LsxvVpd9bkr5Hdh/eCWtk1i1
RPJq8a0vzZgfNnw2h+TBn+MH4p/QOVhvzPBOJHMTPsZbnYTDayPKoTOb3TR3AeUOBo3eET1IlG5r
K/lk0DEWs4lDKInfZMHSq7HPNnO0PiBFAPY81fHc/+HOzjdv9k6D6uGdRh0W6C+5KWGKg+/ehm9R
hd6l10l5LDDHbSIVcpa2E3boAS69fmZy8ila7jCZMxyn8tCaFqja+mSJ5BxmZ/zzZErL4KgDZrgW
+gVRQDwKhrJgrAhvJM2eB9pkLRAgszW/ld0L8/xgTzQ0ZN2RWY1A04MGNoBW3Y8nPJbpMesNcSLc
As8uZNXYRLRlqu6XY3jdQbrptzGdiZL01Cd0ffpMrwpMETkHdJHOlNq2U5/tEmpKF28ZLtdN7u6I
E5VEufm/2pnPuYj9aluehdImAm/3WcbIR3STbq1SoJQq8BErxzwMvQLgbmNrQctwSqTxYtg0LMq6
9/ZjmX0f/Y5J/FLeyZE4perDhL5NEICCadeO/g6Ujk+PPEQeFqdoVxLiwnuWQ2Uu/gr4qquBELnZ
4L5tCCYCOq2/pV/spMqfKjMnIJTG7mGpIBfVrH8ycDwyAuF9w6T5qIwQe9ng1Sc7L/8aXPoaASyk
gxh99yOU9gMQu3MZa58KqBSMWpHD+iqy36VffW5gJ1xizLM3xw/ybeQPyc2iLd7CCnhOvWX2VTRf
46KsPvGT3I0s+GhqMJBxU3+TnU42mQR+3A70YGRPeyWOQCa7jCEs2tOr44mRdpdNwcyzowcj83ca
ad6DTmHPtdr4oA9JiYFVezL1al9V3L4Uba+dJWwa301AuFJm+McZyOL80FVxeWy9qgIzR8WwIUu8
S0nElp7Holxa9IARtpRBfuuzCr9L924Kbd7Mwa52nMK0yoqaL9EiLbGGlIK7KQMbRb6jMMz+7Lua
VGGMBINqLyWxrAfGPcYv13y0M+E9RRSoC0M+qeTcI9P4VpkDKKHQc65J5k+nxCy+QvIwIQWpZ5gB
9znANZq6wj0qEQnEd757SIde77O3gaLyyYgTMPT0JR/LOn71UA8BWVc3frV+ixiHhBKTbHeVUlJO
aDV73SyvTsrVf/ZGKCqi9/RuvW+EhvXuT65NyEd9gzMG7bLl3WdO8qzkELyXSXFAIbRABIZFVw+z
Y+pqCtUNktkYgja+qGf8loxbI0JuMW+wa8zb2AIm2LYBTVHOaVTm9WNftg+pgXwkSvg7LqF8E0Oh
ZFlU01WuLVLtIGJQmxg06EejBDwWIpa5iIUEJXP42oE30xtcWGSUrmdMV+y2Isa90mIXiHX1VXVZ
sBnNt7LAXLPitYaFtFXlGcL8ijVlBbYrg5s1Z98B4KrLzBwQIdei5l6PC6vfjFEcnVeV+ipQbxaV
+nq4bhwxE3r/3/55JZz/efbg+e1hGqJXZUEyxphb9/KLl9bk7jgZkTHScA45kSmnvs79U7M8YQHI
EaMM4QkYdOM3GZ3WfxG/+2QijfAnyWZYeLYjk7VbkHXxGTMLU69HyKv1oYv754IU+dTHdlDkNrnZ
Vf5typFSGnarOO1RjtOJRk7SsdI0iO1JG4A4EGAOIdFQeIFxS8AHzw+0zp9xW7RB/hpjuG5MZR/7
RUsPshEDXOhvxqaxrpOYd/aRVAfvtWtoq/i9+mSOefnmB1P5NnsoCUlowbt1NkqZXgZbTQ/RFCOT
9EiBSEukZj4yj7rPwKpH5inUeMmAaVLJmIrzjHGGirbOCWsb8d0pBB1LwvHr4outqvTil/NPfmyP
Idtwz86AkwcPkd7F1fTZGrT/MESzfcx8WbFQBD03czduMOyYOQrkvlSUdTMqK2TSYOJJYFGUZXGt
u+LocybvDLPweRb6DDIQAVSTp6vmlHS3HLtDQbEhIGR219Ivu6VZ8WCL0viofAhEHnOEc6ZDuvQG
rnfaD/rHmEZHb9bHftbOK/7j8sglAJ0/ioqPssA3VyTGN8jD1dZRon8Y8YA8cItmoeRjEmUy/i2s
qPEAHC+90fnSh9GzDGLvVx4Nux49v8UYg7rM7m9FCOyjMadTDUz1e17YSHm1y+9qUkiH0fnijzR0
EAHFWxbU3q4MwRNbBhRUL0ce2AU+lLKCoWOyM2hLhsbnSmGyrIbkaNbjkRJHC32kRY8adfIhrMOM
emApduB2jZuHgGE3tbjNWez/ZcNtZ0EpzxKPPJGexWNKqMAbxbZLSEGBOYo/XV1WcBNpoujBAyDH
HHk17bgu196DpsdLtt5snBoHwoAzFW8Ra4Rt0rEKDpt84a/35RG1wVYGU7KDBWo8j+F9AjZ9TxqQ
pqYhfzSqRYn4tRi1fiA4XYwjnhvXtK6Vjb2GyFznPJBVdWiq3rsPTX5XSRHfIMSArDFHgBdOeWbM
vPci6Z6tXH5LgbhFDpDLkorvU2K2xuJQIUYKeWEtu5eu5WbchljnRjX/bOu8PzkBpmiD4ipov6g4
SJMGbtNEhwRE9AY7cXu3VTosaBpWCbMJTnRqTl03fYkipDbj0IiHtSzluzYS91G+CPNbDaT9UCCl
P/ZafZYVoIqoiuxLFs/AgpFjd5bFOTZiNye86iNGq3ayJixwJTo7WWAtjNN+xhXTQTlVuC58r7OO
aWjOZDhFBMxShJMJJqiU6nBb8vzIbj752su2OAE29WR21z7TN8qc7m0URHrmj4XbNs/RXHRUoEN9
N7AQ5M4KQmjHozt9mfzhwS+I7Q3BX7p8veBii8/ZrIYr1liiPxL5UEzDp7AwyqcO75UXoW+2B0ka
M8ZbciTlo19lxjbFRpzOYfs4U9oOPTo2zgASa8ZLddVx9zJLFKmKrLOVn0jw4hAaTLYTZ9q3drGs
1EFG1YZifoxydbC9o5Qu/vEB4eowRdcZgciu7Ql+wana4BADH9jdAXKTpwyHYW/M96FW7tGe0MWY
FY7MtXLQ5iiwAg2Eww8L0i4HIA8p1tNY1eI0pXwdjuM8xLnyvjTvE4OyG+jHyeqby9Snr+FoxQ/J
VFnXVAPNqB1zP06EnKQR6X3YCIXPAtK3LHkyHMz4EwvPiILe0HWArVuW/5SKq0+M9szCzeQw20Rl
6RmhWAxA1IkfpEGvmUlSCx+xCczHOGQmBEh8fMKglm7tRhu3pDF4UQv9sksxYGzmu3ICcepQch4E
ixCQ0CPnxcz3x8RWXqNSddeu9N+HEaRSjS9wK5rCfvecacfAw/9UaXcX4VXo6agk1nUMkl+9nUn4
XwlWpu4FDlb3mUjBz53mDusVc3GMBD+xgwv9CLg+OocdQPGI/vyU0xoTCbgYQgWq7WCa/YMkJ6hC
Wh4k2rlBLPHO/lh+OCKJbm6LSXMqLB+2XWCDQ2khCEwGyjpeYgfsgZRSOwlIEj120Oj7EZwy6/9r
q3GBu/5E1B9zxgA62C7tLX1khVvfUdB28JWomrqluMeR/DBzpzsxVn3QqjAonpd1exiXqYVoaPha
qqW+ZHH2kWsDOmoanM2oB3IZfYZXmiYphZNAIGZcFqdLXkXlpP3RiaebYEJxs5dNbDEiN2G3OO3c
Q2UiK+1oS13gqd79KhZvQ07KUpAY8c6or1RSCUCzC7EQUv7KgHzQnwiqN9tR/aOR4qdUX0x3ct9a
o5FvM0V/PaRfYrPXdy8TDaCI4OQNyLTETF4W38hMnS5+01MFa6ue6ecpjfiOwhmYBie/RmGmtkUT
Oii46+I6GhYLxHy8GwlTvsgkOprUpA4ldBiDlaqzQxeBB4fjrs6+/gAgTueAZK6t9NIWBTE3dsqt
FrtkLsyXOK2qfUDJYiNbBgze4IgDjq7Axm8FdpOQop+XTM7WMkLSbagLNUMdNKeqIxcl6BHAlWgp
EEhzf5ktso+5I1bDQ+QqcUgyGvF9od8tOybNbggScIUFLaassIc7trLZZ0hOW++xqZv2US+bddjJ
uILRoaQnb3ykaclcvdZq4Q7QpnZG0d7d8dEK3eikwC4iFUbUM00ifYyWPS82fqXkrWwKPcjTgPhP
WOQY903GY6AIZdm3NyfJjopp7LWRo7uv5jQ7w/JnpRBFdFk9VqC+/V40GbdJxzTxZgSgpopQ3gc9
Jng4zXsKl5gYh/zqD2l0rk1S3xn34JD7sOYmxuYj4W/fIs8OWSHn/msn4jvCR/NLYM/oOAdZ7M1Z
PBGA123zvKvQoKTjto1r0rma0rhUZvZ1EFa0Swf/WhVusXTNvY8lxov5/sUz7fCt0eIaD+N0Dd3O
IozA6zaIfH5gZG6OU1AOewPHfkTf6MtohrtZarlpmJI+iApopDMuMGi33zsUUC49Uz3hleJ7OsCr
hgvm4Y+8Yp6iEtoZDb1Ni8rOsbdRtuZ1678lhX/0I70dmLvexox6Qp9bFyGa+rE2y0dK9Ps0tapv
Y2/+ckOy0MuiPAV+i6eL8jSlhbe4sskZ1BSX1vNhPTMCszo6TDn2lc5QK+d5cM5C3Muc3Jzxbfru
NLWJMRCxQFs4zXPBynSKIHmZ9qS3NaUy+lBf+0iLreC+gTq+aG5hIt5ogJu7rKCf07N2O1DZYtlH
uxNnQvvSp7lzromeBHGLcapvyvGj8F2CMjGJJVlmHplnWu8zqKpdAZr5uA7CdklXKVbM6dxR/xiQ
pdwBDprHqa/LHcQbkJQJCL8OP9p9br2PqCwhAOAIuUe29ZHWz5L+/6tM3fgNigoV6iIWxyjxkQn4
ZnNxBvBzlAXYXY9tZE2/9+BbNJf1ELsfMqs4xl7jam4JceLjIfI9kuqXCK51UxTDJ9GkiyQ0PjpL
LlTnkeGyMTPzX7spbe3zMN0pNpeXdeMu5mZ/4U+ve2YXc/coNQVwLvkEb/MaTUUxmXKJtzhpoJGl
myKWKIYbO3GRKGTnYDEHFwMxa+sG1BHuYFlfha5NXAHdz1TjCU9I9UiRXGA6wIVVXNY9kZakFWBA
Tjyy5TY9RbPL791x2Y1BRl1q/OGbqHXBcC52asFN64IrDpb2cvhn43pRDD6OXm3sYgheX2B9wd8v
9e/HGockbi8sTzkLMHIj0wwL4zh8rE9L18fWF0jNkre0voW/vWBaIc5CzPhRUyO9lHLghzDWvKb1
eNmEETbiAVHGruhx1iMDL7YYvMoLvbt/Yvn/HJKyw0QVO/L60J/H16//b4/9OfzzPJs2T0pc1r9e
OQtd7LKq6Jja8wNGf37F9dgwKn6JuA3Jr3BNGpckvQVO45C6FcFq1EQ+1BSdj8OgfEqHr+sTDOe7
b7XVefTGqr36i198fV1vLjgj1t2g7As6w/xl3RMRpGwz0T/+PLQ+rpanrXutr9rj5JXnPy+3Pv77
NcuRwp9ToZ/LrX/B4ZN2AdEvq/x1s/6hg/QGwQvTeVy9+jQ/z5oMsc1E2MbeX4LAssXQz7wIW7Gd
ndefOVpPtz8/K+z9frmo1itpXDz866Zf9hw5LXFtRAYb4TBeVg67RXmeoh6HfzbrY3k0szIknCdJ
dYBrKoMJun6QcEkgXDeTBzAgTJsRuYgq3v2kR+qEXiBzaSCjc8Huh64pIiOQUGi8w0ucIuU+35z2
KscL4kPtTtWbofD+0G4+JpjMuUXLQ17XRH9H72S5vdgpJdhh3E+08rEqhVhFQ4HsYDoyQbOuymWJ
L1K09azw4PT37xk4ldxK1MGa0p/QLAOkSO27LPkHc710FrmmjaL8pCb73BdE/xZBFB5b2747nG5Y
SRDqhYA0qIJ+WLX7qK0kvIXOgtRdis0x9NRURhePN7jBmz6136nF0SunMbpBAJZWoNKZWbZoMjZt
qydAplT/J1hdkspdBJkVUQvJyoG074HjEBvU3celN9zBoWglIfSef8UBjUNCXntd0yOF8eq2HZbo
5omK2bEL3gWxXbtoUj8q95OWudyW2ke2n/5gtN7RBOTzhIRgGECwknr6MROnZzj5eLFozKrJV5uw
ct+twftmmEezRfOO/+eH0vRZJt8zNpagXxC06Qyokw5OZLFY4DYek5gSuV2xjTu8YuRX7ztqQJDo
4q91XJMg1mViI6zxXCK2SOjc9DlryyB4imFWbcOJqXxBSqJXkR3r7+zMIWyB/R0tGesA3fnsaGNc
9CgzSzcBSD1TIFrIrrD55lpWYpcAb4sR4vugrxAdKrAq+8IXX0p5tMBgbmzyQrcAbg9tHzzH+qEo
Sbsqc7KI/Q4kFPOaHbxRFPmHrFXEvQH37FCCk8AiSPcmJmis646OFVVJy4rvABheJ23520DiwEYb
8UKJ6s5nh8gyxSiKY9ZVXsy314CUT1ysQZUsPrg6/yKxS8/USZOWBjcT/LMTcnIJYUFudOhh2NFx
7uN6LzvzOwuIlkvWIsGWczsh0hj0MHX5DTRGXX2aNOYqQom/x9UwbdBE71BIBnDIcDfbuXiZPPdn
IEFwEweRYo8np4TgqsaETmLlOJ6KPDg2o3OC0E1SGcodqGp1etCRHt8t3BKH0SBDk1myRQBWYe6a
uuxPZJRAz4u08zbi9s4Hs7jOixdQLSbouRDtM131w7wsG9aHwtTfNN0gXsxiMrgLuZhU6/mLFVju
PZ+1d/YSMtcSh3IByDPvHLqj92Z0pIfYQWAe6Csi6HSDtxF18dlnkbgh+oQL1I6hxUjit53SsXZg
IyiZVsWzI4v5FfLfrmwSqFik8h6p4czwJesMXQt6JdLPyTfz2v5tHKfkoa+Sd24UoL6WjR4v49ia
ML1uccArJbX9s1a2zxorGN4I2KbaD8jCSOZfWRx3Fyse4qcYZiC424NdBRZjVeafPG9eLhMjfiFx
E7iufStpzKre7a/17NIj0BiSc+/F1rb3MkKAmLK5fzI767Uumh+Rmfv8aaJWPdnFo3SwxQ2mGIjZ
TBf8cYPYpgSEIvKm2ud+A1u5tR8EK7u+LPQV4fc35juEl1JGpO5HenwGWAIOx0deEWY2F0OzD9qR
s2B4Q+gBGr0fMEKBpT/DUS7mzLzXUjl315qcOxYWjIDoGg4SVAFXckLoTSUzyv7eFsqyuDnCea57
6LZk1I57ylXtpjQ+2WMv77ZWtxHd1Wme6xiGcTTucEpUuybWi1o9J6O+07+mzHpFWRG9asrzUaDz
dzlcp7n1X134H5GbfoKJNNwCf6ruiYFvaFHd1A1VyRhqQAhBqpf88/+zslgsjoH/JNxWqK6AS0rP
EtK0/m61mHsLpIpnV6dUqPQ09DS9dQ4nCc3gu0K0+DrmgM2aeTq4i7hjlDr+X96C9V/cHkopBlRT
uMKkEWj/Tc7uE9XbJQj6T7mB3CnowIEt8HFjiOIdN7IvmcX8HEEA+czwyx/AA259KwcpVJX9tq3B
LuUUDq+L2NTsRf7Yq/BN01w+s1w1HxYV6FqN+p+/OGsRXP/ti1OeaeKeQIfvoHr/z4p33AyZnZQj
X5yvJThBoc5hHzwIe0b2Do7j6Paq3I1ElPRyIjR9ztMvs30STvo9Jn0qaAkHJuhHqOi7tMyPkmIO
xR9I0ypxHcYvpsBUY57axeOVx/F8+V/e/38xN/Ct+xYuAuVLPsbfUxCmNsEzIyRkxLBg6u4Y5S7W
LR/CbWiyTeYZVUaxRfLUH+bM+9zLmOHBuSfa10C5SmePtv82qO9umjSnWarP/lIBIV36C1feUzJW
1XEEoLVtSWs76sR5cHTW/f+sjv+rrA4MYMtV9N9ndVy/Fe239v80gP3zf/mnAcx3/uEq3/Nc3Fqc
vJbw/x3SIUzrHyZiZJOxDz+O49p/DGDmP8zlP0/iPfL5C+/hXyEd8h++byo4aBY2ECEd8f9kAMPN
8p8vL5N/AP6ewuvm2sqSfx+XMECrjJuwvIogONtJZt4GpzNvnmaqPtP3DM1YHoupOgo6sf01XpbP
DlYiaqZLR7TzVITsJwYVKuPsvD62rgnWvXU58OewJNyAxpF7Wv9YBF9jmk+srxdbfUZ69LpnL3tN
13FTRoj674f//G19LFsXx3/+rIlqwFKVXhvPyij/qXo4xChDXe7TuRF/gawtDmCR+qBGb7s0FFOT
WG97IZ6oNmJ51y2tRjqy8QxXM9rPsq5OjU8xYJujRw/xSQjH2A2REV0zK8aMIuVfve7qIxzfyLk1
eUuCSIOGPXfNy7ppA0KHJpV9IpLQIV1iJFHH5Ps+V+Fu/R6JcDyQYGEcxdiwMF/qDmvx4W+HYwWT
hs7Ovp3HRy/Df+JGOtpkc3dfI8VEG1wqKajNLYlX6yZzSZAslma44+hbFnguLScXX4OVNJd1Y8yC
yIt11zW7CgVjxAw2JNC9j8nMWN7L+jbWzby8vz+HvA+NqmZ4Xgshf4oj6976mC7R8g6ZPhVJHZwI
iKYQymI7ocksy4yE7610s2jvGLbDTJMG+QZDdksXio1J71+USX8a9UxzIa/C/Yy04jD30evox+Ol
HN34MiOaW2qyEvjOhURQ2t6LEDZGlFdXgjwXsmXGGemo4/bpURG3vqZ1xbl9GDy7PI2PodH7F7/G
QWgjuNwXKGU3dgmByISXg3KZGjAWcpEvM8MZkZdTwYosa78g+Y8CwCDcblvV4rtfqttaJliX4usG
YzcpDarfrkdxWaqD6qI7NEws2n8WtmsdaD0sJ6jOInth0v7JmybSV7iq4jlaIDRCqjOyH1LbDgqu
+qnwODNRsIJvLVEFyWz6HRk3VH4JqIW69xoeF6mkwa/s/+XXOYqrGCBYPs/IE34/u8rDiaWWCT/O
aX+N7ZeApjnYw1OfOAHfbvfs0Bo+CM8j6qG3fsD+mDhFG4DignLqmp9WSzFccLRA+KpQhTMdrAAD
NxBWlwKKnBTXUr3UcNavwU0FIK+qelk/8Z/PvtbA6G5x7w4aAwIf/Mm14NUsVa91b7023Rye0O/L
NHCXlmbhImXe4ijwz05s/Gyg0B+M/CbbOdhYGu/U0PpIJiPfR8uFEjuYiAqaA0irGU5LUIu13kia
Arugq97kiP5x7j158RoW94acDmnnR4eoqI9pGp8ofdJeCbDa6wHt39I2kdmxNWt5Xitqa4FNGn2a
UTUBHKymloaVm1nbYXT0VhWwBQPwXfugo70MNqXZ1b07nDxi6BsxUNZ0LAPhKCOFXg5BcQo6T+G3
P7Ucq/GzgzGG30MqqZuy9+d9pmV86mN1SvuYWEQXWq/Rt8wDspFaLK0ae9msgXvr3vqYGkS/T2Xy
Y736VU35tK5TRgNSOPN9LwU91wrdabDUG4BNoWmzIaGQo9PvVQMn/fdbSrPxVPeQXJcS0/oQsh29
caCm7Prsm+jQOK7hgCSC95cUBk6Szws3vTx5tbtz1zrYei783nVqb1t2sj+txS0KnV/9Irb3qR3o
S+qTqRJaZzT28JNGH6+QdlHUWak/EgrXP0S0Zw+W2U2XlIpFbKsnFgYY9Ndvlso1aMvrEM/hBvX+
u7Se59zYxyW0KU048M7MCCBax991kCsi8zo6Mvk9LquIFMwgd7njwZY+maIy6FcPzwYssCGCRO5U
1T0uRUt4CDU1YFzplinBRGdzUezPcbgj3RX9SdLciE0fSIBhqUedja77soeTE1wFBMO888F5L9Vs
sRS3oY1zViyHgdXBOCkJb0DWCJiIf2qlR7Le+DWlttiXwL6uQ2Sm1+pQoke40FigIpcs+W7r7rrx
lgd/71lwYALJsNkQeIS0VlNTmhZtk0MoHUgybGuWncMByXIEN11+7QZZ7f+DvTNpal1Lu/R/qbm+
ULslDWpiWe7A9M2BiYLDATVbfbulX/898s1IbmZlVUTVuAbXF4zhYGxJb7PWsyoNiWTROxBZSlDy
5QqfVM2QHaMC3gO8MPAPUZKd2ETg2/ZPLEr9U8y7aAfc/6Hshm3TW2Qaet49TSPcmNxkw933/Am6
6uiSco7jlWvB5b5ZoGH3cx0s0cR5nojheW9ASwEwqU5OM/oGNq8m2Ud+TWz6BExd5OdR6eqA1wVR
rcZobUaWMkZgQbNuhp9kOZitMQJ5phsQihcD4tTGq6w2xyu/8TcNOGnf3BqqjnYCUYeOvoPXp2hZ
vV4+utwkFEJ7/NMn2w+Kfh2BxcODQhqaiTVnCiYZutiEBM3eylmEIQDjOLjcsDTK6OrLl2FFb6Zr
2ZOv9c3lplw/YlWbHdepphvpDKj/+gLMyJwGoci/WjXdFm49XZurF5LVNIIEs9x0rfGQVRNzHHf8
MAmeagemaHWOsSWuPmYSX/Z4bGUwaYOFoE7fYyxjOuc+IhU29uSO6tuV4JhGLDwZ6+cOe8UIV2Yg
p9dZ5l3IZva61TDCkykVej7PR2qcXxLQaK3TvBajIHBFMdRmL7T3kvm3k9dhR3b1xMG4Web03EdO
vjdB6A+ebe7zOiW2LPVfCiO97qdlPgjL2oEs/e5McVPNRKoPkRmqtbHrjXR5acH9YG0cd9a6Gnbb
5kWMqROk+Yvbq+KGlPvCmuml8fpsABFZYFDcm04iqEyrcQ1vesdoj8kFIxnAoiwcScchbbQ4ZO4y
gv3RiVvE9pTT4+5yt++3lcq3VVet14GPGvgvPTDK1L5ayWLAig5K9uZdk4hnuskT/7KbFPVtRBrS
xmEXtGFICFx8JC4sUmzl6Gp37HIGtG9jh1kUnpmyi6fUhI9Xp9OyQ1RsvHRck7xR/yZtedn4ufbZ
08LvxrzZti1S7GjBYrZEVH9K/DFG/p/6PZzAHFjQQEgB8sVNX47GNlsoMnxA42EBep3d2j4eOw46
I75S9THKyNRgdUjshF68Y8T+Nc+TcT8mBVx7czMoUHwCrhDZu++NUyVws9ujD/WHc9qa2OG6tyZa
FpRvM39eP/rwKudk92DAXEZvbL1Aq1p3cLayBzwuYKosDLQDpkB0eDk7SNaLCp+JgOBTq+ysBBI+
YiTqnYYKC7tV/Gw2IAd5EyDpJLRu068qVpDjpY0KpioFiFJlbxPCg/ZpUsKN1HaYTNfWNwGj3Bqb
Fsj5tkhIubK1EZFmb+/8RH+ZHHRxmXiYCFU/2JX3JmcYB65j35QJeKnuLEwkM7YlsxDq9XQeBGhn
UC1EMRtsUb1+Zyz+Ww6YR/P5TcenIcaxkF4lgpkzZzpy05PW3GBVeCYZERkkbJulZImSptVdbxHS
WkkAqvbEw5UiSMJJu3eX/6as7oO5DR1cAbxFXQDSUb2tlwzAQE5J2tUkMWtg+yZrOVTmeD/HSbZ1
8cVmLUtnRqB/urjlRGgTtoOxX+7FyJxS0xWEwumgInHLatfnKIZPlBc2VDcZYbyCPVoPCnwSzpcI
7W+OoID+xJ23SRzdxRMcEHAAcC8fiST/ww5sXxs8cb3zyOPOwtivXmNV/o4TwFjL5A0BGg0fo6jL
3shNfqMZxBMxDm+Gbue/jV58jHjCJtrlnWcMv5hk00O55KH25DXMMfEERO0mc10cjYpC2y9Ucaob
Qc80r+3aqLJsZ3PZoMVy6ghP8vqAn5vLg34+LS/fWa071sud//bl/8f7irQ9+1oNtwdAv0V1FK9d
jbVecQ3MsXTL6+eXm/SfH10+nSxwVX99WVAz7kzfPbdR2Z4kFMXT5aNe6PUx1slolQINGz3D5e7L
TbE+6uehP/ddPhKio3r7337558dkFcbCy6fzo2SE99fHlx+u4/U5zjgeL1/+eeDf/oGfnzPKaC0X
bSHpjv/5BECYjPsoh60JkIg0juY1W69x6VrGDxglt7LFJpNfuu3LnZebn8f83FfN6+r75/N/ewyI
CszmWv+WCwDqPw/7t58nLw3Dv31vsv5KP/eVQ41a6K9H/sffbPAttPEejtS//bjc03uGdxmZKK0F
1HJy71BpTbAxSLYeO0YkPzdirbounzYzIKopAlaaXmqtsV7HKD9f/+vz//w1+58/5fJ42SZF0KuK
XpY9HDU5vx0OvnTUiSa6tMIkr8rp9vLhYgMG6FWjBZdVrrNE/1j2Xz693FyW9j+f6g2IKk6mOCIR
FfzclBpUe9GpKZCr0ODnC5fv/0/3ccQgkPj58T+P0X3/HpPOwpbIMqCoj9y05ZcmCvCatebtL3O5
/0+xepprWFQfLKrLbdr1bfrZ/+s80l7pRf+HESaT0OFTzv/hm/4xxPSM//IRJJuO7wrnAqqavrr+
f/4PzfP/y3FNF0oOe411gsmc8h8MK8v/L8M2gTrpFCnCNHQGnz8jTChEzB0dA/wK2wjxfzPCtFY4
0L/sB0zdAJQMDAt4kGGa/4ZqsgS0VY+66MTyHpwoHY+8DICE0o5VHZ0jPz457oKqwbWfijqnMMMb
etAVCWz5KdMmdUR+Nm78Not2uhuB9PYrRcgN5QK09YSWaDWk1oUOi2Xl12dsl8APTArAMpGyoA9B
/U5+Gh2nZvoiDzQ1huXjby/J3V9P5++MLNPW/9fnyV+KOTK7I/A0DP3/dQ+iOnagElLBEQS4Aa8V
gXYqiZVY23f8N+0p9Sy6Dj92txcRR2xwXwyOGml7tx3lAj/O0F/KyDrBPuZi3joFjkFQpBlM7kRE
Yetbw2kgfmqlRAY4YR5LTf9NL2PfXW7ygv2ZQMofRn60I5Bkq8zpmGprzQxrn+s4DHHBpBUVmZww
EcIVW7ThkC6omWYcClQXOF/9Tsb87vaHtDBMthJpEM3wk7dGzYv1xmfmcyrmoP9npPxl5jLLyj0u
2v3P3b7b4iot4jLMyDjofHPB6Y+U9XKTAD6hrvGtv0m+LvNoFsH3in59FznEm24MKtBdFVlv1aF2
zS+cbjKY7ZhStqUzjefmF/5H4JSJ2Z+Sgb9ZuSZExOx6TvUKToSTfMMkgaaN/A5s8kPjQAbOl0/D
5kzWV/e5VBLUQOLt6NIfRD4yra2KCJmMVYeIrFbtLp8uve7/7eZyn1ZjHrdn94DHONmnVnen1kcB
7AmhdcIoUgnJshRuAK/BrEuTMtI1eDDi0zk+yhVDDtXx1OSjc7p8NK8jwO5Vag08SkY0jKiifheD
4eWqBct0YeL41ygVZvmp43DYTuT84etPwZRbOAPRmX+YcjBCvYn5ixjMAGbLuMfpwR5AN3fwrIdr
X7gMYpORzMf1phZ6gS2rSkm4c2DfVp3ayXp4udx1uYljxRcxXewwG9wvhEXj1Fi9Q5eb2vs2UK5y
TSK8Lrbfa5mPRxCnAqMrnmjlblOYk5iuFlKIJwdeNSIIs12uUgt6xNhYV23VXudczAKRQiERqGg7
GaoErPOsDR3TGJ4GimakRJb2UmlUH+ioMoRR4P5R+lSbGg9wuWSndry6rCJAjeCLGT1S3jr/xRdZ
scOgo5865hd9sUD3zXoks3MsdpafPsVZS0/gsJlTUHCM9NSm8kwgRoqgNoYt0XgH03fAimDRcDNw
rFquJtj8JCTBOwaZgKx23mt9fp3rWhtgz7cCrZ2nI1uUwR6MHYa8GR0fs26qUVSQ69wPcSsG5cYs
g0qBv11Vi7UP/zbRBLV39cr3kyoRD+ZpYfy5aZ1BhUnDWK+f6acS1NKZzyEKxowOqGqY/8KIJ1Vx
Z/sKrUp3JZuK1XHdv7CB/xBLDqR9IGLPI3HNU0E5uCODoyTfJymO7XoerxxrW7Mo3mlT+dwA2tki
5VxINUeeJKhk7MILnXjyNyKv36wpsXYm4jimhd0+ioEtJZqFvmfFEC6Gv8enwxkP7fdL2YtipySE
oJGk0Jnwm2a9yf0HhrUzWIwFIVBedQCKOSlywWxQqYw4eh0CIlVx37mDuy301e1qA38vyqc275Cv
J44b9CscRKL3pd5STkAqiMYQJ7+9DMThtVtHP35OVu+gkuUViU/ffiyh0FDzykgLpTl+geTeTUuc
7XCKXXfGxJg6938lkJhKwzAwpucvVjVVx4QYJPZauMg90onmlRvjpcgizUx89J3F8LuG9pE0mhlk
xOJNWHS9Bjm2mZ+WmTUS26ibamjAZHnRF/MdOy7f0T80IEb+GvrPOdOmtO32wiveS10XYbNq3WMf
73ZbupAe4o63cCtId1j4Lckvz1y75/0wwATpcjAPCXUfTg/sIN0u7syXKEWKyXniwbVeOoMohTHX
OgQEzBJ5Q6AghtRrEny+kCuEqYFUFoKC2EuQLoHZjZjE4ZBhxN36ESHWSzM4N0aiB3ZBcExGauh2
Rbby4kyOdA5pTQ81OEOYa5YISn8h23o2D43b9qBIeHuV1gPDAbUthX4uEuvN3vtZNu66tP5CG3Bj
e5qxjbsM4LFq0FCWzlmsRrACEHvXD/WWcAyic/gORNMuEgMtCa0077cwBhe43mj8Kix5lskiw1Ou
u4mk2ewBD/5GWLdLaavvl5iQLz3Wo63vjLe1G19ZOvBA5tQ7NjXhpfaWCZ6oDpdUO++mvsaQWxTV
xvAjzHS5RIbSvJpGwsqMHGfmCQieUsqXZGx/uy3Cciu2IKooDbGOlvVhmo8L2AuBvqAmHnBC9IgO
F13JYByqaDmrdvID2cgWru22s+DJWDVqHXp1zkcLiN6e5W2MnYPc6IYpD4i/EQ3Ftpq1Zxdx6GYp
Ne1edOvX8UmR5Hcy8dx6Wo5C5zOKYv5fCyfoTBpzweONHmaRO6YzY/46HKQqUW2YHbFJnLdcD/le
U2L7oDKbHhQHMxtBC4qQF91NwmweRZ2fbRcAFbSkoPXsNa8GJA6nsp3VV7fKFMUzQt3OlK/C96n2
xDQSSEEmwNi2dwssiG0lT8ky6oR1kxtW48JyjYLjfLjXSbTea2RHXg3ju9M7L2kOZTi2pct+krcl
ohFtq/fw8mvU6xW0ky4dSI7vefnrNINb3QtimEuKQp0QS4AA8rqhYnvNMXMmDxE59bdT7L3BZ2+3
3VIMIahIWU07w3d/5cjNArvU2nDoLHtvzmzXXc/9lZl+zFZoMmAeC+OOvZF5h8VyD3jqV4Jpa1/X
01MzgUwnGOs7R1ZazWDqpKfvMp+KDMntsJ0rzAC5QWZ555bimLHe23bfmuztq4Hcr6wHd+A5ZK8O
VliWBbPQ1CaMr7PQgvWwOVI8dweyBBhgyqjZx3lHfNnqJMXBg3Q47q9dv+ES8mSbhXkQdYH7uzl7
Jn+YNGuw63VH1koHLOEoUfR4ep/1sz158wtAsKOnBjtEo7ZtBRmn6Be3o6jdK5dZCTOfP2CGgqJb
yl+sapkFgrMXdnXuc8Omye9Y2aVedfKkNYe+m4gPEFhIXl040pVps7HvOiYm5HkP1Xxdo7nfU/6B
xEMgXDjcaCua2s2CBlJ11Ra/vRVd7VG7Z90fXvTHCrK1XBHXPqxrqFBM3YFfdysGG54LIlrjubvU
eZCyc0wzagadjY3+98IUeWPgsS2hazdQtiE23bt4nZcVv12UuhFIyRRfKv82xndbLcAxV2h3vuK7
3RXkzZr0iwh3YwV8LyvqG/L4WWPE6AmkzNWKA+8Tf0fmzruCE85s/9cMNxyQ/Ycgrhk/KCoJrd+h
mi63UgAbj4vuzljx4yC+nC1MESz0NXDyiJS8FVZeEepN4YDm311R5mZbvfbzn3lFnCNPupkb9H/j
ij/P4KCb8NAVXPQSPnq1gtJ9iOk9S/qduwBR9xXkOBInFXB1C71wmmhBCfkhkAQ7ue2xHziC0xXM
bhoA6DtmjesUDJ4Zw18K/ZTDqd85K9p9WiHvjBPQT8ZkOIB/L1cQvIQIHzd+eDEpO7DiLZjxTVPf
uJYd4qlyNroRL6ENX95eQfNqRc4bsOcT3/uqho+pM5+53iABxyApYNWz6jk2C5JTMg7gyq5Ae2rO
b3dF3APwv7KmNYVV+GcfCj6WPWQX00NHOYbMXGxLePkG3HxG6BFhm/gPEudzKd9qJNXblJjAdgS5
P1CYxk79kMCM03L9uYjgTLDdORL9EvNqZK8N/P5KYHQUK9K/XOH+bIY3yYr7H1bwP9a5eQ0CGEkE
4Lpf30cSJ+6xWQMDBMkBEwkCBCvp+2INFahJF4jWmAEHxJbZEzxAJBLn4QZpb7KmEqzxBE18VGtc
wXIJLlgjDJY1zKBhBLyRTjUQ2ASajN0EFuv0aBL2RQALlujIs5otmkJUa/EYitFv2G+DBMHQDZEK
yFNDsoK1Riy0xt2EGwT7nP7stHhb7dK98VssyKJyrrTa/LOADozitatyiHBAtcaaKcWjvsY7oPVU
a9wDGx4jrEmAcEmCUBnvfYIhmoIipk140mtohL7GRxCQgFsh999tqzbPbGiWhQ0YWXxEGee3pWpe
zAJYyegg5W3R2m3ob1Yp0NegHWZrXbyUkb8fyOgua0xRvm4rOjvtIYl0Mhea2YNT1hYEn+d1wMz5
ibxU/qScC+GkBF0EusxX/dYtO5/oJwguWiluK41ZocqpiYeuvQEP0QYKgeHGTM2PuCRA0zKAKC+c
vdhCXjWa85wL66y33mfEPtnNkMCKnLMEsIYck9hnZpDbwaLrzQEftNGTQlJYkXNi4EYqqXf1NkjZ
nR+GvDzE+OmaWodyYhOJRG+20ViY3XByXGIqx9jwcMf3NzjKKAVnAhfUN0F5b2Acp01sGi9+ywxk
xvaRTJ94zOqjNh987Lt7f1oB1mUchCTagPqY1qIEPdtGTvknLr1rH2RPhffAIlctqPIq3lbDcZhY
RvgamxwCq29hpFy57IkNoC85TjdNo+bQTRb13dECaBZiYG73bV6RLcp2mbylO03ACep1JzQ6DcaP
Y8ERWQRJDtjMPc7v4GTTbY0FgW1najO19pLtyhq1THTyiY7BMvINifrHUoEnKeHdNd3RcmQaSuCD
PbJ0nB2qYaDR3iM1fi6t1Asyvwo7KR9qUlYsQVIVvYhdtOCId7Y7v4+IuTdd5nLQT+/54D2m7JtI
HrsBwc/vkBPmblV+FGji3aWC1yfkTaVy9YDczV95txzgcNyCgS0Du20e+cGUTcQZhvigf+ndFNYS
hCYSBLUFfoE2AZLWru8R51X9W5pj60a0czJmzUSe5pe0utTQ8bWQwMZLGGsURfEN8BVFInSNGR6n
YJ2geYCGEMBzTUjsheNqc3YHucZVNifgCztOGehU2I7PgtdEFcvyE2DBstRPK3hwJwozTAxk2kMC
CSKPCEvmvwI9Eu66QZFblJQ1Mn/njQkib1eVBlh2QVtRkMzDckz05BdkTa6vWnWVew28DK6xNUZa
VISSioHDgbJgwPqTDtu6cDn81z+krEm5vh6hSG4RSmJBYAnumBGB2rLOaLrJhGD0uNF88x3MMOoe
mQPEqeoTYuSGH+F/g516rNPVvfGlMQtoiNTaZJYZbRPbuXN01FIlDANWkYvYmIUOcLx7yfDveE70
7FtiDpXvPZUUkYHVYk1Kquhea7iQqUgGDm1RwBF+2yzen0gjL2l58MluHVYm5FxRbkz4AvTMQyYB
OZglRbms3nKATQfdHKugY/DIxfGTBOFoW5loz2yXgKJOmvTyXCcQHKpDBGIYMBWaIFl5QbQSbiY4
sczdGjryWmGVb4SzWwYr3dmZ5QaTg8coAtVZWwVJPaLGg8YTJqkRrjpHJJvgIvTrDPb0YGGFTRif
AOZqspc6tl9ykmn2GOoJdNc+p6njGgs/OGFfAQut6sdz6xAbN585h4yD9uggU9noafE0x7e1sEMF
q42wcZ+HTcT0RjdwVBnYEVwrPetdkliGxFnO0zelRaI1D0424GJw1BKwOrMCVuUERnmItUjACPyr
lsX4bPEHpMp/hl98Al8KEo0LJVc9IqQErx3ZbRBrOIkuEWe6lE4gb2QKhXY2tlP0TV013pDX9dD0
UXzIZSRPBWqwRoNa2XaHzq+uTZtqPq/gePnG8mw16pFN1W2Pfn6biOSrtu29QFuKlsR5cEjusxP7
nlR3yxleKscmVlOQklhsFDWFq/Irgrwee3yewUjVnxTmQ9FuZeRWIe4YwuRi98pXdK0Ynkr4TWYe
YXvWdtoAM8xSa1obWKr+i2xpuha9XDOxyLwdDr7W3+rrsWZVX01bvlYuvcTCHtwZ+8+l0nAFGWQ1
0ZXf9UNXhyPSgLY0nyPjURN2jKpI++76+ezFUL5SDZkS7x61hRfMlbdVn9DJDiDXoBEYxMu22ofS
9J7IbWxSZmH9pmALphRBx9DFvxqRHuchdWmiB5103/QOYY/IxLc5yhuXjG/g+PFHYvl3ER1nWtW3
orS/Na14rNbnrE09LrlsWwycyD2o0YaLx7fjlQrczEY9l+NgLb2z6QNNgRI02v0fw1akn7rVTa2f
VZyaCJXro6RMxf/vRbsWb9YOrAd6GCLIUJdMO0WILdXXiQ4kV6s8FJ1HN6eMEDNvAap8ZQHIhx41
h2baj0z1e+0Ya/5jSq9gNTpX6exFi4zlgOIRdNSCrKCJyGkv5uEIngLxQlfvYl3qawYl/p8CgYaN
e6KPmsAjNVmZ5HDllMweUrGNKlq+PvQdOUq4yGYdRVotERbCZK7cIjmk0KG3SicMSSzlhhKbEeYy
fRY9wefjIENEFnizJnpzUXgtIwIEIZ1OT3cz2c3LirtA+Gr0hrnTU/sFsyKujVEXgarzm0ZCAra0
5Xder4x+3kbsCUtIfLQSOw8IYZo2SCQW+dplANO17qGJoPAIcECPCkOMUtguOhRF6/SJ0IvqvcJT
47dVBQyk+mNT6wbaPWEMZ6NGBnIxeCc9iE4vaf/0CZFMdgpTo5qB4zeWdM8RRT611vKhCl8hSMnx
LCy8ERpvvisWgPo++HcNb+UZ4NKmb2OMzDPXEM6gRe/dJgnsRzmggHZRtu+rWqQ41uMpiBZjPoBl
KFR/ky49szTDWjPyxNbrkeNORJQOEiF7/m0lsIb8vrSDnMyCoKe05Hkjsu1Iwx1WXUo0M272F1ji
U/Vk6kNEUA/0EENLcamN2d2sYY2LYvU0JUj7KoMkXKbj5HSLMeQcB5Kn5PvqCawYnGMslmO9VZmv
CLhyHnHVJFdpDAo2y06g4ecrqmROX/NgA41rf6eF+lMzljm5pXPCk36XE7qwGReCcOtId/YuBvkw
ytzfqK/CzvWil9KzbpD3/VbMfq6aakF8KCx4IJMGrqLl4oi2hdM9QCSv7bIzCdqBMBVnwar7yPB6
AiVTpK8zL7ruvOIrm508jGD0bUyPjsCOPAcFVH5PnIB9Xpf+NuPrncwMRF28e3uV1w9Ty8GthHVM
x2a60bXkJSq1FEmb+uizprlu18BZL67rra2wprsrBF3T9dtkmo+zWoeV2DQBmVu9iQvaTNCqrHkV
VoayBtj5bdq45b7ERcVR66oDGYmU+4kf2pOJbTuz54e5utVGkkIyvR7u01IP9dY8cplAeqkfcYQ6
x7L9bmNtuubF+zM1Wb3PQFEwm0NCZMCR0sf0yvV+WexESEKhxHe1ZjkPnfM8mVYFAuimtED+0Dij
PtnrOuuEIpaIWkhxAXDd1Sc1thyht42X96cICyQFp7hmNNvtLG/AI6E3f9xhfojn7KGek3O/kPfH
1WONh5SacvbNxCvq0oP6ver3Iv1q+sK+r83hmXY5IvXxG5jXJkc+tHFqmGYw+SDQyekUawNhqinK
MW0ZHuwqvmN0RMhMOkEt7b3HctSinbN4T5FfQo2oqum+m9KvVJaHnh6J1E0u8ZOsXqY0YeDFIWn4
3UcpCbhat4VbaBoQ13X/VyqqJ6Mv+9sIW/sG/fFmsOb4VxzRcejSvl+mGTpomowswUx7E6XpK/HP
6S6eX+NFXvUxQ9Sldt8Gw3rosmSL9kqjtiPYahoc60wFMXjUhmDrZyL6mvvM0qGNpRDn4BgcQDzP
x3HCnsIck7wxLag9yDZJ1J1I0EzC1kSZ4xrJWU3zwSExL/TqrgnSapFh7kbEQRRoqCQwm75BlptP
NxPRHJDHb5yTBgNik0UNTumentN03ev6LFlLPIBvXjFVVMxrN5lIhX+2tkECul5QJN2XrfF7JmjY
qjEjgl63z2Ar8Ep6y2eBZk4OXnKwouqq9Jtf9gQcbYqYrxRiV2kkQjZWlxzsQdw5EzkU1HcLTEky
zVyDYLRMUpUnJSAJC0MrYSsuSuVCj76jyihCl52dMdjE5OTyBobeJ81Vskfrjw0e11ttWmxnQHXZ
1bDNYlIh3PYrn8Zsq6UpXhST/GpLs90bJ7prC8u+1pvyQUoaPDlbHJ7ZeOv5w3ussmDsZj2YNe8V
rthHlUzJtWTbDaCHbaeJOdTirzUWDbGpYEg3GrmVzMuhndA2h00XoQoV+tZCNDRa/XysnYpw8ZHq
b7LVk+u8y2SBT2VjA7W04WQ4drHhUmJKKJiuP5uBhT/wEBespa2uWzXw07Ffaoj6dfU4aOlLPUwH
355tGNY1SbM1J4GC8Uw2rHP7VQ+JtsfeSfzVqD1LuX2rGFW/JqPNdxN20CJUDtOhiG8KvQZfj9E1
a8GJQaPhSj/B2JbVdWFMpL6nVXdMYMVt8eo+oG+F3/rU55KgZXzhYkI0jTlB7Xo9GThRaeb9jOhU
zP6zzO3uoNLW3DZgBzfaXJEaobO50dNPyoZl23uQj00XDnITdVs0jVAmDSqQeqxo4dziQWoTxb3j
N8G0DC1rfSTpSMz/xDbMpbLXHvocA3RPGXfnynwi0gOTdw5zpM3Ru9vidklrk4Bv98EpuBr46XJj
0xBy0gaxa7vuyXbNz3KiUFcK5W1kmvGr7G/b4TuiNr9fzNK/AT0Ylqsif0H0MEuEs4M58Ha7R+73
aJG0B8acsdwUW93toBu/i3nOw1RqZLKirqTiv9YMLs8Q3JJzU8uDaMqtbk/NSyuWwIgRhE+lgZ5b
7lvThWqeMN72v2TyMbnyWOgcTbXdWJDJ9dCt7EMM4z8YjMnezwBtMFsR1+llQB+MxAkTW8LHqzIi
Duwuv/J0Yze8Zkv9TZIDJXIPq7K13gA7l38sUZwckGxzW52zxMX3bxFMscBibzVOL3WbXy2Fsa01
aKWL49IU4YMfscnzlwLzzOmiQEETANET4Bs9JtIpiI1peqgIEmRxGJE3rrpg7tBJpCSGuXOGkng0
TBi9y1lqHWP42Ze7dB6vHRGD6FPF9TAQvOHROLDeUOB8Yu24Ap+vDLnsh8GR14P61ZZdd9SpjYJe
S1HWJvq1LKp4JScpzPxDvK1tr7+aRi2hJXV5pWbtnZEx/qViuRcQ/7bjtPym2tDIdf7IB8IcyVpn
K1SuvMQ0XvtuUmYUkWA2CHV7Nop7a61vBDZyvcM+C6TRvRGMy7G30GBDWbtV0eIyY+j3jR2aUhzY
rX1mbV+F6HOzgNAqRmK0H4CxsRh75sntoCHabIL557tdXeYPabfcLUDsbgeNIYXt8nJmzfKbdeUZ
eW/2tbjEdxtbLmbw2RKeBQVO9wAz+1qvu23tOO7vrEMEMHjyKPQqvnHsgWsf8GZaRiPMpLXTGRWd
19xldm39rRAtL5/BIS0JrU/XWDnOFR04RYYEoJ3MobozE0YnYLSsMG88fDdRfWDrztLYZKpdKqDE
PkeuZpRvflbeOlVRbTuzZfmSXefKkI8uxsBU5deXG03LijXBmM4CjmBS817o0HBQxCJFdsAS2T4T
gjLNBjjvNPNpYaZsjrzqikSewMzdcefW4p1gNna3MEfvfL3hrMleEdUAm4iu0a965fwCtH6FsHbc
ZkkMKTErXouc17pn+V4KrH5x76AjWTedBvsqcxTEYuLImG9bVoQn36PgAuQhOTN3pIf50EoHITZ+
2jxZw+wi8/e1LZM6zCsnrWPo5TnmviF3MJjGigSCiTCKfETG7Ep1J80lsFQ/kxOlboWXkybSYeyD
9huS13KkiPtS5cLekjnmNAxjaPlsDwThPBtPOBUu7gXQy0yBAoN8YxvTFbqUhfzMYh+bY3YTa96D
1LGsR8uoUSb7DO56m+EXGu1DrUY8oevmsEo3XS2RGQrz6ANQubnc6G4WAuILR8dKydm1Z4b+ib6v
FadZZnJkJvhZ+5pQUYl5LPd6xBSnwWswlF50M+idBTN/MK9XtLu0GLlaMNOAvvQT0RZ45B2wDyRc
B0tZtnfxiLJdCVBI1E4K9Es4xwevLM2dgZ5gjpcrclRf4oYMKTNJEfd32J6QtH9gM27CIq8lux0y
SqIZw4o5Za8Vi805l3rYjOY1JApywevmqL1kNtqNWivGHXPn6QCVIkOSH3GQYafc5wbJrF2N2ltR
ecfT6LGGHpcHQu69wFis63iQ7iMo1k9v4w+m/VJblLW1Fugl4cCzGIrrrCdHQvD6WNLfp4IAIjt1
72J6hNb0mtC3QIJrTa4dHFV/WzL94za6tyOfpAtrt7VDh9B3JihAN5KlqvcL76bKdH5DaUVoU2RM
MZGf6Zp73bVIUcrYPXpSvJUpGHokemfch/FjxuIxK4uAspgzY/7cQIK/QfxlZhX0/PiWTQgdXekd
6f25ynDiZw0btgtcfy4kDAsrIppdE+YHORO1yYsOQ82Bg81CLW35FvJfdqYSu36J7wYWZIzv5k7b
dw3ywBIDA1exm3ZaI4CG7ipeTGKKuSQMOia6NmGGUveo1hl351iw9xop9ztzUPymJKSDTjmyBmRZ
TXmgsdndtdVDnEYwRtLUPujlAOV2Lt+E92QZrIb0UV5XucO+pmS6wVzdxzFklcU71Gm6bWZAfj8/
0PJHxz5jG2P4CBxaUPV11LYPrqfTK3VHpi3x1sjI/AEZeZoqn1E86wh65IH6Vp9vlwSzdJbfV11J
p6SSU4Kcb+/bIGKsqRvZgtL0guorPMT/gkifPNNJu837NyE97aA71A9Dqt02DvC4yOG8uxSMzXRP
hJVdJ0//zd6ZLceNbFf0hwwHpkwArzWPJItiiZJeEKRIAUjMiRlf7wX2DfteX4cdDr+6I5qhllpk
FQrIzHPO3mv3Eq6eX803d2ySreOEqDDLntR20XB0m4Nz3iXhYWl5j9WSkNe6HwFwWjQBxaEfSmsP
5A5/ejadVGF9Ty2FM3JxqAbLl69fuYsZsJUxdpfZ7IHjhAxMrREE9CJd/vrypcZAmtADNTNHhtAx
GiPtqJwuFCqlv8hpEGM4sMbUU6jDiLaHzyshAS48NSqSv31pxjratYZ/56Uz8v2yAwdjQevTap6+
3LBfvwVPeYdzjZiCRdqGP/0eZ6DG3WxmSMWaQSM+bXecOolIDzYsys1pXr6gKUQAooRJHeZQ8U3E
PtDh7v768j1redP+oj4rDPXi6a4llE3Of/1WEGB4/X8tNU6cdvqftNQBbd+/E+7+UyLw9S0pPv9B
SP3X3/ibkFoCb6B5gLATOYrviAAYw9+k1J71r0h74TpYQB8kGsf/kFK73r/SX/Vs3wtQ/Tq2CSji
b1Jq1wEhsdAlPJNeO3pr738jpf4vsi9x6AJORJ69aKnlf0KttB6Jp+1oAOSeVgK8LU1ljNQbs1vZ
v62T/tW90CTdYJgXR5xBf3eh/guFs8Ub/EcdN6m0UoA/DQLeDdrwf9Q3l4Bta0k4LUQlzhnJem7P
lOeIiWW7pzk40leVn9bwf/2xC77l99tzUkRLVPG/dG4oep3wY/UPVGBxzoFzv+2y9WRDXDqLinbO
//Aj/znC9R/f6H/C8KQMHEMf8/YBRFg33ywPj/U2CoHWbVr1/b+/qq7n/NOPg/njU71RTHqkK3/x
df7uDTaZUWGQrjWg+yE8xRLBhus8sncysS38+po09E1AdjZMQimZJwxwhGwNjPU8xM44Hq9eXlDe
GiF7IIqrdTHBExhqauxZE1Ji+U6HSc3sWBPN19DrrVWpLJPUZqxlyv3oURKMfPDsG15xKKLU2Wgn
b8mR4wpT6m5jNTyGRm1vcjVcXUmnM5kbkolGSPey9nc9/2waOnhtaR7d0n5G4OquZ1L9OOdEbOOw
dqnfHhCyxZAG9Iat4TVFZQ5Ibrw7ftUD7vK+jUSqf7t2izbIruCrDjM6dg/8a0R5bcWNdZD6rZkY
X87OGy4hsJ7FdMe8vATPIdzKxKmRdJ0QPF+9gUpdiBMiu+Ngt78Z+i4pO9guC+eT4vqaVPUvx+7v
w1Rtmqa5GmJ4neDgreGqpJj8LGa1oNRSC0kcMZ4MQBlezDBnM/kOeBXoLbiQ1dy79QoJzx1uW7Wu
Kv2L6CM+GKIYi8QgApKiLi/Bs8nRHzdALer0t1XYn/R0MBo5fBJ2mmxIVeItR+RQ+X6+JinvVlrl
vhoyYGwdqEEu28Gopx+FcQLzlW9bupIbuLtWDmUP9OpSRyZb1y1/wQAFJJFuaWF+pvN4j+FZi4gx
ph7vE41DpsMV6iGJosSbPx0nv0fVR5E3b11TZwt9r14FCm59Z6ynVNG+GqpfSyKG4WGIK3x358j+
jj3z0xzKRRuUbZbvkzvj3ZzE41Q+yTqAat24FtId4JUCTUNbUhrEzwwhqlXF4By1Iv9LWW5du6HQ
ovfu5dmSZ0bIXi6ZfWSO02/yhqvmYzAfpInpmPd4pOWRoh9xPw2PQ5rVJohQmdOkxhOmBfI1VfKn
SXkHeRPSESALA+M97jeHfixYjB/KQUCiyuYjKJHQG7E3In1k3Jjyfxuz82kSGIbvlnvOnuUavTiQ
vrJa1z4vpHYlFMZiztdmH20VvPJrFniHWtakRdS8ZvJ6b4Gln92Z2ySzrEupgHP1RpBtHRMDQWbE
xzYzt4Vtubuh5v6B5wCGA4kOwyakSUwp47TW3DL8hb5mpMkHHfgsOjUO3sB/4ntFwB1Z40MuxmDr
fWUQZBrX7caKYVJXNLK85K/bF7Q5Z7q6/E2XkpOgn93oZzOfiJp51bpUYDrE6Zvx7kLDIkVoJonP
EeCMPZkel/sGCd0LbrqHicP5mlrjl1XLiIl4j1u5EmvXC9C/BzQ6e9vkB0BxLET3mRl05HAoHvou
JzVtPmNNUkf0UgPhQqg/U/2UFKO1b7rm6lct0VFa0Gbl8n3deSZ9LdZd0mSj6pdt8xhmSZ3vlQq3
iQ4hBS1PXOnR0SIIEZJI0Ju0xlDIr2vXVoee/K/OrrZpFOGGaJcD7WIy0Ib5mVvtN2qwB0b369nl
SbWWL45w8nXTsca7Wu8COdx7j2vcCI3rt9AbL+huepK09oJp7xfRklQIcL7/HvboTToxENIK/GbJ
UwLpKcTSHZs5VOfH5XbyS2MJwGYxiwDFeVVyzxzijmzUUT5DM5HLm8AZrSQPZEyTeSqn721F0Raa
fPIx5cVcsOR/LUfUauSK43rJ2yvqamTmGc3LPORNofYyGRStVOR+tg0LFcR8Zqg+i/9IQo8dPnOG
54/5UN3Z/qShzlocBIfZkc+xM+0lL6wd+c0iKG+Jm9x0P+w7XdwNG4GjxutIJ4EOyXJTzGgBvfI1
sId73U93HeT0UsJHKsVqbSajt47UeKdHu4u85Fs311sWVdDKg/tpl7zObljWGE2OXiLudbHto4qu
vXY+SzXdbcHdyFp2NEfnNrjZzTLzWx7Uf4LZg9xsI4FanmNmmSR8cbnAA+/cHlWc6WNEEnVONQl/
wiURJpyba2dyKfAfV+g9Lk3MZcUJ5a3RZK8qzy+5rHGEkFYREjEgXUnYf1Cqj1edGeyaAbpiW9uf
icc0Ac3SS9Y+Mp6r5/b7lB7GnvXTAJ6+qOsoW4zpCMbm13JJppotxnaR60Y8TXlKuBxZGl9v0DII
36y7mIhfbnhB7nPdKHDFXrUHE9PwM9eTxT6alIwPm/YnOzJNQpuJieIDJzon3JpNfvPchoSJ6lfs
RD90Susg8dA/eHN6QRm66rxma2F02wdjjOzCdradzt5nSxKOsqxq4ssJZ6Xk++i5BlBFixCi5Rbp
ybociG7yBz0dyqqBX1KFak3K2k1NxHCWgYZIQb4ybduLRny1tmJNoNuQ33TBQ2GPw5Nbxg+4iK91
AfxnYKaZLTtf3GZXR7U3sHrkuAB9ZI8+8xGC/OjLkyZSYu0P92r08p0riAhLVUmrdAz+kIq9B3hJ
24GW/8aiAG983gLixxJVZ0XUxjLz5InFgkFrQbbTHfXxWsnE3LLKGqiycxtJXQzLawp3KAr08EIw
6db00sfWxgixxI1t/NH/oWvaYh2ot1WMK6n2+m1u9dBkJkIO4f5lW1PwrdhUPxoxbyv6HUrZ4J/a
8ZLyb9mCtp/Cls5Eb78CINv4It9nPceaUHXnQbXdWZH6Lmqx64vcvsyGBOTSUYfSQWBYIH5Kj1sZ
jjs/arR/DVCbmjJdF3HVrEs9d5ATa0zMUfA465EgldhgjXXfxpBpeJrRJekHMMEZSG7aPLypGLIY
RSueGxWkLz3xJysbaAGxjdm7US5Na4k5yoP8REPEIEQ3XqYeLrKtEr3JOEfuiSZct+qH9qjAryIU
HOQ68m6dDN9d2lhr5Bi/jNZekCITV2PqDwlwoAhry5gP/oqF79no/aMOWn+jmDf4TUU+E3MXT3GA
460AotK05wlL8A+Gqy/2XD8S6FKcmzn9HhksPv1oG1vUplsmeaPozYMfWPlOghOtiqQGVOyYHMug
YtUgwMikEDR8/eH37C052g4k6V5Y9Ap9Eo36F7/tXGSJxobdoeQmMn26dT7GOPZ07Q7Gdm4+WO2I
/UQXETmztW1HHDD+0L0ojJbIOMO3smYD+utFLOCxfhIHd3q0jfkSjMkvKw8SJkcEN7tORiMDFQSJ
7FianCSAi8HITxnmqxGF9FxBfEpnBD+BkBNlK3lDIyInUqpgu1KEkuzivkxO8uzE3jKI76OTRga1
ITXBouNKup9VcvypekfvmW88uJnDOdA5afZecG7lEXoVzkXvOJbee+i76MxRa2Ao3Vjz+NF7PFRh
bMFEUhn+HgwWbYvH0G+BscX02w6tXT4z4eGUVDe/Gx7NbVl9JDk3BGmnv12mfsh1vIn2k4nOn8lY
wIl3o6Y23I54dMT4QUPH2o5F1nPQKlm3me4SCU1qg8EIN3N48V93FAtF4vkJz0sIoEmqTQDpGEgB
4BiOYtPFGiqUfx2keag0xYEr4SyVBEYMtDFrBW/6MhrhUyY+Irij2wbZ0hY6z1Vgpt26HXdaQz7n
CDl0O/lhjVcoeU/bHvBcnlCBKGjsgTS2gSB2k+KWk40PeSMsWgfxtYRVTlt321kNxDbbvCcMwrvI
ZlBN9YVdrfb25C6/5QhROGwdZ1/3TzmumsoWOXGw4T5kC9+phuarM7R/UCVxcBvTd6qifm3ZhbOq
apezcK73htMF1A8RO/o0r7mN0U8DIqL0EbvCtL8LG541thd/oxGIoQN58JjZrZ3Y4lrRS19XaK8r
swU50ocvadnF+8BCrag7ji12U5e7XrEetTY54CmrIgqZTSmci5uk73ExFOxtx46UknWX2f16JIwI
SfhHR8HKFDML9lrY7dan3NKu95FH9p8CSedJC462VYmspLb5XKXbBPtR1kcpMKc0JnJ1M+1eM9k/
e5XXrCyUVGxB8THy0VxndtjedMx4y7OGLSO9B3jef0hiJLugIuSlnNTdMbPF5IZ2nTPqgyhoyxLh
SWySU+4su6/PDUeL1iIWF5zPOEKG4UyJkKtqrLVqiJaZGdjEsgM3Y6Y7iStnH3nhztFjvwb8/YOw
WbHRrvEN/eSzXfWER33lnzgITpdZnEuKax/huSHghUPsVGFzVIegR88Po/pbSB6MEM9NSpgohMqY
SdQJocvaNWF2hWnP31UgbUpE4sRwFEf+692byae3UMENQe/CaEH8Ek+K1abfO+4rSXHt25gF3yQG
tyMnqxItiQxXXDWy5vE1g3wSFw7COdponutgCB4X4+IqoWUQd8ME/IHwV1QhPhNu+wWFx6Phj++u
BkKIjI/PN3pQQ4AtlSCHMJPDPq/Gd1+IgEWR58xqzHJLfii1O9TNDVeX271lnoNEeUMYeXBsB1RH
uL4aVHAjVVzTXsZ2edyUHg6yk/A1mVLYZJQu1Sa3Z5DCRY80JAxh7PthudMyxJuEYe6d2iaNS+yG
mIpRI2ihKE7wflBjmEzxTt3Yo0/lrB8jPdvxUcWI1+lAHArfFOQC0Xto6DcU6dboS9YahRu0MOcD
47BzOVRYlAjaCOS0x6TAXJChTOziQDYhxo/4WWTh/CysaqutPj31efbuGfGvQW3T5LeGLulyqllV
on4rUfezklin1HJhp4WXzs63sz/ujb5ePIY5IZ31ZzpNR3dJxQg0M7GYdjvrP/cv/cIDubM/TbBA
8JGs41RWtzIx3ir0EivO2YAZzZrtBLdpT7qS5JizaiTW2BgY1aPFCIo7Vn+YA8arosroFRRWsfcS
mtzpom3rkLaW5XMnqGTDtlzUQ+m7cpjJmXDA8crjBuTHfCtcOocpMK8w3Pa+725k51iX0CNLCAtO
L74bIwquGeocXfH8gezs+UA8HCldLcaMgsmbUQMATOadW3WfjKWe+zz+5hWo21SEXi3DFePHBdCd
jEXVM3BWIlzKY5fYeFG+Vq2wMYhjfghxStGPWiGmQnXukeud+vO5QmKcEQe45+peRu3cmsS9wn/N
1hpDyV5VqAMyZzy6Lq8mk/7BFe4lIEjxUEbqiiM8QRPCiBqDxlNlZLzKaDJWLupQPRkuyVm40L00
x/9e35naVOsRjH04qnmXNr1Lumj+JBuXlZlu0naqKO/anticjoM9uhEWQWLct7Lun1qHIOuGGeO6
MyWgswHyFLrgXC+aD3RCZ9D8x+TJMP3+MMUt0bKq+yNjcFVq7xUlDbqKy0WuMWckr/M35NwtU3y1
pzjq12ZthacsHEGxheh/0X/JsvTIC/PuZA0Eu6W+SwXxDRMuVDoYhPHFawRIO6mUvw8xu4Lr5x1g
wuo8Hsd4yuJLpjj+TK5xKk37ORsw7xStiVZgRjiUTw+ppwMWlA4dDzDhySPxGXP5prOsYj00DfzS
hCUMtuk6ZQq2cWLScNKxv444rqnaYmistAQPUz4Nu8kqx4NB5G7g8F9lVjmvnfIuXT0Mu9nQhES5
c3kmMmor1RysHLMyjr1Qz15k5Ecmizendhzym1aIgVjqU9M7mWGJpEg1PHPghGJG8oz36Pw6UZSv
ayKLD47J3Gianfe40S9DUz0CuPI2TqgDktWmc2YNeodezOVxDq4IKzT+F1JNbPsxq/E+jTPCiahG
jpezu+YoqXQf03AiM62MKOyXvVp2JD8OlGkqpmoKAjZs0cQcdUMPh5FnEgM/168kju/zDvONH7Oy
47Rn29MdWitJ5ITnhU+BU27yoXGAFvMgVXZ20UQaleM8PY7D8BoieFxJ22ReN8XAAJDLlJ5DitXw
tS6qOwgGjTOaTrFkytfoMtoPYU9Ehg1kT7u0WmvxGi5WRnsM11rqjyo3fhIm42+adETNlLIrZKQy
DMsFXNhxVsOxwoJmVQX4D1JSUGGlBPvCU3q9EFutOBS7pghQLTfGSrhcUxwTQAfRHCxaZzWSszPp
sxT5LUYzsW0CdsxhLDmxpBtFp40rU+wG6fH4pIRzTym8A+aAeHQNicR22k1oQzbucn+1OCX2putP
KyvHDoZy5ZIZqDOn5rcMXdp1wv4eRPRvswLCRkLImI4ojX5KEK2XaEPFPe5HrY9kYZunFpQbaGAw
uxOa4kKiYE9j1e2EWEgDXUuWiMU9z809nun4fogOwmSX8coQFV0zx4DLhlx0HC9FYeXI+e30ya2M
d/RpZCR6xG9UbwHSNNRUOjuwFVmn6Jc0/thzFezhQIPCaKYWX0oc7IUC9eD0DBW8FSUQjEW0MFdL
54ey4Z7jrXDK6oYbdkwCzikggtkS6zpIP4rFujAFtdoX93IetwAmw3UvTJwhXo3CYeTEloY+dBMx
rh0Lj0vjIVwJYtpzgvvPN+QDESEOLOnCeFlsreBXB4F3K4aijSgeySJAEi3pBAUECWBNG+jSMvpe
vrPZ+i+NPwEFRI+Z2im2k3EDJy+/JdPb3ARqTxflKg0smLEVsJpk74kRILQp8D41s0UImwjQai5N
QAyNq3KoHwciDzkSy3adD+V9aF0DjwPjgNBil7C65Wxty5225ONg0IBuTbxMKHn7/MX4EGF4nskR
WefZTMZvLG41I/m2cvCZkZ4s+nhXV9Wxc+s3gJCTxhwU15TkjQjfwYPuQuU/cLjaBfjW54AxvZdY
wSqS/qszOmeZNaveA0VatNbFkLSxCW3MEX9hsgtWfqnfUr14bzHhr+iNYgdC6dJ/QEWFoWVlDxLl
u0gjDu6qmbbl8ygJalxo0Qh4tsRQcUQkp2nVkkxTyeYSVWGJScl6MQhMs/0GOMNSZMRQEEwR36Ii
PgqiP+gMoJo2U+c1TNE91fWbb0MdGDvjxgn1bcFeT930qiL/wpzgBuVhZw8E8SUAW2dbv43pRCpm
VR4kTNOVHss3GoOvyei8zIb7MsBuTFqoicwcV6mDYz9aONHc8W+NnL+5RvHT1fxGamjQQJ25mQTo
ViOottKonjPcW+RJetghBOaFkbSeyfrR1uiEK4ISsKhzlHfK30jJLd4365l2+DKBFrV+4eLksrj2
lqkmVeKSp+OVrOSIRtY1g3xBouH6a9/RCTVwhqSY+soMXXaRWjXUMbjkojG+9oj9Lcpa5LUo+DN8
MsJ9LqUbfEMKCQSQItBgdSnC2lyNmPn2uuLMLRizSKWJh2nxKurjxCOJQizskY5rRMCEU60rpYZb
2ddkvIy/bNTDFNqPDf2lrXJBN1US0VSgkE+JQxHi6U9seU2bcr5Ojfc6C+TjkFDJA+ToFMcEG7rF
Q9wOPXu0dla9onI3o45D54LjSNlmYriuSOBYEjIcE5bbc6QjXCg2knedTuNDI1j2EwN1cA4nFT1N
v54n+FGt51U4KstvVu/4N5HS0ZvQBSMhm6qjbVf1ToZtcBuQxeefQx+840h4Mmwec/SqP8ee1aLV
VDvEcGlcvbGC3ISJnlEyPA76LC54XpI5cRlx1zuKkJivwpYMYBGi4LB4rDIHO4eX39DW8xEqFsgx
XrgAkmq/41jiWd5Lb0XPukb6iMEx3kwVZCz+pK5pEVlDn52FcWsKpTdG7T1hhy4vAxOHmySEwzG/
5wPROY025UmMyavq6uhkWFmzQwy9M0ozPpfM6lamlndRD+4hc59oCyR7TSjSOefs4jJiwpxuH3Se
PvdeXz9IvzuWbabJyY3U3rX2CJCMa1o6L/E0fjRGzWyIpv+Zw56GjRPjys1JUkQiiw4QhsE4s5s0
JZtuxAdhhwsFnmvme2VAA1C/aHEn3CAi2lBEB+O1RiRqtbQKtH8KK/pX9XJO/doLI4NvoOxnzwvY
DUYytAVbtt+lDwiu+bBpqkLpuNaOj1tQFNiAKu9FuA5K1hE2giCSJsEYxybFGNHkw/ta6FEsgB8e
wlsryDSv4+T969YFVkqJb2bCXBE+zwk0pu23ZMJayLxcdHBm7j+ZVtFu8rTHqhPtCJxrGQeGHWK/
/pc7eg+QcGkoLM859cofR/O52+pdJxZ95br600VkH4d826CJUZRWpYMWLt5/3Q19FrwEy2ssl+NW
nS7SaloXuBA4EdFHrFVZbkjdZCY20Qhtg7WsGPci3ECfXfItK3Yz5PzNRjnzrrN8uU7IwT7ZKngL
BsakxFZgMPUBt6ScABQGLjgE2ANKoo83YFgLPpzw1rnfHBqLJ6+EU1Ni6KaWhdbSwfMhRgcp1DaY
2ZXnhohSmpWU7MYfhaYYgy9G2KKYNxKk7lY5OT5IfMHSpt6w58E4tMCxgpryidqLk6NpbP3R/JNY
lbUN4sA79d7JauXH3MTBiVhmEnVt19nEsJIfvn7VNWCCuVEtBvpjsgtCmL2kH5YA7gA2mGwRBMkP
B9dx7dXA6XhdOX6BCq26izZNj9aSP3uzDZ5Z1eZiFeF8Qf46lafJZ7WOrFc7CUk81NnJ6lG/YY3g
PQem9VgRzgq3q0f1C0MtVhFVD/vjQRvjk/BNj4ZFjvnSzD4zl11mlLqjpeBvZGhnP2rl7LUZ7Mlz
+4kxeryRCkYpmTzFdGZ20aw+CtNjTGr7TG0sZ0N+wS/RGx7jfsdfV/mvaYgQug8gdpR3LeLNPHcB
sIdWPRC5QtDC3OcclOrXArrp1qeYMk5m0jQb3M8/sE9HPJOdOgvE4yTrBRvoe0XCpk0YF50Fu3ba
bVdXyd4r5W9ceSthZzyzFaJ+4Ue7YlDZT6+sn+BhrZtZPDqVNtnwyJqNMVpsGYPBokumP10Lkrx1
Yu7A4amnjgBN0/wsiCGg9f8RVsnVaItFSmjSeouX0CK4dxA2Z6rDKHyNWsP4tWiDHeTLan4p675b
jV7zGTCXx+RGq5N+b9XCZ2NAX65c1XNAZrS6cVWCwhEzhr0w9EwgHrwoyn2Eo49WgikYrTUzwr45
Itx/yKslx82uEfWnDeJgBlhW2L8B9ipeRny9HC2zPX2tO9kx5XFIbCTLEe17J3XIbmX+mTjmCXE8
Jtiqf/DSSR2EE017TjdLF3zsL0hwY0LSt0Xlhneb8gxymCANMH6xXB2CXgSgEhSTewz5t9QFJsLx
FILloLem4M7jIZ0sVERVbr1lbUcHD3zLfuBu3GTcvLiScd6jntb73FiQf0V6cdLpD9i4btP100wa
G5meblr8KND0bgJ7pDnElH8Xj7s+JFPMrpcsxDLcS9FyOrLt/UgS4sqcZzSMxJwwscXioozORG2C
466KFu2EtRX4LKgbi+FbZU4lXBK2UA420I6Y9aEVrp89dxt3tdyTcP402DQ6JQJBpi7yUBgOXnuM
Oak7WKdqzn30mva2mEOaKdRDSIb9nZV5C3rKouwIUA9+fYGL1Jwcq4hhBxTzv//SNrnBrMZtTfrD
rtxBLnr4668yP+SPvv7futWz8+PrOyTmiwptgonnpbIgMad1+2Sl+Rzpx/NtVd4mO/K07mZUieNc
XF+KxNeP2eCgNy0iZ09lk6/D3g5QoMzBLeAJAEhlIViOq+BgBTuiBaP1qKLHIMaH/CznEnZHE4QP
E8TqVWG/F633mQLBNqxj0mY53PjwsWqGcxoH8xPvITnh/+O+FlvPT7pVZfbBo2kTnBD4eAUiO7kV
CdPjrItTBDCfQrCOEdADfQyzFXCIUn+z2NBn3/gWDhBrsuBiDO6xEG25U1X1M8UsTCdh+KkQmudj
2F9NGff7wXdz1AGkdWaBc4202+6mjM/QSeb7iHV3x1wfH26XpOc8H/cBNpBNXuUUL7nor3WpiLus
xkOFkvtgc2TKVbFLAueskxCbTJI+AwnTOyMt76ONMGNJR53RfbE2E22CdP8V0xooiOrbhJ1kixv8
Seq0XQ1yQHPS6DM9Kcw6c99D1oIGadigjmIrdY8Our+1MMelwsKWBdcg9co/tBY5pIvsNcAqSwbO
DgxIxccLDKqjU1qvSkudzXx50l3keYEzJs+FUz70g+etYjqHWytqghNTfDLAF3efXe5aDVCqwNwL
8IyRuymR9E3swgFSsCEZ/B3QjAaABSeoCBaQY9pgu+ZAL220YN8wVqP7ILo7Kh1F4T3t4sSujjQA
k8fYDIg0X7dUpKfSmD6nwk9fEVTgn7FOfRwhL16CTCDGE81aTON6EvTysHbAtAnsbpcW3OyotVZ1
ltdnsCaMvqo02spQAsU3eP7Jg/+YY8fbVbH/XFUDnYmKKW49MZpWiwypj4U6423dZbi9TxOcMvAm
wx9bDSCBkBTjal57c/lHOeI7Vr/fhFIiK0pcTCDizOxtQ2OIZqS18HZC/YosL95GXfHCTSwe8N3A
bNeZPrTx7H6TTziduluXmJTdEQ1LE6uXYxKg3pQhqCMLsGORSwbYeb7NmG6dNHpUHpUe+3XgDnvh
ZTTNKMgPus39s6JddIwbDB99HwbHGkviaRC8DW7//BgF0jmXZtlQgwT2RXbhvB9T27mqsPJ3qdOL
hzJkwq7ia1O74QN6KBsrpjKfPCskLql2isPMtAeFCwZzorqiZ4s+5EZYon+mA9ttBkMYz87gb0gC
xsEV5eO31mW0ro02ealdw4VZVZsvXVCDv3G9/I5kR69rr+QAHEuGnAzKj1ZIQeXyhK1lEWqcrBSC
uUr1wrbhDieB6nsUcjYdiQ763tYMkapRZt8t34d1NjAXNnWFJ2xo1Pdm+abQVOPv9EIRzVlp9B3A
CsxtDqn3sUBEkKnAv7Mw0ZBvKu+OvKpcW72rn8IUL+FU2nS4kUf5kEdRCPCfKp5tnJaluR2TH12G
iaYamK2HgcFosTae0HcLQkywLoQLuadtE9ypReVcupg55vL7bT0QAB9g5sD+I66N1Z618nCASv97
m/r3dkAXWWD0HwcQROkyXjCsFI1+9FPNrVhnsWZ8HDXeRo6uxVVS464cEr1tOohwfs8HYcCA26B1
+828ctolWgva1LA96pLZqDat6WpzLqExQnRo2uZvxjRfTNMqn5RUw36uHobBKfdAOLynmVdsKHkp
InXCJ5o954LlmAkwfucwYD3rC3RRvP4QTu05HQirtxomgm6FUsItoAogcmzXZaxpgGPXSGKJLsDr
r8LtmZ4MoX9CtONscPM9t5E6t7qc93UzMK0R6ZNOkkOnB3UaF80XuVqAFHrmyaOTXcLSH9btfApr
T2LtxOQG8MBkE2iBYpbzgSFbs80n/eGHioYbeJ9l1Y4wvqxk3mkobTn1EfCeJFzqWqYk6wE5KIs7
i0jRN6SJsjXIuGbqJ/fYdo0dQjDc7zZQCz92oAknqVyRVM+BPetN7ip/vjhCSsyH6F+Bb+18Z+rO
lou5uaAF/OiV6sLk69xoPS9+/HJX+XAwWBDGA7ef4IVhfh9rRKzzbiDC7Tp60xLR0yAF8WZOaVlM
XJaU1PQjlsuJcwiMRCoHxWDRVfdGWvVTNI0kWNAUY9me986CfKUUsqPk+wztjuCuKrt4NdqWwoHf
2GADXjsaA2YAlBhJ3LooHXD0ccZSEmkYDbW3mUZ6ArzJ+ZjF7fyEp5Lw4vnqm1b60PjkogC1uGRJ
zznP8/yT28tk1SXk52Qm0dsR2Akp7EemgghVHefVUNXnlOl7jJCZO2t6lBXD8lFYztWYWXHjBqIX
yLTsQMg2TcuSXm2n1cUkoZYBHl4jCIWPCC1Gj+U4MPF9sveH20nGYJCm/rUcmY9MZoD7vMNR6o7u
cHZDSg/be2zdDkdfzMCmq+z8ZMQwJvu4u+ChKY/+BNBN+WV94WT2EM1hD8utogogM8YxY1zzU0KW
di7PegzGUzu6mHN03+wrt9syju12VCbZSXgAIocJJV4Z/TRMzL5Qhgh97+qnaczZGrTlHthDf9g2
ZVDs+Evz56A9/RDYBmCGJlO7Av7APkwd7FcwS8pWRqfOx0JYV/qGx9Bb9xwIALCAdjCK2NnM48gs
NjQvnGwmbsb+4nntbhgzfR4b+fhVOHIlVzqXxj6u54OX5RHtAhQEvQCsCb3QkNom8xxsRMf72WW2
dxUectys6OU2Namja9NGGW5ED3NuV5dmprwwnCnf5tKlrRMSbYYKH4JRjm68Vwo2dJgReVFg37Tl
OZDtZVKiPbhKPYlyoktCiM3aqd3u6CUQnyhZM+sclZ11JnjH2FbL5v/1e19f+uVPwzlAlib0RLM6
b8Qml55z0LI5RMIzz8jYfGMttdq5YZ0fnXEyz8nyB1+/sgvG/MW/EXYey21r0bb9l9tHFXLoggmM
EkVKpNRBKSLnjK9/A76v6h7TKqlxXC77WASBjR3WmnNMzMJUxGt3bu7Ncqke23qlyRjz51OQwyaA
2Urz+theO+TuZ29erIO5dJ9ezZf23dpJtAv9iwTuh8Lvgm2V+sRxgbRjBoK66I7msHdfQXTUsBmK
lYWWUABGyw6DLOqlDw7n2WuXMCsc0YlX6UJ/5w/uspPOP0VGD7RUyuzkST4G1WF8njzM5Lqw7t2n
EGQpXz8au2A57gVxKThPU4h9SJHbHu9IZbfOtAjFN2PNKqXMlFP0phskYc9H4l5W/byI5ulHfgas
ZBV7I7/D1qYfvSeVMLzirc33TAgggRXWEVqZABirxRDbkDIwhsfwHPYooxOIVikFu7llroKcE0O8
DHduvEIKIz8Ub5loN04S700DNtw7Xx1x3lLBiDpD2kONqfso1ghLoJf5r0AE+oOKTKuc5Zt8BQg5
ObHrVlMMwQsRuSJzxxEPSbNOn4D4vCAloJSE7WGRrRptoTypb7G8lUUbMtzof9Z75dHahAxVp0nQ
HjsezUSbZO0d+jbClcKX9jVpbeXoz817vtwwU9/7VXfJ+0179c/Nk7QE7Y3Udg9TMR/t4cSqhoRo
xYlTWiAXaQ/gI4AIxqgw7PQRpjFqEuEcCjbM7b7FiD5368N4V3XzcGdB5yZNAEcC/BNtBrILC9iJ
FB9a40uaPUK4oLu1NXwgGvawSXfJk3SnndNupurHRsYxZ7t7laBGu4WwSB/iJB6Ns4w/moEjrEXG
dTG/Nhu8ASO14XAm7JKtuadwzEHyHK7jfhoBHieOwfEuEzBsmX6W++JZOPabGIX+KlkD3Nw+Ipxc
+HsczsWFLDIENVST3yu2vK/lnNrfQfroKffb2rzA5nBXssa9YIe4MAEnyjqDeRqscO2jxKhZVA/W
2kd8DSN4PQA9V9bhI0bFhpNsvzEoMvOqzptzsUwPnMPREgwzQdz4T/Gkq57zRIAwegB3d7IdbrxT
/yiswoO2CtbGY5nea8GaqALXm1+ko3zvrtmbRoWdXurajj7LbTJjGqwollBbXXq4fFGCPlfz7Fpu
XcqAl2apzoUHyCBwmWrobb6/RE3iH/rXeFPujft89dr7s2qnrPIFqlzg3fP+Er1gCDkZRzQu2VW1
M2rR3kLF3+8tfJiuX+EXORSIJ4CMI0I8iMp97Uhbij7dC1OZ8kafbxLUowBfUf2OkeUdQJ2LKDWd
9GSRBT0rXrJHYUbLJF+p53prdsgdHOmtehGjBY1WMhX2xVqES4m6dwYC8Uro6knyZ927bmfzctXc
JafJ0YMUd7RFJzrFnSOcqRWFNY+UcpB4Vpfye3UNX13aVAtjpR1H0LsX+BrmiXPi+AUqrI6dZCee
lKN19EO81La7HikgH7hDHNbDDfTv6k0gPmPFdiNd0CbSN/4mu9Ov3dJ4IVVuS4CCk39VS9+dhW9k
Sw4N0U9bg+4JPxzYAy5a28W8/eJuG+MhPsbUupYYReNH6vZXGJHR3ZSlxaYJp42TMAFhnkEN9OWJ
exW9LpFedH0+0HEOAwaYQ4e0Brs6M9AZz0LBWsOgkZGD2TnZBulcY++ZEBW45s7b+ZP/KpAVKM6q
d06s/aIeQGHaNGNxYy8qR7r3UR+vwmiub5tdAJjrymCCxjEtTZP2wTbv8iMktQmnwZIVbIVuZQB9
rCCVzfRFtXEfiU1Xh5lYPiCI7Md74UQ44fAQPqLnFigF23GyAsQn7QcH453q0DOtZ8y6797B3MO2
bufiot4Jp/7e2o13Ak1Udgx7CwLt3v3sIFrugBtRAaYjemZFlNi7XbWzcW88eyeWhGeC2T6EXeXw
/oUc6ikYgDsjXNApn4hMIRMWpehMvLMWmBlm/rP+5W2RiXs0X235GZiDig+coUqP1JEOlmcTaODN
rU3loVOYIQAWlbllLcxTSczpl+gthE34IvJIH6S1dFc0r+EuubgMbfbg6JWhz844tSGTgTfbcTl3
oFDRQDgF86HYrdR1Vcy9dTIswy+rfoKNb861jiVT3QOpodFLUgLcY94sSHLmvHlO1lXu0FJCU2Ew
ztcCkck2KuthriCWoQHijEcfM79spwtvXoNUBqpjG0dlsOVl/WTtJQgAW0yQmmEXq36nryxeE+lO
uEaL2mHrLt8Hnx7JvnPzQ2zXOnPqPXlxaBeauZGs0AmzCVLfoSxt6XEmfMXisa2J2JiRytBvkfkS
u3wAGHFljy7tCqIEDQAZc+GVOj9yXPdDO0SdLd9HE+N0RM9i12+WiE4PgTEJYkwLc+jsJ6896gR2
b+N5tapwtc+KVbEHf/uWXuTzcMWjbr5R+vE35jY9JOqievaf8mFRvfPKkfdab5U34YG7uwRf6c+5
YUZH1DQy1VkAi+Yc+Q5xTWFnN9Japo1WU9bkKfFO28pFDDa6uejXEEmgoTrSakSkca0dgq4s8Dlg
cT5cOO39vJrp4tYV58a+/YLI5lL7kqkFrdKnCsHgrH0UnkfuNEAtDmN3JkhE+k2LdHiIt3G6dR2L
s79d7HxHfVOtY3OHMDHrh9mwrN7dtSLMrGDZPISaA3KyeoSYi3+xJs4UzxY3b4tBcYD2R/vZ6e60
Zqf7K9wY8s74yhjbga0BV9rTk9eODcu9cBrYbwQz7ak8dsjk31I0lwsBp8e9sPSQ1KCsNVAmg1Zc
8GKmq3xlOkntlOMdI6y6T/K1lM59cUbDCvlDsyVGwMSKlG7kB/5/g7RK3AbtYnjo260RLSdtJbha
PJNgpvylki4Jk+HMHuhHdgph9qire4IpKzAAAMAbSI52/lk+1NapDh2XbehLSHLekQkK+ZMcPFIU
TB+qu+AuxVO5AWHknZrLhByk8aIxR2EcmsNSYOOSv4vGzGfRf9LuegWfCvCoBcoAgEsZ8EAI65Cg
iQ+3g4P3ar7IeyaJ+DM8ti8GtTsHSMdLtivW/qbZ1s/qQw6Igo4wmtKTQg4B1DM8UP7o+Mk8XxSG
Y73UycpEUZRsMwVc1F1qzLEA+jPTvfPGU/aRv+Q+zg3ojTbBxp726WkL7B7pF96uRP3EWzZc8S5i
w4p1G5UcwsFJ8J3b9dK4I4FR3FAmPaeroNlWJ7qd7kUQ7HE/fmU7/ZRdQ0Cqjnn22H5t0ic8qDOl
hpNox/tcm+c8LKwjOihl7Ki2wWA7AsEuUaDM4kf2cXX66vl2RmkUxNisuXCdmEMxD7B8gf3AFGab
D3Tc3PyitUfhPjnhlOlVm+043esQqegbYs/xk4WtwBixJR91YppuxQu6lRM05H4jKPh3bPdgOhWC
aeqK40w7ant09OHTsAQyo74x8IVNS7zsJsTwAxVjlr5Agys/m11Ffu0CwwjK5wFB/hPwf2HjOuxb
5skx2irEQCyzTbw018He3OV4wUx2wTNj79+xc/BeeGfibUtQDBYYdVWLdn6CJEBw7eS3jVCwL0rr
7GKNYbRpG+1gwD7dUlenTqE6Lg6+fBnxRsCbONH+9V4kJqyJmTzHWJJuI3MVP7nSfMw+noWXvH8R
s2Mbz8Gi1TPwRu6SHVSwQqKAkJrtWV+ee7VYmQ/wmlyPbX1NBhp7H9C2HzwMVtWIbTwHmrVsC/vk
3D+CN21fLNikG9gdVNk/Bs3Wzhha6E5K6ny8L2n5LYuL6PAY3QcXSVHHerf12fjJUDmIaHH8R17Q
DOX4Ut0kR2+FyNZk/tzE63iXvbam7W3js3cAXw6kobg0CHY+KQQ8qG/0ZziIsmE1F9hkrB2KZc+O
EItvgvv0gcuW7sUX8aicKWbwsbijOCM84/VpUSQjZ99mcx6usI1fqN1xUIg/K3eLgGTqsp89+Olk
MmxQVNUH84Jh9y38Kh2oGuY6X6jv7s7ErOly5mOPbGd76wEvI3W9fNdtkmqmzauF/5GE9LA4Dzm1
jUrmWm7CBWsU46W5UipgvW6ulD7qguSNGYeGuXenPgjPyVJ8F4cl2M6KV/U+Yj5E+Mktr19JWFDf
yy9Wra6Y1+Msq+bdGtqQsnDf3W118cptiJh3Le+EubGBO1b4BJ/bjbkWl8WzRUQuUUIXbvYXEnpB
s60NPhDY8dLc7ZfayjqWx/oRMefFhDiC/xHhJ+8qitDlsPNf2VWHX8x+UjzXg3n8NlDg8+zPFpYH
q4K6QJ/NKl9fmqOv7OIP7crofAhe3VXiWO68D+bWlpwX/IUf9BYmZPj45FPAXBjEYDMbvwg70YHr
pixIbg3mzP76ltbJ3N8zrPpqEa6rDfnx0r10miabSSTGGc5YS/f5dIg16TCsqOd5h+FRul4Libb8
nLIPTVs85yyMxUuMln3WL9UDA4eH5B/lrf+J/dV8iAl++grP7TuLgHCSlulzeh4SMKoz/eiu+rVx
Yo7ipTA+6LrtlB0kFIzCpNraWjwbT/yw/rn25hC4VWizxAmBRV+zI3Y/UY5zXEd7G36CBk7YGako
J22AbABaHpjlPbvHbrEP8cCcs0P2ihzd2k31TYGuz8J98E4+75PtXuJPxnB7ZQs9bNBjisfgjulI
ZsrBckai0Ky6VBftubowPfoP4hYjwX2x7C6cXdV9ugPau11HR1BuVyLjl0RolBlQ3Wmy1J7ZWz+2
L51DN+aSPyJQE+YAZrJNy1Z6OVw5sBMCWpH4MZfJtVmKtPxo9j1ZG0bTW3kk7RK4WIQoLJ13Z/M6
9Ftr3h7c966/wBgTkpUmrjKVs6WNqt8xDhGlf14bHD4c4joby7f4PL1A/aHotvkX9EzZGdUlbM6+
ga/veCv+x2ylbYdDfscsiObQ2gxcLCD7B23Tr7gD4k5ZVDQEH/EY+3ZEPSh96sl+oC7EQklz6zBt
n/ESvqVsy/xFvxA/ChMo1oIJ/CIwkU/CBRs28z5/ra7YKWQOntJReCT92tMAF9PdV1cGIujOit2N
QGtm8+d3Ua+3OFBzaNqjSFpwySuNeB9D04sXASinr9mNFBrAj2/xyk7R8cGfP48QYSVRXTBUrGhb
Sa25CEvWcTxPLoB9DFNkcFyFGLqsUWt8b70S5I2opfzWMyOgNtTOihB3ScDeC5UyCtGuuY/EsFjF
Kdfj5y1W54GXoZt+CZHdzBo6G3i8RwUZXLVTpZ7tUp/9/196s9w3aq6vIt2PN30H+KtW2VDGJTmr
1qf1mVVWu7OExmzgv2cUYdEnLJJc4KTy5xd9fIwNwVvRXKCIicA4X9Ql5LPYNy+ILEvHz9mYo3vE
gkjhWcV7ipKDEu0wfohaeBaie4+KRZdDgXIjCetzCXZZ/pAjsbLTkMOcbh5dvu8mgDGPlqmZZwVn
Llfg/G3h7i684VOZoihhI7KF9RrMY9dQlyteFVKvMFDajSo76JUT8Ngjy2N/NKomWo1YLajM0Dhz
8ye1ugwq6tXp94HZF6hFqg8hDM9WnJ/KvnqohZHYplEl7S1+7fScEupwGXJBWdWq6FBZX0qDcR9B
GssF+aBw8LRa9yGV1JPhcjgyZM0meYETS6k4kMmPLs2dRVebT3kzasvIQw3k9uNjR8QNj4MNTKa6
1InyDxPsLolPzbwU+3dT1oSN5fo4+nzHVcpdlfbVusFlxTwTx+vSYOsKwLcTSeQqBUwnmDGGlVs0
q1b0glmgTl3MytibsdVv25RNptVSDCwSykHCSKSXJb8PFI0XpmyARkScMfckF//oZWy0L7VD+Ci4
vHVREy+1mO1CIzYbDOyHsPA5DcOq+p//i0v9jlwzJYz+lUBqIl4yNN1ScWfyoTdAF72PZfC6Zul0
KnyIzAJT0LJeyG6wrpLaJrtkVarhJldkFuNyePz54//lu0yfbkmKCAJP19Ubbo7Ra32tEb3sgAH+
ckHCi5VH6SCkiiFMAiW31Kl2iXilf/5cCezQP19bkhXDguiHSOI2kFSs9LyXewkolweissQpVuqr
wOjuBx0v/Ciipk/KPTa8vW6h56SdzMk2U9ZwDTe/XMr0HW+fgCQbsqKqlsUV3TwBKdLEAXlo6bgi
WISwEMBCCJ9+ZqKKvPPvvJz+5ASEYfj2dM/aR20K67bYCbfe8MtwML65FllCi6qYqiZbt9eiBa4k
C1lAr7xIMVSFLPATViAe8lcfL5ormOovT0L5bgDKWDwMLCairuo30bARHbsxz8nh01PKfUaXPBqK
hk6SnVYz1og3uf2GVL/kuQswJl1VOFGLnq09cgBcJvFG+V9UdQgSmANMJLPXVzX+kRstsd3iuCrL
JxMNSD6gTK0THm/e0AIvIEdwIEIctgjM+vjzQ/3umcqKYmCRNSfq1c24HjwwcWLkVY6ZsBDq4GFs
veh+eXn+DNLbkaPIvDuaCH/LMGSe5n/oSD1O56G25NJpS+0Mm+bYJsa2Myh+17wxOSVYo0uPY05E
k2fxm84kRknb4//osa/HR91nRMVVft/tXNXc8exXual+WvXELMlf4qLcjwMAjVwvVmLl3ouN/0UK
Wbn8+WbJ/9CzmIMUWddk0TIlS1JvUpAtTe0lT1Y4DlhsTT0jg1YAtr+h1TIkPNOxDBInMZR1D+1J
nMrK5jItQUxOUGM/gjCi95+eJX+aUflYTcwFxYNWMHbevZuY5S/vyLdzh6LSuGPxMmT9z9//57Yr
laVnRsDlMrJmjQTVBsPVbJywU1LSPka01CdP/0uvbUOF2qWHAI6ajD0Fr/92Ld+9PQoTt6iiqEcY
ejMEPIQlkgDG1Yk0uidGAUx2oo0MPjWhgnxHT+N9ApIOOIY2RucnHz8/u29fX9KwZVWE86YzEP8e
gxZ+k/8dgz2ConkpyRSZ2wCR6PBI2urE64QcP715+LIigCDTw2nlU2hSV5pwMj02OWzs/SfZSTxp
xP6zOpQ+ayOi4Ort8ziH3RNzyrZq7P3DufXdNzgRW2yUFEzDdjNRluoJQ/XzF5O+v7OmbrAay6r5
z7yEBpUBJJIPmm014vlsXcEViGptSVQMqHe0xOS4rkkkRZGbXX7+9O/WRUbYRDwTAe4pN2uC2rtq
oyasCcPE6REoTXRkQfLShivJMx5DLaVA0tW/fOfvZi1VhJikwveBZHeDk4v6Jm2HuCudsedZIrh5
0c3s5edv9ttn3HyzQKtlfKIMWER++5HgLNVMfpl8vx2TvAySYvFe0OS+HZNWCKtFrnkpCmmpdLQA
yPS2rZ4BBi/72P/BBKnBQiuaPX6ZI6YmmvHoh2MSit1iG5TtvhXxh5pgT7shpktlUDHwB/8lyEFl
ViiAW4WRDN+Z9FzW5mECRnnGQx64bxNwzHRRafx846TpVf57tldEUTMVk7nHQrJ/s6aoWt4oArAg
x0Ocbtcs47YaJwsZERTUUV4zo4ofcXfTcgB34wkFXZOcrW9O2NbPl2J9dyWGabFZ1WTJuJ10Ct0Q
zSFXCqdIvwSPZrsvU782yG1R9eHYl7W7VQBW+Mr258/9d3eCatJEWGfoRBObf+7QfyZey5PqsYyI
DRhHf27IvJMVN3uW5S1+NCbd0v1tPzSN+Jt7zvcjCwHjvKaot7tjq4LQPAwm7jDVhB+BMput7DUv
w6efv9m3n6PKosQDZjZXp2/+n29GJCnmstLIHJPazejC2SX3NijcX/aa5r/bXkUy/vM5N5stQYl1
Ul74HJAUtWCRFICzbVGRRNYjC5Aylb7iQxxk66wKe+bt/Fkld6EIz3x9ag1t0y4Fa9JcKclCQY8l
AZlehuyE7NFPuOJ0MPk7yAcdCrZCBXDTeNSMiNzGfp+L6Qp+qLDoNRFFL3SfhjhTwpO9k5fgA5Nd
jvmhstaKyluO7TJL/GTXqXTopNbIZnDBEcBn9cLPxnd85sK640CJZ7JDHkkvP2/e2ylBxoh8MqMK
/GIARUDvzzme0mrz+hq9mvksGSglwD7mmJu6ek5wNSPtjI9xY3r+c5foIsJV6Dparx693P+CGm6S
gkUH29BMapijZCxLTbuKSzkc7zk0FyuXCmtm0QBvdew2IZmpttn7T8S6n73g7ueRIn2zMLGhNDQm
AxFlmHa7W4rjUYAs3mQkLwMEkP3u1MbpUenkk1lab1QjWlscoiN2nouVhPeV5atAmjqs/rss0DZD
qp4wr181qVhIfv44CvGLpCtQg5WaBHlCDMbBp7BT6PNA9J7KVk95uG4zw5S46l3xo6zwVxvREVsb
XSrVf8paWqcCQFDFeiM24KTV1mGsmxOxUHbVuks1JAJESKxDWfgLFRthrfIPwjgAp97M/Q4vZ3hM
ZHWHl+Qo1+0Jy5xXfoRDulYU6WPwJBJgjQM8GLjkpfzapNIq72k9Btx2l/BGNQgIPU4WRTkirsCz
MJuuU1a7aF4ZzcnXpY8//67Vd1VWHVHfzqsWQoWMnK+OrU2vuI5GW7ApxdcqbB23Z06T1Ksip2t8
FqSOp/vRl+89MtO8CDaEXz4KY7bH7QJzx/cf/S56Lv183NVEGsuuR5pFWu3VxviwNH3KbC8vGXbE
+6i18G6l91jjsgfOoIwpF8PVLyPkm4VCtqClUnzSUGUaN5OJm0AtlcsBdTQYMnKgIUlDLp3pFnXI
pNSWQWJ9BAjYkWSUyFlEHntU9TRBXaVzfrmWaTm/mUAV2VDBTViwPKzbIwpVlrbt8iRzwIEgT99E
pGdORrVkYaKXa3Sp3SC8Fwlo6l57o36XMvEELF3DEGqqi6zN6Saagrfu6v6XRUz699ShcEITdV2W
TKiYt3N76Q3kSjQ66aNYBqh35SZSWRoviMu9rduXz24yQic05JiIeDhbvtCtm0Z0f1nUJjjy7S2C
b8t6Zpoa/92eFeshMjt3aMDLmo8QAZIV/r9EWPzhhmDqsPuwH7ZpjDhRydblRNOoJ8+5SupLGcQh
jkb9XUu2MXYCyvL9Pby/cZ+5wpSXiM9HjWayhXLWLev5qAv3ShvzXYJahjgHW0vNxqXb6KS8UTH/
5eH/u4VWOB8pIBk0ahuyfLMPq6I6jyM8VRBam0MtW7Tey1cYVHYbl2cyJs9xMyD9UUZgMdnrzx/+
7w5anVZTyQAJbViadrPPjNocdxNkdVKXaDfhV4L6Ppyp1i0Dvdh1cvIwCoiHfv7Qb8YUu3Zw14bB
xkgR9ZtvnFdZ1nhtExPThOQTLSGhqK+j3gD9CO80AsqUFI9c/5qExhEV9cfPH/9nC/j326aKCl9b
llRJ17XbjZkXxHmqEhXsjFqt0ltsGR26jPROnFFavQtj/dhiDqC9TSxEKoC26KhOFMS/9qJ5KRvl
3Ex/bQbR3VDh5c97k4pJ9joMD0qzB+O3CTMs+kb529P6d5rgwjl0sGnXNC5/mtL+s/8pNOrWepNw
4ZjufQU38Gh+hJjwQVD+cjr4bmAoFP10bhM7Ie3mo3ykwq5ZW5ETRXANDBwenrFKtGZvoPPGMsaJ
srYuPz+YfzfMfD2I6QqQ82myud12qTlgTcGMUALx4638lYjPM0iGuZhLj39ueeQmC1U2fhmP/24r
VZEjuSJOm3U++OYl0CqKGLVrRI7QNJshbh1Vje4CXdz9/PWk7+6pJlLuUkzIgvJtGZdtVx8E/GzH
S7Wj3nKGz3jRKLixVGbPhaDsIlVehqK2NGELqBWzbKngtGoGAvecFEiVBgduNC6C+9vI+ma7xD2Q
RPbvpizqnAj/Hlq9IPdpGGL7LfEBjYF/UrSeOcDdwdTfNu2z5BLWpYcwoqTfhpo2rbS37+M09Rka
kDBWmpvPZgGpLShHkWNpwCVUjH5UQGAtiEbGvJ6RAwbTzcagCa4BEklKDDbfAFVx4t35mODtrnXH
GfDB/R/grSlhBDR5qRUJ73GfRBBrWAm8wOa1p2AmyeUcZxyikLxJl26VPsQqJvJ+Isj8gY7VuYqB
HjcJPrF4crSd/7AMhMJcaB3woj//O0A8C3YS0CdM5JRawcF13UtdaZuyBckwZsQKxb639E2lmME+
BskRvFHXQ/lGNuJMyFoHEJc1k6XiFcDzMp+OAb8MuOkl/efGmtZUmpFMS70dcGMIw9VXmeiGTnhx
Q/RyZCzpwyYpUaMVAFFcrdlkKSQSTFMfuHMWSl7d/3wR375cRA7QvrBk+P83E0miFmwevCx28HQi
qeJri5F0No36l0PbN/VGRrClc+5lUieO5GYU4XZT0rxIY6dTaDqhTTQbkB3M01XREl8jnWEeoAfn
2dSKdvSJ8SnddtcRFfvzF/52ddPZWJqySfGTu//3qzSGIjZi0KyOVMG9aPhl3perynuNkuFKVjlX
VMVvZaEdJiN8Yr79/Pnf3XDugsqCrpqieFuR4zXQ28hnNhsi92O63yX6sqR0f5ms5X8PyRTBmBnp
M1C+l2/f2r6KUmnMmDH0iBaDBeffJvIbdZZxjAYJygNzVqjUTtDqlt3VjHKA5HaLxkQuoYhHGB44
OTijxZZ3at8FqnVJYObILmEDPfLASkLg9Ps0/N1sQzqDygnf+qYsY+qlCcKvjVB2NhuSijdCnr9y
K2epLO8G8ddZ/9v7JCuw7sBemP90bmJukqFT/XKG/k6QGpDIUf7aUDYFCWmirImDtyZ+UwG/dAK4
qo4dqV5sghQBzM8Dw5jegNvpgAdFk1eVFMJJbtY50p0APHlF5GAyxqUD6N8E/ACBsoBaGaD9wiSV
1YTZsJtgS3C0zGolms+GqZ4TtDXZZ+9hXQmS1qnYLoUskKCmiU8a+aW1JJTtvbbXLHc/1PLZ7Clm
5AwGUclf1Tp6spT6lOTZq9WLO4KRcXyjnFTL59LUFoUnoK5lv0SpmhKkdR6l4kGB1pQTQmbL+meQ
0Wz3zURZZLK+w2P80CogYHKj3PqNAt5CXNLhn7uGAfBUv6QBx1yGvYjitCd/dsrsYjjYkRbA2nn5
83tDTxZ/7nJeUFHxs7dQ/G1VVb999gYVVuY/vH23W/vSraaSQsLKVpSbFNiSGbWbjibnfHohyq5D
H+STYio1JQeYN507HVrSmWDK19Ar3xu/Wo+iehYCdpl1x4RdlMUJFsf9qJYd21JrFpX+e/gmWSBH
Gh9Rgj7c4/ByMlhk0cSZMmIdZbSgf7QMLjMneqlV0D1Oc7Fi8FciBHzwUjlunRYnQeY91BX9LEP4
ZRn4boMhiSrHSAze1nSM+3tWjI2mDwMAIo5QS7bUpw9e727EcCF5xWNWDq9ijlbHjY9WNvxyxpG/
mRElJsNp00yzVrnd78sSbzUJiZkzutIHuLYrsP8nEmQXhZWewvylkRRHcYZPfTKWaQh3/KuYGbvM
VV7Ntj6lhC1PQRKrPJ8qVauqR0Ahu+mSeg+WKqs++WW8/vld/W52paYl6ez32Y/9c+xuoa32pZdl
TheiaDPSddFQ30m6Uxml6zGPNmJnLBUfhxYqzSHl4tCR2J3YnOIadYThY53x72JjfA979ZqY4scI
Cy40H6VkeI0q8Zcz1bePV5JoS9KL4Ux3u/qqghUGpVllDna6Q6F3JaKhJ6/Ot6IYHD02W2ncL4bQ
Ww2m9muu0Dcbaz57qjzLkmYxV/89tpjyurpSC8YW4SkzmdEs9eqOt2ZFRpkmhCec9Rt/FD/yWPyg
Tr2E2LZKO/egyc0Ja74d1SYyZuDTipjuf36S320HuDiOMwp7ME5uN7Nu4pYqwHme5FhnV3Bjy2HU
rqHGdOn5hs35dCem1JY8TTvonrVRe+/plyv45lzFkxEtxdQ5YJm328DcUIM6SakuFUN7mp5Pp1uO
VwExr6+q1Z5EMXrKEn3XR+YhwE+GziMLlWtYjR+14R2FVL2mQPYFFdesIf3ydn6zHEsKqhpLUVmT
/unOt/At05E6NErohnN19qlpxTmuGECBVxzNJv2tGfzdYFGI2ZI1SZY57t0MFkaGm8nVmDpUB5Yk
hc5KeCY25NV5rvun0B/4w/6X13l6xjcrL/16UVMUOtCqbE0z1H8O7vnY9aXoUrzCsXwZ0TH2eMON
eu9l6W+Fb+O7p/3fz7oZb5YQRqGqToUyCz5WFbgYTCVIXZxwpOC16DMAbCayRlVZ+WJxGPPMwIRj
bs3B4qXV51jWzxPRN1GNpUc/r8wH0mfVC6D6hE4+6STgluJxlUtNAIZHXFdCfsYS64PQV2qKtVAk
tsY2b8rzH/IxEs2E9iNsvvxTTSVnUNgXai3YlXBcV760LlJjQTDg3RB8eLKxsKoUJZ2xMfFgU3KR
+8yps2ElFtY2L9uDlQB9EYZVOVYHoSvOEQCfRsBqigE0bvdJO6yVBpda0XyFYX1uK67SSw99CsEk
cceTFtMpkS0ijTJM2rPAAGET96Odv5lrP+J4lqmk/CaueCXK5jmqdKcEWSYMyjADpG3181YkJEeB
SLMs8KP9IVxafJWlikoSN5660dEEGaFXLJMepbSYvOZIs6gsVuRg1dvRG2JYqCnriF6Q5JMxAsEL
rFSF5EfT8oINbzBOUFotq9DrEG7WHWw6QFHdEBIQ0UQPTcImUbFUwCCxGPMjJuo+skRYCdrB7w1/
BVkIyTgVbJsQhqtboLMOLWWVEgtkCvkRjB4eHUb9aKZHUOdzJWc/Zoj9ukpZCjWocRF+4ZbsICv6
tLAHGUF1Nl1zq5nlZxtkR69Mj0JVo6Vw0TypWNqz98qULnKMbzElYz7s17AMbUMHd0vj4GIAR3Jz
TN5Aii3f8TV+VuTuRUKtGsABiq8ta2E9DYleL47WYGxNfcBEykVO8wCQ9BX61pUSwT10/V0XNNfM
8Pp52gyrn6fLb98fyTAkJgcF2crNgVUvqqIedCYkuXLnpc6M7Hf3Q07iBSohddAXzWht+Yq/zIPf
bVKof3B6RUyBVunmYzV/gKHiDbjIaP9IonVIo4R6fvrLTPTtcqSxw6TDSckZ8M3fU5GKOAh4PRGb
hFE7TUeCOUkjbYJbl2pKhpwO6KZ/tEp5HxCLU0i/7xS+m/FZVA2de0wV9vbgaOVJkeSdRkcBD0dc
oDht0L93gr7jjw8IBTj0mbbrjQ9M/gs/QPEKEnEnlgCSTYqPDYE8dV2SNEyklqlv3USmg6UBS3YJ
oukgZ/4/0s6suXEjXdN/5YTv0Qf7MnHcFyS4iJQoSqIkizcISSVhR2Lffv08SbvHtlxTNRET0a6W
RBBrIvNb3mWRawWvYBNsw6z4JsL2vovCHbrie2/qEVPAbaq3ahgKBdX8EKOQEAJxPnT+JOyT0SED
lzJddpPsEWbKUq9RK40myXRSp1ejmLfFjOFO5Cw1zznkkQqQ/5veYDM99xDw8fVaOEZ8X5V3tSvA
sJuQBtR2fpVPU6AMBv9rTH03sZ9IpdLcRrRhQj4rucM5e49yL5HIOVAGgAuyYxcxbxjo6PlaGFOo
6ZMblyAVrwL8UGOqUE3utL6eYPY61sg4akgIZ0G8wfJjkxkA1Nus/IBIhTCpijb32CPLDzBiCE0s
DVrzVI5DtZ7A/DtlGyLv4MHQ1tChoPfo9PauUSFRZnW46EY4tn3yNKcl6hu5BInD+YwDDiBlBX/8
Dn5vvbQNUnQPvBtDVb6jf1kvY7Wx8iLtC9QP6THpj7md7adB3aQadjX/X4f6mqL1JXrDAsnHbeSg
pFigL1xQY0cmcTm0yk8u67tRsk1eBS4FOBrp3N+vS630UlRmzXWl2ybCTS8sVtEo1jJuT7TpRQux
F4PJjtzwTy7ze1EPVRpKUoRa5GFfoh67BlZQZEwvI21fFNDzHMpL2x6cyNtrJc+X3398Y79/RItK
vjQ2/Ue1AXFq0C3oGG7rpIYAVp9QlXnVgulZZPVHyxqCqtPqx4e8TB1f4yyJj6XWCVrZ+Qr+mZsS
VX8cFLbJmEVLE5PDHowjZEsPo1G1Xsyt/dCgzYQX3JA9uO6pSlFxrCdihHqQrT4Bx7y9U1ioGsiu
8EzzlohU+o9PQBssRaA6gfOIk1v7FNAbha4AUtx8ZZeOvZzreRMGZbt0XN63AVYaXgPUtvc9Oro+
78o+jtGXonnbLLXgoc4gxrVowuWesRW5/jh61bFQimkRUIkF0OxHLfbiHm7Dvo5/ArVZfMZTyT6v
GkSTAABiEiaWZJ/FEh3/l8RFdcJCHO/Hd/W7o5Yxa9AKojUNBvXvo3bAVllBeS/fDlX5kU1PHmoj
aTBfIV930M1V2/kJfMf5Z4XM7w0g9IAoZFLQNf+RGTS9MkWlbudbFKo/kpnH583N65S1r7nEYIx1
eYfuz+nHF/u91Z/OE4h3Vf5zia7/MvOoXp0CSEb5MGUJEcjVLD1wWnLpr4W1S1ztNhPVScYnPz7u
92a8vxz3a/6czGbWC0vNITaPGzdjjCVucxh07bkW/eHHx/I0HtjX14QSKCAx0lJmhS+l8nZwMfTA
lGlrFMn9OPaDHwNbD6nG6nXWYuNSflqYudF9mjeTGsFld9HMoG6o8aCDoHEWVrM1wm+ZQP3Itsfb
JDTu0Koc8wCBUyMD5Kdo3zAgPwSNiVheYL0kYCRXug4sb8R2r0FjMEoQzrHmx7ZD0mROH5gb0e5F
eWodFVfEtNCiYZs0sLVxbnu+kEtsN1GxfYJ25x1SARupUsg3NOSvF2ReFIwFsb5SnLDZaKCEUHcO
tE3YW3jctQ1uehhDAqVaFdbw0s/mgAkcaY/WWhvgXofADlFyHhC/xNOEJbhFYyJdhjoawqkx3plZ
tJNxc1Ubzy4R8dgwNrBUWIXR+GyGMzZY7SkR3QG7h3LlpMp+TK3VgPxsrESfylxPKytqd3jMtger
jnCLgvyKQ+9PlpjvvTSeNKCm8cDb+hXUmWVlA+6ypK5ekl0J47lHjqJVzWertPY0fJ9bLMp+MtPr
3xu8HpgM2BAOreKv44n8MsS3kAnCzpyDjuA9sNtA97VmWaGEG0t3KE224JrY29pBgqVhHhzGOEm2
YZI/1B1tzVKn7Zvj2qEnn0VQ/gbeHnOrfpbSEukeLV70EjoE1ZHNWmU9FGDNQg3ix+/Fd5gCJhwL
cB460w21yi/vRahMGZjKDM2jIF+Dn4LhrlLxHmvtYOZcFf5b5SKG1KdM6K+nSoTZnucBzJ4EFfIQ
IqLitZu+YxZuiwdc9cBvQXXa4FoAExf9diw9sqfeWAe2gXh8ieJlq2BAkanSGlrF9zXuo+2PL+qf
jt9IPwIa0GQw5VL+kSPmLzOaZ09u3upGth31ZFVRVEdKzT21AiuLWh/XmheUvsiRDs917RShr0AO
X0DvDfEGaYt0E6ekAahWupH7k3noe0AMQNu0jmSU4PyjMBuO1lwGPZNt6UbXXZy9Kll1FwmI0ZYJ
EbnF46RGx7uxxhPij7fR2N5YtL4WfUDm2TbO07DOo+KjTXlQqNQDc8s/JtwKnIFddIW7x7QGtI+p
fP7knqrfmUHBRgAVAOBGY+drV1NNgtCmbJSDz64xUkrh+3UT00ag7nB+BiPC3R1nEV8N0c4bkB4Q
STrfeCraDUP0TZ0q/ZYGGt3tDMUgI5D+nF0F6k2bXsOZ12XK3vCHLFZD0d6ijoruCc6KXkmNo7B5
W6y4V/wEXVV8O3nZJlTHLTe+Z7JCoLIQzjZLPRO33YJcyjV2Qschx4ioC8vOF7op0Q4BNUT6MgoU
fS91TYMPeIr3z01lRGANPWWlViXIU8W4d634uQCGtDA6U1sMJbGSq7jXqffuDEzBdtJ9Cy3VDyyi
maLfAmTzK/uMYulHGIS7MUT7KUwsPzTEnVxPeucRG8yzDArbzHhu6vqkdd03nV4fffPnPtY1uv/s
2FDbU0TMPwz9lVe2NMijPar1vR/Gw+dNoBoHj9UgNJN0Q7UQSnpdYZniOXfYIZM+ogjIFNuj+VW2
2zmTuqOTei7E9P6TsfC9oQAgzVABrZDUfu2qTTQTsqY18u2YiAxZSGOBvO99HjbjhnyO+xN7d72p
YOIp5y94Nmmu/QRZ8p2gBYKgC87ckiv61wIvdtdVlcsAzRM8viErn2wHieHeq7g3wEm33lStZnik
ixit5Z+9xd+Z/SmV0NOhjEuE+LX6XtBj74Y8LrZph4lkWSRbU6Bh5iB07xsV9CoBGenatR4s3oF1
HkSIhzbboBT4Pketu9GL5BB0lX5lTNICsPcQIcSXS7Wu+m4MblDL9DFMOsUuxqHEFhuiGmLCuv59
Ffvv9/F/hR/i+Hv80/z7f/j9XZQYr4ZR++XXf59Ezv/+R37n/2zz92/8+wbnNtGIz/aHW20+xOE1
/2i+bvS3PXP0P87Of21f//bLqgBXM911H/V0/9F0WXs5C65Dbvn/+uF/fVz2cprKj19/ef3GI0CN
GNrze/vLHx9dffv1F2h3LiWa//7rEf74WF7Cr7/cvNZT9lrQEfp9f3/50sdr0/76i+JY/0I8W4JE
VSrPFNcZIsPH7x95/yKAhycDYE2iPyh7FaJuo19/Mbx/UYZiWSIlNWz4bLxYjeguHzn/IgSnQmVD
KXBURzV++c/Z/e05/vlc/6vo8qOIi7b59Rfta8HJkygIyf2jB0JB4evrUahdUudROm/LucMmvp9Z
HMyGXgYaS5OSw6WmgJQSpS6ryrPoGGONlaWOu3ArdJMm+5sHwt6Ulp4GZg1/uZV/nOzfTu7r9MHJ
OYaD2aDOZf4THgCwOoLUjRSf0nQ7iRHG4gndBqsdbmmjgw/I66fJpD6c9xstd0Ab2kbzswDua/GR
k3BJ7eDWWqxo/wjgWiBwfWVF43ZqK8yzmCmpSQ1QZEpuihNQyM8WeWgcIBp/vGGvjDVsT2CkPKsp
p5ihoU7R/EE4CIYlrYnvRZwvSzU74/tuKnhNeQ3nrETuz7CzcoL7ksvI7JBZB7qPqzPSvtYzu25y
435yWqwFHATYuufeycoVk9U2C/B2S0Y8Wd083jtRovoQ1Swf9b3enl9ilatslexIsNAvL/d6TlF7
VZMaxAGuuhwPviC0BgO2ba+pp1GP6l3s2dirBi/cJANuQbt3Cg6Dp/Rd62GoUeLsuRiZd0O1Q+6j
03G2rtx4G1MkW8xbzamlq3inrwgsJyzbE6LcjGnRLe91YFzLwNTw4ZulxG4yrCYHdWQvzKTud4Xx
/NIt0psRNedAzQcoIQqCoHg7NK6eIOoUsDZaxZXZlQ9hqByVMUSuULBNlts8mQLJiRQzYyfWt2nN
xWeB6xKBlGcHnZt2tCrf6fMNOuHwpmYr9S1Y3DYS5r5hyTspt67Jt+zkiEA1db+5ixGcDMljSoSS
GxNeESLa+9IxVhqytgj1ohlmZL+FhROjqVghqB2YiIno4acXiuRqwI9r0blWhLlmdw4H8zfh0gSp
5AAPpB8WjAIVuTejX3q06YdYcO/SPWia90w1U99I3NSflNAD1nbL1+GemRba73o1IMw2EYDFxdI2
SCvj5MnEx9bHjh1JMqSuTGFcO4meLpq5PFbUhxC7y1BpSuxN4WEUE3jEW81Zk06F7q1pKouqaqZN
O5ToEiG5Z5UoI6ZtmC+aUv+wHUReWwXBCvh2iDcAXrq8pUqvftKOWzQuB+F1CF1LKp3TLHOG58ZO
zlYRHUrpxOOl55rgzqgMZxnk3okUlBZWZC1p3uLPgx7QFKrbiZ0spjrcDwg9xJJ7NBrJ82il58sn
ucZj6jFJHC3zAWZKQ1CJvNRMPt6kM5KYqGf0UU+v2VYQBBqaR1NFkXRKzCclTFeVHWS4i1OSNgvQ
OFjstRX3zil5ras5+nTK8Jqi8yM00IWtWOi0dgJJXBe7L1HH69T10ITSqRKj6DcoNA4dJo+a7Bcz
6uoQaAzEYiAE0rCxbE3aXlmh0vFBpmwQGtNy6fqXKwhjtAdFMT2YA6jK0GOkJjVCU2oPeEc+97k3
PwcbmG49XBvJcBrmPFsqWkVRm0cnUipxDRlnybRUK016PwDvCUYfVi2K+QNl/gD1yMJAddI1ymND
C29FHcr3sJDuY/YwuThlm2m16rDdw2bKCbHxQeDWCTHXTGuR+dYwvyS9VPhTpcZf1N/OMTp4zcj2
IZnAXKEljTtiUNHf8pTptp+zJ3r+tOgG4w1gN7TjaUrXYS4ea8SfmDk+UCkpsRxSUEYdhqdiAqpT
KpaGrhpCwyriJEkgAZQGozf2AOqDcXqEp09+nfHFvJiw2GlhADcej9StMu4Xd06opAsNHZK1iqDK
sh3ENWi+ZhH3DCUesxOFsJjkQlPRG8FuXr8NlSeQf++dRScCqOt1XfXUGLWl0yK24XVPncbM5iZw
oS7PpuwYH8LLztOskqS7GyyS0GiXNIuOlwRXFA8nbg4Q2eR0WqndqJr5VucsEXgt4t7Lu9NNKP0m
I69zctsD5lgmyKUvzJRX+/JEoBCp5P6YDY7KhzVG9/XIHDGh1+eanPWYJfky3gL8pXAfcnUFeOBC
R4RxzNg7vKNNjuZbVPCMBAUGUV6GKV0mcN9wogTigU7tj+JxJjszJ8mwTs+aUWHsKw9ElMIbPe6s
ztCRya/jTabGT41b3Rpo2yDgxmNnbdBX4RDezzoeWsXMq9E3WJJ5rwk5oKjC3y5DZB6YzTI1/GwE
IjxZpAKfC9eu1qNEF9+TebkL3OfPXlajF6iln7rKAlQ2LB5dAgVc07FW6bXs1rJouvTo4jUhAkij
fICGTRev9lPh3eIcTZpH6xzBex+ezOAr+eS3mv4eQphbgO+W5L7yaARIQ8GFEFwD1wlAnQ/bDmkk
87nJpBDEGFxdBmYwsXhj7PKJOY/qKwi9TgaVPDE3b20cUJADVI1Q0cNlFBke0wo1sVcjQhe4dldO
wCqh6jzOSg7wBho+1fn8etJxH+8qaQYLTdXtZgZszdiusbpcKrY46xmWqWOYruvefpG1IU9nUsnl
FC3q2c9zyoMqgotFhRL85bMyL3dpWL0X9HMAPCFOjYYOiknVys2ZimcaexeuotLKHfXQf4v4yZZH
xlQZpb/0NjeKc8mySpkBg3rM0HsEGRCaBFYkSgM3PY8pGYaqyyTPgwe/CiV6nhdhyLqTVImPhM2t
ZhblkgrXN7rVDOKyemy4t4GLq63T4UFTWfza6iEos+5s48NSm9I1aWzUZYy23WXF1uAK+J0XfSRR
s6YjNvgZZL6llRvIl1uPPVfv925+vsQBCm7b8FNYJnkmCwTYme+Lw4Ra+jJwyH6N8bmtWFSSlG7k
1KSfadm9lKZzzC1laQl4OBh30oNCEDRJP4vxRC2hWo5VcFZGBtfklDJ0vu4Fjt0stSyD9iYHw7fo
SiYyfc6vCkTHIqIWX94zQw1f+xjhGBl6KHjuVMq0zBRWoVklkAb6+o7IUux1yz9eC+5pjL2Sw2yz
KBtu7u8hiIZNYV/lUpadImHDsGgxjJ1K2yPBvC0NnJl0Yx1FvObhUD307fzk2RSizQViRgcjLVYx
6LmFCVV06YwInJEUb0078psGvD1OC3RbA2VFTwowfHpTG4epUr6RlFAPy3hVuqBNN5mr70vTkxJO
43OYYXBSymkVMk5D7MPdqUV5hnfNJAqbaKkf7AYwnoFFzuVeNJ2a+mWOwaqARoFhy7AIc+Irw+IU
knEHZKOXZu98cwgWFEuk7S3vshKyM9OZvoUukCHbZCKlYIy1EhQ5bHCUD88EUZ12I5bcFfWNQIa6
S3UOYalqwO1CU3kSQ/bpuCytlsf4wTMcLVnvk3xjbZVe5NcswVOh/4YKAPR+NHrBezURtilEytNm
lnH8aOJf2maniyG2gQ0uy0a4laSURmdWVqiJINGI889kbrGUICyKmED7Kab4mQIpsFE21PG9WRRN
/t503b1eUYOqqAr78OL2ZWI9S/Bvb8wQC18aOd9CRNnHLpbV5gi8oxueqCzQJe8/g4xXB7QYSvTo
h/EK0h7X29uWQA9/j+jTlcfP+5T+FNA6dRhWmZ0fuzo7J0lxLBVsU2IAgoEEuF3WUXFsw0jdOtDW
TTs9Z9KJrhCsQ0rd7vIkUpAzUvVV3pn7CVMF1RzVdagxVhsDswVosmctFefL8PN61PQb3MoFfkNz
9ZrPKCGP7g2wGoaRjOfEmB8vYVCsv2QDMo6XyTjR3NMlBrlM4knD4qol6l1goKnZpRpxT1pTTgOa
zaPsuubRq7FPKGi7LozCPZV5fByL5pyUZDU65bXxMEaPRqn54UyY4YWszrkqRaKa9P0S+zo2rMZA
YQ03lH3eE4OXEjvJfICcYZx9gsTl7Sbgzpr0xSO9WWg9IaStBru4i/EgTM9RUDNf2jmmBCYC9mhF
mjttqo/uHKxFN7H+uWTaSdJQ4Uzh2MkQdZbT/5zCfqrsAm1RGW24tPEc7SXomWDrut9GjXVOcxZS
cDYPmZfeFdi0EAJkZ6cxUWasl3Doyd21pTq4py72TmNhMEe29r6drPNldZwVElfd7g75EO8qQnAS
irj1E+uI7fs5bohqhDN/I0DxHRnFZ3lwovZJMMi1j0N07YX9sZdxg5cjUh2ipOSK5PN3oBfrnmWm
0WLigqBSsU0qrql8EARU13Vjww4m+A9j61UvPrqYSWIWNrRUxJ03pZJ+XMa+Yw/xJg5iDxcUtshi
BCMdDJk7opiiax5yFIWcQq4v+FpGRfybjBegDp8yl6S7j4mHDTtFvJZ74w7zTQx5a2GN/Ztoz2nF
gnl5zHN0l3aUiL0knKHiR8dQc7egS66HiLmn6oqz3nCueDhtYvB2G5ozsJCad3oR0saEyTr5lCkS
DRg5oT0MM7PdZRzLdbgyza06cVp5R9ie5sd+cK8H7W6C40ZwSIg06d0HoeaZPku3bmh65Fb22RqA
yvp+Wk21zHOHiAJ1iLIcKd8uVsb7AZ0iUE/XpZrHN2WZ7pWSB2FiLV7Zs7JVlOrFiK3HVnVfI887
OJk4Zjbvl9DojWd29q2wnH5DQTZd36YqU0zVn+LZLpmUhh5pcUUmf2BDWWwEFmvBsJwHX7fwpp6p
PeoOZrZeALvMS/1LUClrAFpDui4sgBMm0uqXpFOEa5uCK2EeAaFWxlhIBb85YrrujBI/KIXQAnDS
o80CufAcZST/YpGc6Y6KXCCfbhpLUenTpoy16670UOIPIPtVmuJto9C4LTLvsw8cNIKGzE9SK117
b7qo2k3Q89Z0YbAeexU8Z1dcs1hfhy6RWDNnV7rEC3r1zMtu2WiLYtjJnQFbX/OQ5Dh3nP6q6hNU
K22k8OkLPfAyip3lxeWudUps5MdMBL6gfrtQixzN2HF2hJ+4iKx6MD+RP07q3XAsskioqz53tbUH
I8+OS7H785+SwHOnFpDPFoOOf3cZithnauCPGPKYuWNtKeXhsVD1j4Y89OUkAp1gZUtLSuwuf+wC
6AvC0eKVTqt/l/XxLcVke61OXb/rCcR2joVbQ2g4nZ/OE9LynVIVu8s/qqZjw+pG2z//9Psm4K+9
FPiq+8eGShPxRVWPyYADFGer8a+7uXz7z43/3BnWkQXWG/xz+dvl18tPf/7Nu+z5zz/+uc3/9W9f
9hrnCMb2VGr+uLz8cpG9lSAA9+dxLqfXOEh+ty3W3pcPLv/gtbyLkklQNVTqBgwKZ0vD2cz/elO8
b8KLx6uLDZSmggsy8MJCIjY3YWbUQN2WdR/yQPohaFB2NgrYjfweOvZdV7rVOtDyAiXIRt8M2bip
2qLbqdG5a/EW4l4Ou6BDp35sghFjsszedchz0oR3W3vHeVu7yx8v/+DVHflGiA66FRoIIFNIIotL
gdk1o7MLs8TdXX5iOnV2sfQ6H1sN4kxzbMvAXAtMH3dKXeo7jGr1XTD1d/ibI8Nik2HSAnlPWX/L
gITjKpT29mNH9uXkK1vL0ffIMEkd1GTDe8sFqqQiuTLgEIHqgfAQuojoW9lFmiJcWQIs9MzHTLG9
b920SiZjh34EhgXANZYh+sqajsSGZef2CrPVm16Qyl95FvYSrhqkm0oHGRTAN9JRUlhLE7Q2OlgN
mn0Rtp+s0bj4da7BSx8TQDRknT2adWl/V/bAtLWmOChu1iyL2jsEKhrG8WOohrshA6pGFxGI7eDm
fqPNwRY9iDX+SDepPVzHTQyG0rHfmyA9loZpLzRX65Cmn0lpMsqdOLIuO2t2F3MQ3o4wNowuPM4K
UExFYJ/Q6Q+dm6b7IYtDFjq3WKOM+KFP5rtb4OamVBho9EP+DW93sIFV+14BKR37cTVWGfbXVrkR
cXu0ku7QlBpRcD5egywnXbGZeCtrQJTGdK9oE9wU7eD3DRKuhTGM/tB9y7Spv2+axlgZJmINZe6s
wBQAVGdAuJmzFYGWXY3WAIga95Y6M8TtmGPWxgByqJk52xw/6UVbwlPMZbvdRt2aHlpKbQfVaL2O
7sfctglaUnOvWrWLRhU49tDssLFrwGYN7oMl+8se3E09onlewJ+iT4ALBuJ1yxno9xIsJTXffDr0
uaJtnWSiGYmkVoWw29JsActgzldVCFGYTb/3vFYscdqbrsDE+U0JNJTqLW4k/VnD85YKTO8P3oMe
U4aGKbbXh16jbjtcl63hghlwURgvqm1pgOHPbZLMMmi/cQbkK1rgbVKjBFiNA0gP87WKsZOgpOGC
X9+YagSpHlZyiNsep5Gs8hhxtjAGtuLp4pDOzjU+RYAviPCBN1OPU5cJYvC92lpXHj5vRo/cb9eU
76SG27DUzyZL4yYlEqM/rK66IC1JY6ghJjWHwi6Wcmq0Bhexj1TXPfTUrhlAQFRrFUp0Fa91RMot
e/adQZhrq2khglra2bWyEP9681YdgnXRKOinNxo2D8bwZLfRkTLCox24m85gssCA7yhs7ybXnFMQ
UBKpXThZWnzbKMN0Uhr1jcSVkoqd7DtFPGtRB6DO6Y5lg/I4WnvLzCwxIol796rwKnR5ki2sOpyX
JkiolFAPTovTTjrAjWvrgS72eEWm8kZp6C2ak5teM/ZKBrk7Lg72wYySDvIIfRJtiFmMaVU2wbWS
IeNiQ68sRpzp8/RV6+CnN03IsA0o2miHYgSf29qUq0J7QE9cBeZHXL6tK+d5Gp3sVsfwV1bnCnvG
mVlUH7mXI+hMZDTr03VaUEXIcdEIJFkymcfanwP7WBtlva0gR056dGrL/MZLMKOaOll79LTboe9v
pmTodrAfMLBN6yWFb17ULFhYiXvlNuFqDkqMUYc5XnUl9kc9zpPUFq4iq8F5DqJskeEGqg/TVTIq
8VWbp8ehTUvmTq1bCdR/9ndGb1oPSkx2ltj9OogQx8SPlAgGnZZ2sp8s08JpE1sIshfR9CulQ9dQ
H56myTsSyflej4Um2LRpUbibOW5eg/nGypMTgjkbprpTPAxL8CPLWMAwoLm3RHDkue2p91bWtrWN
nYfNQa6PiCkq3sIiIElFCGffqB5KVL5LWkHBtAWMuqZ5SoeDHFGqaUXSyrrskfOy/Vl3jmpAipOy
iLnWeJc10buBL0ociMMEatbtpoVKFF+NOXD5zE81DOkx5xuQylPN7j2JRmoTldCXbe7hO2a9mbKW
oVBhpLROp0TxW/wsy+AwN/pNKcpTa2tnxBtv6W3Z2FZdBX3+Boxni6PsSdHCZH3du0p03QpjpcBR
GEJE1fv8ui0FqyVKDdlqhL8Zl/UtEoY3UZWeJoVpwxPiJul9s9ffIp0wWK/qbaFqT0Oo3zl2tQ5b
Hj0UBMpaVrUwNcJyMMqHsan2aRLSB+gQmEYAm3ue1xD9Zv03bSyPWhZe6/Fwq9vUDyyHQvss9J0w
Wz/OsBFSs+s6JFbDPRenszCBJj5rBV5OEWUqM5n9JnPuDXKuRc97mc3YEUUjeuT1k6Ia+5x6RGGa
T/LRyF2hPbytpPYKlTG9vknc30wEasnYwWXV/Uvg2u9j5ZxQZPDAqYyj85jxOLqxfJl4hwZg+66G
MnD0ZkHswSzaDzKLjlcEnixzrsLZ3pVKvvO0ztfSTKfmMtxQg1+YUMVcSuDd2F4p43mcUKg3KJ1m
brVCR82HtPdKPeV+up9CHOFDFb8qKp5mgPh+BhA/mr17JadDwbTUbrKsIlXdz0ox+wM3HjHJJzt2
7ho3fy3mcNeKo0tRJ2tqIMjVWUkg9xqR8towk7UJlSXEIPG50ECX0Lm/MRS4MTftqF8PCs5VdQIo
U6vS+9GaPqiJPROq+FVZvtfx3k0YhgXL1ZL6wRWof6TH8/2YA14B8K56zX6eq2Bta2lPZuveTRQ4
nMGKyLAHrFYR5C7SpFpmmnM0pwL7NlJJiqL5dYD6HdURa29TXtO8eqfwMg/mvk1cyF3Zgbg69Ce7
mX3Ek8+owX2UI5rqbYMjuhbavqqtqlyx9hgybpOyYDYoWtllKv3WHd+atHqzG1b9wmQQqiktVoui
cnmNRO9Ko8rtgh6KoOyOmDFHPQA9sHvLxsJuNihK0igrfBkUxpoUXg8iwgMcQleDAmcid63ZV7sW
iVonarDSrq4UJ3k0JvKjKtc3+WiSXkRFiW0uKVWOnq45GM4eK9USg6R7Ktx3tmIYyyRjobcxkc50
LLnNadhpiXY/ESTJykvqg3+goEw6CG1ETN2wTRTMEsbU3DD7vWta8GSFSrxpy/6lQ+FkTX1pXNRj
dxY0UCMQZFp8FGJ+UccC7FvBmo60Mz6kmBworNimidOReO51xsiQ5M+dR+E0BSi6LuIBVA3lNhbX
G33CkjwYupcJj7tOxfzLEVW0nAE+SCvexzAzuSdZ9aj0040dR4+52qIh6WCtNoO4aYdun+jWZrB1
3Df02zSgbuLgA08LL17RBokXAMw+UdnJFr5Fr2sh3OhUWd5xyF3prWMb6Zs5E18T69kOVakpJxdO
8/guQSFwCMytqZcvfXertUvL1d6qmc4r/03gIojXl92g04Eb1rYFbZXuO7zsYQ2Cd0GPl6oY1vYL
sEOUYc2Fikuw/JrL2q3/8Vk86kuT8L5GEIxVjuYztlAMEJVD2Oxe7i2G51OV2qaPXmtQdv/5qh6V
zEaAReQmHr2rEfgxhxOWt5W76Ar6nEGwnJxuNbE7Inn5q24UvhE/zmggst+wQjNe8ojYOOAYXYTw
f6ClzISc1WgU0Gu6ZZyesL2pBYU5amdeka41FqQysv2Snw2wVZef5Wf8V0Lb9Bg5qNkgbMY2BKla
1a1q6Yunvg3bWigLw8Dtjf8vae+SVQDH2dQKgxEHLY/vXz5CsVH+LF9Hj/0khXeDd+3WEOC1EUi7
ZR5aalTs+lb9lCdWoMlGi5IybzzclYlOba5ft3wDFpPHr33uUcIpeHE2pWnBQtXBbktPlHIXicKX
52o1VYajYnA2QAbLg5d1t7pcAI1rI8UBpb0dq8KXu5PnJQ+ryMuBYnm5dvZRWZuQbEt+O3LV25pO
tpZTMWHTegiW8vbIy5O38D+X6nFW+kg0R92smkkmYHzFNNbEaK6Yv9dVwmjjbw0dMBzBffmz3EbQ
71ftN5W0xRRUM9i0SX/fHKXAjRrjzMPuUi/AB7pdatSxqFBUkbOWfwr5WDTuVm4Cr9GfOzIUWA2m
lr3LXam4YSFmzLuaL6e6fhtEcZS7lNt44pDNt3ILeU6F+IgO/zkp6Z8sTzgU1pU8FIe4GXo8REme
k0a7HE7uzh468IEHAzsrUpR7b96ic030kqzsQlznNZoHNLFcqbuoU1isUXRsDbp6yEItiq6u/F6n
0xEa8Scw+JPBW5UMuNzOil1uolBVWO6n46WBX7bJJ8vtSRkZrrlVIZSQn8IEZTs1V7cdHXN90GkH
JzgqtdSi1YKhCDQar/lg3ABH+Cy9ZjuOdLORUYrXRRos7MGqtlYNJLtKrqvwFUvrgcVGvyNbeMv7
Mafh7txeYBBmxUDt8wOLJMUy2RQxq5MpMIeG+ddAKZgEiXxTXEHki/Q8ujLC4kH00AZmF7QO8hQV
MQ7lhmzXiP5O/pd7lb4qJUxMQsEaQEM67Ph1v9achg4Wiwii4YigBr1Yx847KHDclazpuQ1qvBwt
StRqTOV7JmKDE6SvjNp5NObkxSgcd2lXNdpREirMClGeJ6t9SEPiodmiyG7rdJuMiTXD7Enj1Ctn
LKyrSS5YdSI1BCqKxrg0MHeF6ulS7oZRw5YidnzFr/P8GgFbelWyA0PBLlvWJv2YGL0LxYy3Xi2i
/83eeTTXbXRp+BfhK+SwvTkxR3GDokQSOef+9fN0yzMlyy67ZtazsqzAiws0us85b1ozY2V5MxRe
iuW2H7BGTvPqKsJ2cOVKyEzvYVB0ZfbDbhNCjSO6R3Pi+svPyq8Aa638G/yJra71VEyA+8epNQ56
AYBkJnq21sNt09cvZW2U+NRm6SaU4cCWvRMGQEvvD9XaHvQHpFugZGb+FlaDTCUsIfECUlRRiEeu
Ra+jwElq50PpMTsoYwbdJry+VR9aexH2ILE5xzBGA2ivlr3lVuXOJHhPr3P7WLf6uQ0YRiwTiYOT
BDMds7qoEX5+LCouUzGvKqhiK72e4P+Nu2RG6aKHzLINCUNPBry3vHqIQopUtdB9j2CSoXS3rRE4
W+zIh11BJ7N4Y7IvO0C/sqg7Kixw50Eu+Voj6URMTrpzmou7ONZx0Xiqw+hjCkTdqPn+oXSW6QpC
+QZYxbnRvVNQac8inH8kvjC2SZDu1Ec3hNyv3ExLtrNZEjFpR+WReDH4X1I7bkMima3q+oNWUPaV
HjxGXlZobpIOVpZXqUimTReh8k9YF5PuPufIQtf1xOB0yJ3dGFC3iOQmrJDeJwv/0kudNZ6EvIlD
/GhJZsbEHp0iF5g19PIwGfYlzg1Fyag5njwNUUR4smwz38DfzgeebfLihJVP8FLw4KKk2JUGqZzT
/IOKs8IaZMGto6zOPd5QSD5fdQNwIp7yC32gs15mQdzmVN5acfUDvDtewbwJtrFdn4awuR26+GK4
6ZefXwUBpVGTtzaCC6bO8l0IB9a2VsxPcF2Gde2yBxj4L5gjTYSh95eAnNKIOeEcw94qcHDGsAyW
hYJTJaCoWFJFxfVQ5OHZn7y5k3VlUO97ORSRfqI86lOqwY6lxNgmDmIdBTGlke1OQF0jhV6enAYf
Cj9wkQIN2hxcjvLjLZOMfAR/IEj8n25Xt45w7gsYhIA9ADe8wCTRX/eD9eykNHCltteBHLOxuoxu
s+U42OmpC+YzDdku9EAEqoEY42qXhbezPjDAhTIvBLy40qIqkx8ygUSXofGS19VblzsPWQwPSLK8
ODqoHgHLRF8yHeIFLqTlce7nZBLqnxI/U8QcMbIP86Fnx4I3waz4KlpCcFp6NDtG2UwElUODqTD7
OWL+Zo3+uUmzN9Mobq2atVAG8TdtIlq0A9Q2h9Tb5ZPH+zxjkTDoGyfkwO9FQNZhTweqzy9xRJyp
HAM5I0yeJHbaFSo5qqE5ezQEM6KSb9jO9UxPYmXrNCbhzI0gVuKo8AFBzAJURdEXMSLTIsQZVOD+
xm2nwzTk5EE1eXApNH9XO+bFzsZ71IwJo0MWiDvSrBNYJH0HSsqIot1WTdVt/cp6qLugOQGybZIK
MyrXgOlRpU5+xBPuxqqI63TNH/XQfdexhNtaghqgJNsiGXkEgU1/Ea3xIfgJM8LfP8Wh2UKqgzYP
p4ewxAxZLqaR3EgJMw0t3YNNYDay10MBONdG3TMm2vsU67t164Fpe/0XYTSPP8lTU/de1l/adIdP
eWkP5wxt2FZBfnniXgnTINGLZd5Jpid+cQShGsxN6hFCTddCGonKN4nYkdwCAwfwZrssyZcEBV2/
fu7M6SEzAoY19BvjwuplEIxkr3bvWDf3ZautdA1pi8LOYPGv6ip4bSfxOs1sQFUK9tkEMZuwUUfo
PtJ/8XBQootfFY6SFWzgdAa1GuMdeOd/Fj21Ji8aHNgemQEcimVQoCjIr++nRNSXzoOAHHooOsaI
thYyNAvWiruQDtykUgN1l/QovWfjmznYJVepSVgNVVvdapLJ6EWURWHgHdX/OeEsl3v+xj1pTnHk
Yjjeu1eLRYej16c0H+jfRuDIQAJ4zdCcaEDvRcR9+2c6ufNXOvnPr215uJ57f4lJgsZVFXXa9Afa
tEPOxjEL4yrwII9qHM1kxFxl9Ve1zP4GKyVn1fgGUaSG5FxUKS8EnRysAMqVCv7dImk+MUyALcjS
F0XIe9PJAkwE3/1mhHDi7waHu6dOUQZsa1KKzmPOsWbGxcPYhrwIUJBDLfmSZVMs1yl2B8z9LZ7H
T669JDiUJaOgsFluqbK+TS07ttzhCpeQFKiVR19vkkMWn+vPJhE3rYYx8z/fNOt3/YxcLXxR03J9
vAz/kueEpCbzRs3qDlpiQYCrw0cBRomjG3uZxHLn9qE3ZSKmZP0oegSoy7GyGcfJo4WG5eJVATmX
jvY0ltp11Jg7RY4R2IWuhGDz8Nyloo3Lz1nfcedcllCsx3eMSb/9ZLPZ1tNoguMKWiRJboim5CCy
9g4JE4dqfJSxiTFDafkG/vPX9/66ZiwcQWxUGD5Mxr94A0RDk5lBQgyTrnfmLsk3WuhHay/mmCi0
CHyLpBpFptdNTGA7Pzkrkp5m8SiTQpLAJZs8XMIbB3N3q/G2bH4H4bLVFeOxq6FYqoJhboi9gGlQ
yUMlsou3xefOlNj9lXnBBxKsVMCBYP/RMPWYwIgC8ZM65KQxlDnairzWsSqYuu3kVWjLfJhU6QzD
I58Pno7sXyyKh5ROdnNyuvro+hg6IM6nwY5xg3US+1hJIpYfkR9q5MBAFuMj8ryyfdDC/sze9BDu
UbQ8ZVAThNdh/y5PV+CqmoKc4HVVKJtpsIHHzQDMPjYwsTb//EQIKvhdVIV7p2UiWiG2CjkvhjB/
3sAclHd1vhAyk1Y4Q44Uq/veJxDTRElWlNO1K1yMTMn/2ZTNcHLdxty0Y/zFmVzjvr4y++hpkYuv
ljwrYsrOyMOusF5z8fjjH2lJ+dIS4hmU4Fc/N6XOONoYAnZjk241w3zXJ/HhJdEb3LPd1CWPZpB/
+RkbR6E9MPjgQG1NMBRYZVnr6uuu8q5Se3gTBbHCSxPyPNxvjeRx4reVbIkPTLbxkm8LT3sK+xiP
lnqYbgJv3vaiP2tNr++y0cQEsnTOpTE5Zwe6a5ahq2uBSWJ+9GUs5lMYjC2/UxrHcDI3SdHcdMzq
DriqZhReHXYMVafDJoc7u6knxo25XmzZ2hBvVG+Sg+81LsNONjzJDFN0NquHge5YH3LHb3NqJFmk
uW3+lQek2PjsTY5NFaiYVOrPTQo5q9Xu9DH6KoucfCV0b2b3oQrKqKhvXQ0Esy0HfGTkmyGJW63n
PIqwvci+OKqTVy9tj0EVPrFTvsnWlC6apGw5G4rz/nUKnNdQrzeZQypyO4ZIR4J2zxjy0ggqrkCj
RhDVKO0fvkliEBX/2kaOvIPD+GWP811TFGdTj12aRDj0iUUVLghKLqPnqM0Piqnax+9VNHzXTPmz
YnoIFKNeiSTCKQrMsWxtO2asFBGD2OlDtdUyOtGkKS+t6z1mGgxeyeqSFWeXd6Ykg+RrSOUXP4+P
fuQghf3Jbxtk31GOvHR6MdBHts0hgUPqM0TwYkYdkkBnx8BOGQ5ddsnlml2B235twr2368fBgM/f
dOPal60wley2gxi56wbrDvvS11DuQp7gw/W+eU4a81W94HFbxxunJJE6HWEA1BECmMa8rVNcJ9Gn
GeAqkq7toI9tX/xounUsjc2GvmflEB/l0JP7GraO2I3RPAe0RXjo389NdV8n1e0idRMEHK162uOg
4/DXwxwXBTt81Bieb0KDQHGLfCHVdvcag5PRYBQgKO8NSX+sNP4hHllxMl2G6J1Jv6apZRvHZ8No
OT3AjHLLP9cuDP+0t5Jzy022RQ1Joixfp0JsGx8hWzYBXIOMPw1ZZZwH6GmYlKynKUtuU3M6ksoz
HSozYNDjYTQ0CYJGEKQxssBHrCpHzhM9cPa2iG8desujlrn5pg51AEB/ukyL+O5ki/mQ4deL9dYF
1+zHWiBi6b0nH8sxMJhCRxjAxCmB76kTAN/iI8R4q2Qg2yf2row7cz2Z1rilQychBmHFMOR7tycH
esbLflMFs5yS9nSqNsBdX0PsgaRZHrzO2SpiUI+sZ8EPgydBJk4cnmCVnaysbnaZVp6ESNxNO+sW
qmFxZTI138ejBpGlLI9Fv5gnEYiruLSzLRKYW20wan5cLUioIXvVFjqErtd6acjPdJpoNznd12zy
u47GjKHC6fIEJc06eV73x6+ADQ1s6E+aqd8JAx9c6GuHWrfMTexaj25QiVPQP0+4zzJfgopCAq5D
RqT8ZQ8YNPTJvoqzGb5io51N/GuhPMyHJhTaOfFS79SKL/U/nfwd9SsUdYCgrQ3NtlzwhfctBwKg
fyUgrx9s2wvO4SDSvV9aL0kTZJc5mvH2EcUmMAoHaGrRz5g9Xg30P4dqEteR56WHPM0NlCMDdPO8
IRZDIzCjGhOcOyrHOcejeQuJztmrq1RXYXk4aJRW91WFcFjCqmwhPyRAKv5irEPa0HU1WQ6u2+Pe
jJb46OY5+E6TERWWBmsn4eP0iiBiXcfELmdwbgAebi2ZA9zBEDz7xXMzQK8zneiYea17rmUREhqo
hP0ZLTViszs76vvD5Ph7z2CkklF3ArTMz+jAdyJZNrNpflhTmm3TwWzPdtO35zk2fjSQ03eFzBqO
65n8YL+IdvjkbrN5NI6eXQLmMCU8T6ZNeGkEbMhe/BBG/nOWjKSHhzp0lhDRUeGu8YRAB2+l52m5
c/rluux4XeLAuDWJ8ya9UsAf1Lr0MD9EpTBOfnISXMAgopLBEF4kkJzGfWfkp2hY+r1euHTJTSO6
k6N5HZMMazUKQJR1uhi3JQynEwT79JhWIdxjlAvMCI2sP9EWZohMTj47NQdP6m3Uz4ig8uLqZs1r
08M2L0/i6wSGON5gjEBpxhJ8gwDjOuOkGMBZhxKlqnqYWVq5bjuE+pYXH5SEq+p7JsDZ+BVhtC55
dRe1a5VSmwG9+iOP3Se7EE+qusBysdqAk+0nEzgv6rtXEleznQ/cB5M7f/MxHMnE3G90qWdwcAGH
VoL9dbhV1Oh8npN9jKBqcTDCarPvSxSdFT27NHN37VFIA9eRuWQiWptc7Rp+1E5dpSJMyxGRCIvb
Od5AajwZsXFt2OS5A6qsxRAAf3WPqk5qF46PKSr2cQrdKg+Ddq3hfyzJznjadmunFHfy+FQccsQv
sPpb9n6+BS6a6T1xY1Buu+xtktRgHdo5ZXr7KJriTfJhJfvctWCgI2wCSpw3HZKABBFkWBH9LKfm
U7RsOPUppV1+Uj1BzcEvoAupLntEiFYGDlc364z4n5S54moY+Jwe6nPWQDrThobWit9RIhkR1frq
TXH7x5jO3Ut22N/DU8+mvTFMj6JPxmNZ4EiXWPFVm0/VTu92SrOlCMI4xRXrVqcXHeHZb70GZRlE
yi+L/OsV4jn0ZBb9bTMLH8uA4mT0KF/TSmpQA/Mwa811qwePkSPAKs1bulu0Ie706MDcLfLkSzQ5
7yoQ1KA9ZtLK3XVzRlnLG8YtzarXm625NLeNZx/KxUVo4hxUA+1JtvHQeTewJW6morN2YweLq/fa
Y66maVIPGGhHkqludenoUEQLkghy7Yfq1AX1RuTWQy4HmrVU12gp8xgd29ApHiharItjwpui0x87
lC/8N5mYVS5eGeLyN69TvcnIp2eKZs4nK7QyABkkGVH4OcbYJKoVIWKLWSRl5Co162uK6Gmlhi1z
SH/ijfmLh/8LRsivSNOOEfgKuuJs2ujphJKIi+6OxQBdxZ6pnsqIugjP0I01CIFEt3jrNG3X5dqL
+oDICSH0sD9Y5dyvUqd7lKIdm/2B3bZ5kbWnmh+E+Bj1jRNtZH3eNe1DBnSNSIbat2Bok6a09bFW
XZJWIxVj8u7zxbputP4q8WBBhy1M546EC2K5IdVK/wX82VeBXiOcSfFHdnF+4tL0wXmcHDzVovlF
x0J7a3q8IP3E48E70YSHwF80mD4TIkmcl5y6tpMUgRWVfELupz8G1XZ0k+DSSylqIqVIeHhwaTY4
nWoRNX5E4MVX/hh9aNFVheacafWTboVftSZIj4Q/SYhas5m9ipp8ErdTybWGuEqDHnn92h6rG0Ig
Nuw+SF3mfJto0Xej5B7KKpUDm+wL701MzduhWoJvelF8GSZiAfne9kZ85+IrMfb1ZxZmR0MOQAom
v+h69WO2tB8jk1NLXuNM/Vt7A64Ugei5xADmUEn3UYgqPIm2PhaWCV0ML2YajcOk8eoEoe1sNA3H
qdFC3Dg09t6JYetac/qlJiK4sm4iIs3XHoPAjQ3orn6bHNhVOBoPfua/+3NwzQxqK+uleBy2+uiH
kmvFHZDSoSp6K4mZ24oBi9ROnDOpfv+5l0U86KlK3wKC/kjv+8TgsGEaXaOkHko887Eyn43dEtPJ
QxJnO+zQTZCJNlsTRbW1r6uBBkdq7jo8RNZj4+2kaEX247IlcRbaa2oyPiSL1w38maUi4FDp61Pr
Hf8gBINS4aH6ozrm1I7iGvFMn+MoGTwq4ZRSYBhyUTWL9lSS1lwip1YDODW3NmXV7BEXnPcT6hsM
FeCVRkh+KfwKyaeypzJbW7yoGYPIwzAbyOyJYFQAgNLnEKXIQoD9ZXgjVFrZdRB4vk463BePretQ
91LZjwZ5Qz6cjuB6EP2+qEwczeCeHJPOgIzl+qA4SX5KlrjkaHkabJeH4ZxTOzoatumsrc7Dixg/
uzV5NxoiXe16FO59X5fhGvMsMJ5+ZOpt/VjkLpvRg059G660FuI5/Rp6MrfmJSoP9ryrYyiteuJ6
W9vamD1PUSli9WThJCqDLXLaOcdkyyhp9IuJbk9dgp2y405h882OdfTpvNzabN90c8npyo6UFjSL
jY1q32NAq3cUB9lkb5twuTUWAwIGqgssbkkVrHVvRQQT71NrnJRAdIoOtjPQGvUbpJ5aeaMATtXk
miO6Pcu7EHwCzs70vS2qb1av7aJKXHcTL6pS3YYeeKXTzMPO+j4E82OgdfOmtxGoJXNpH1MdG0YS
vypkELu+8C41sTEAagzy60Unhg8PmCpm9qCbKH3Dg7LpWAZtuTLtZ8y19XUxjQhL5MTHiWw0f51f
XphNn7wA7QGeS1/tMn1VmQb/08O/GR+CdZ7fpgksIaJTmB7w2ijNslKexKI5sqM9BnbzTUFuy8JZ
5/fLNxEYl1QXhImLdAUVnsFYkEmWQrlpgvSbUryhFOVcjYfvXihuZnjbU+U99s38jEUlFnHu4xSO
V23l7H3Zvw6MKmCNodmSvg7EI1bbQqq8JNzsNohluXjVT2o6fg2TFqWruMoY+SQVhPNmheIg+Hny
pXV72xHTCI002Uk1pnq7MmvZ2U139ksT6lL2ZEd8lSptjsEAhy7sV7ks75qe7Vm9coVEZBSoIYGi
YfyOR2TFBFxv9phA5ja9e8/istLbxNE/yoH3UtPi3eiycwYFbgdycux7cF11zGTVkexn0XctJV9R
OhX8hKSNdlpBiXKlJmoQ2iXUHGmFyq4snyFUC7D6lKFzC5jf1u1x8MAmOu8RoImTRdZIlc7ONPjI
5eBfH+e5SPHYwnJP1z5He3ztw4m4TPDKJotI2z0kLq9HzQBDrQatTeqtei/UDEEDYAHy4Qcyn8T7
0LuXNTOkzWyjkAsFYPXOO9loD0pLFCBtXmmQGh2RYhDnRwuDRPEczxqUhjDeldTDzB65VnyiEMLn
zhqokR+fMYJqchwt9DhEPcD7wSARGwM5zpjFJZILsh7onWUtPVj4KdCDHrW2vA2weYV1WF6MnM23
o2ZKIg3GA2xvCqH5YMkTz4fyiZQ7v5X1mIULcYF1jdQL4g0hZ1+y0jIoPdVdTmP7ZaLu9GcGPkri
ZTx5wk25Sh1cstM4xTJc1Gl9w+G82NGXxPqSGH6KaK7rMd2rn+VIVFfUIKlp2zzS+H+VGpJo3LxO
Pk9+rYTF0mlO7vqM7bCBSvZqBjTDOlHz5jkyIJyCSUjUBf6Zu9ap9kBw612K9rCZerGTECZUMzAv
n8dStLfIm187mlvRBE9IHwAumGXAqDevsjx+Ve9QYxjTzptbBCtetY2qZev3KEykR42UxLkzboy5
H90qIa0vBfhSzetpHzlDClRMwR5tCWWGfDP9MX9jcKQL+mC1UwwA2sYybzMKpTk15c14VhCHKDAl
qN2HJX4aPh3MpVezzdkTetfoct5KWupVwOgCfwbgpTL/ImfvLSmm2yRYkFtGhsK/seFvLLjHSj9J
iD3D3ZqTs+jKyyLNBAovK3f1vLfRA1Q2fYNcrEtCbd/L6ZQsW8DIkg0mcTulKpT1XCKtEKwC+atU
ICraiGMVu9xOGRk3gNrQp1BrageLSGEXVdC2TELGximrVr5YwD4nh+hfbN5qiB/LtLMRO0+1jS1o
9aUIA1DswUzLfjNZUb95a1vNgFFe3CZioECJ3De0MLhfF2/sdK96sOxkO5NIba3dFbexR3UswW+5
66X1sIXtX9IcRdZqmvMPOYOcBmpIpeDm/HiO8NLByYF17WdIg3W0PrJOrxn9DuhERegcJ5eYN/UV
4hHzyKAkgqkiitYh9kHOaUu5Nmc/fFS+Fhkya85I2L99dKjwBMhqfVhnjvmG+yugOO9VUjFP9zEq
nzWAswb3Iv4cvwbakNpErxp1mgsZGE2LjdqcFqJZRUZzv+RuQ8dL8zfwWIIafezgrEYNITHLQhUr
KKFuy5JMKj/+kndUflpstXRkUtHRmfrPmXRhmxvQs3rlONmlZIIsnDLfqTG/TmNqbMq2+Bjy5EpW
TiKjRKO23eVpgqq4ZO0AqzzrBmMY3NbhlWD5aoqXZkCA6zHocGUh4Zi2gX+HOKs9o5O69DSF0JSh
n1yhYzmH7bxjLL7lcmn0ANN/yuKpbObBo3X2meUaOCy1LmPSahbLmmojQ1JBtxsVG+l8wZgIeEcq
HIq2/9QBPDRsTNbmyEZSfEEdZbgbesfBCJin0IHZUnDr9OMGLhkOe1h7wcYYf7hpupfLXe2JWZrw
cUO6U3iIq6P6zz0gJUowVWbqsQ+V3/nhV0gghuKS2ngt+34ZnsA011OjuRs5A1eWBX7i7OijrpVV
gSFF8fHClLdyEEsV1JDq/YktDwEHY95VkZNT1YroImsv2wMPrSNxPU9ZuO6SFhaf97Q0XQ2N+0kN
E9QcQ+sWTNZH80GZY7T5Ats262B7ogcaM7ZRP4jpoS3vFOMbbcWsHKIk9pj8RrvuUdgc3UR1Mmci
9m6ovxYbAyRihOd14zgPMQj4qtTEYe5ZA2XJwa4Ho7GrssMgbV4Kr7rSBhsPEnd596dPpVIPmwx6
ScA9H5jV+DSpTp2QPt2xm48cBQJdVzCZzVoSA3o6Isbw9Zp4UJqRkDFkzD5khQ3HdYIhanGKjQEc
rdxI9F33mD6O8qib6ueeLVlOVoqKeYxRHxo6Iy+A9Ad5+Es10L3oHixreB6n2V6bPJ8Mg/698lgK
gUs0UNtpsDbzNMe055BvJxoM8js+s7o6LrlOCeiSLOlJqq8c1MMu+7YkxbsZs0WAzo3rSejsdVC2
TA9yhoZIJ2m2dg2Ra8rdcxLqC5Q6+66QjI98Gq+b1hTgNcm17cPBagU8uEKSp+qI4t3hrWQ4ux05
WqLFtVf4GyerhinpRsfIVlEueoxmV64TXVyKlHUTsB+H4tOjsIWbg+ql9EgA/om6iuK1aFBjOC0u
QK3Hz5sx1OQNhdiVuVtFHopduHRLRHvaYU2KxWf+OjuWYjF0xvie9hgiJ1yy175ZJoCsAyV3LU9y
iYkp553EBQBpHH6ohmGqZutbNUDhUTdUJS/KXCXJmiuSKx/kudnAQWdwP5xxqEJGLlv4FHTIM3jN
uyj/UQ0vagtV+1mZviUuTYFVw6W0X/Ig2YcJ8wF3nIkyaNsrD+x1R5v/phFRaRT1Xdx8jv7wXjfg
6n7KM8tNSrYEVt169hBgWtmlww5SwXjKKoRivCY/fc389U12d2UUHPxkWo0QdazSZcgT7RtxMcdY
2gN0zGvgL+/sOjhrWrgvjOy7MuUoNHa4Qo6m0RCsWkn6iEL/MeipwEKLCsxnO5fTLw9TAMXpmER8
mvzkFcYhw715pcacNVDPGj3hPhi95KCMoRTTa2pWVsQ5oIgDEvzLXEi0fpR9QnmiMgqHcGU32acy
FsLsFnipssiHtV6G1P5Mu/xJGhjJY1OvUkQaVfvhV90VJMoPBdfB9tsvXf0iSGuh2+1rvF2kbwNT
TskZGnvYlh3IbixfvravHpFoHhUAbHggdgxoVnYQ3OIFeBNC99siymCrjeC89+GDbJ/mmfIeG0f4
qVJuNnrSwYrqsJAUv8EurtwsMNei1D7VcNh0pZx4JnUDqxcQEoisDs/d6GDCly1pIzQHMIgIZ9XB
5xAVDbsR8ttaLVKA0XHtjO66wNpbAvHkeMCelXefxQ2vBwCy6OsLY8KL5CqhXjio2k/1bpV2nRTh
VvhgmrmbYMcP2T6rCM7rIGZbGDRB0U32s53t+9R9MUy2ZNim32NJqY2Ndht0JhApdYjV+vdE80Sn
ZKxfesNvNsA768Dtr+GaQYSXVmKyS5ulJRJ6P5vkjm9y5ku2BNYBGsNPOV4nWIlM3+InkbWXTmMK
Rh0G88Oxy3IzOB+5M6MolHYSsrOR09GEE7Ds8GOwZg9ZIi1bzh97Uj4rqSA21JB09G+WQb+KKwFV
wKI/s53mhFsn22jpvcsXIi2gppnoamQVrQhw5G9K3DT51tykLQ1FIb9oLCuAfrjRDm5blNtw9nEJ
Mbo75d+VCY7rxN/Bm/fpAE28+4Bbty7UcIzGY97lUNuVC8JpE8hqXWODbZjuo5yOE4H5UWrtu3S0
kj0jwMcTmpZDkze30lOkSpyLYOjBEJmacbZBT4MHbEtfURGiw2QnZ7tjX7kthP6ovA9zefmBdpl1
Td82GRriTrrR4SRS7EMLmm53Zoj5rqYsxszOEXeCRrR9qpjzIzxNoAEm1kbewkVkNZc83vuSzFMR
+weAAgmGVsvKy+dcV6i6olDKxlO9uUK668keTM2emFGcLKqX3C5+WHJ+Ku+yX4urovZPXg1cJ9wf
xdQgk4Giqxdfi3SL8+wPM5nv5OMhOzLbxcCbtMWAAS7rkKdB/kEJZtN41Ic8U7u5R8LHgQ6MJ/8Y
f2gOArIYGllZydusKmI5Tlf99Yw7PCAyqIf82wvucLDFKZlVB9hjr4DyODsvcqOQJziao4y4txU5
jZAkapJrF03qNplsW9rWKeiH6Rre0CV/czo2Xq11KbjxqeFOCFlq+3J8j9fljUuclmJ5igHGddv4
9+okGWH5YHekU8qD76c1lQhL9JuLYWEhipMdRni2sUUNV1k5fJN7jTr7yYO/tiAebeGJ2stOWrEN
MpfMjJKvEB8MPNoTIkzwNkzK+rWvHhbLeVQOUrLodS3xlpfBGQWetB+0yLyKopf+Wu/ib7VmfdR3
9i6zK2fT1jxQWVWow0bzUYMuyw5KpB/KUlUCCuZ1h1nCyh7HY1pOR2RSN1D0n7sJC3jU9Y/ldB8X
IMlIIh4b07QAElO2ruxN1bfE6Gnkiq2SziHwspl+TuMMg2GA46BsNCPrJwvyD8/gPznh/vh/R+Nf
zYkd2/qFcbXBM/k3R+Oue/8RD90nOOafbY3Vv/zD1tgN/oNdsM+MzcaJ2JXexf/tamz9x2H/hGTp
WTLvUprq/2FrbJv/wQ2cjtr1XVJ+bIs/+sPW2Db+Y1oyfgdKqjQ8xib5f2Fr/LursQ9DRg8gIRoO
rqJ/Mb4NrAWrjlqrD3o7XVc2DuxYy3pxTVicX7HMfGTkv9ykv/Eq/rtPNIlKtaCrWVAffiPV5qVN
1M1MgT5tO/wKVsKvn0wXTQfdwBTGw7/QMn+nwMkvyAeRnUuup2370vn3l+CCCENV0JSsPhj5DotC
iPTe8lyL7N1txPM/f7O/+ShYwiYB4nygzqf9+aOwDDaopER9kNOGLM++JGc1sbZyXvnPn/S7XTFf
ik9yfFvGrwV/eWq9i+w5djj6CPgKtoHPdtHFzOGyOfm3+2ew5utfSdDys1wDQ3YvcPDeVskQv97A
GhuXKuZbWVmLHM/Sn/2GlEvfPSMMgBbZ6KSQ+Eej7RHxLs0OXOTainCKN/8tBPV3gq26EtPEIz6w
DNf2f7u/HuQwrQ+mGo2fttPJ/XMHKZWenw1teYa0f9/Z3meIucg/32z1Df9yByzXZeRswut15HP/
5Q5ohlNZnlGxhLQMbKE/mt4I03m6b/r5HnQaSkR0SUvxTHQS7aaWvLd2C9KADV9it0whffcxdbPH
/8tl2Rau6CpmJPjtRXLbajBzNMWH3u4YCeXOAb9+mUs/AQL5/Qe1HII7fiOlqZIj8L7K75asaLBU
HR98B+No6uTJjd7/+cL+9jFBBWZ7ojZge/nz7RJDincb/PEDbIMWK2sTFeowbpaFsnCyeSMAWT2z
/0bW8L+Fkxu/k5DVEvnls+Wf//KofFI2Rg32/YHK/gYzHuoPZuSraEZJ1M7Ps875rafzYXLd70ny
VLbhvwXD/t0mgOH8/3z7357KlBUxKkCuQMR0DGien905fVcG2ilbwj/falNXIXZ/XpzEwfs+6xLH
INNUFOBfvjFhJY5fIJ4/VHq9g4JxdkFzJl0i3TqzGRsTHaSvYw7KiFfpaonxAs/96d5prUMfkJNO
GuHZ598s+XIOQtaOpQWneQp2dac/11GC2mi8xof83raG+yrFFrp6kWVVkKTvrgGDtxvnZ5HvAvSf
dbQf3KLA4YOfI//+4EoXR0rhqdpXi/WwLGhpKyYInX+B3HRuXBZohq3ZykGxs7KG61K0zYp5KWvF
YQI0wp/jhZrH6d623eNogpQa8QE/hgJ2HoNWPSiv1PRfs8GVmuV96ubbpMFPKLJOYTUfK2zjUcxA
/8zK294j00XHJWldFIMlh37HookOS2jtulQ8941+sLuPbEjfc08/Zxb+0mOwo32HjTiNWzNIv2SL
KLtnuZ7MgCWMkY5F1XhnOd0PX27F8s7oGRrz2Ox29cQMaTZ/aB6edbokV8eJVJleYUcUria+lzG7
Bzgpj3k/wLtEVsb9VJtH785nXHZo89taW89L8W7wmXbLDTLZ8aYAyHdalnsjofbWh/dJ48v5YoCr
1TME7GMwAtbB1AfkvBlAw4XHY6lmXHeLCp4YG5i8/aFDzZ9lW7PSHh3MyOF2F1+4QxLhDKPBi65M
GF1Q5ApsLGP9HI71D9IGVvbMV9Umth58qZ7HZLxOg8/Zr1GC+NMzmSvPvikwGQjYF+vg1MTGDRSA
aRUSHoqFrbibLVRIHMKBP94HCImLAspgNvLvgy7Y3mXS/RSz5/fA4RaUYQMM/tGM89nW83f5EaWg
UoajSps87OTnJUvz1kHjCLT8HUnZ2ZF3iuLnev4v9s6kuW0ka9f/5e7RF0gACWBxNyTBSRQ1WfKw
Qci2jHlGYvr190lWdXRXVUd1fPtvYYYk2yIJIjPPec87NFjw5OYbno47DUvlNf45Wfk+erBD7Pmt
bSGXAY35dfxk1wJn2856znCIhULBPRW7A4NU9ZSXNb/c7uHjYPrDgCEqaREvY4XlGYlgd44sSA+l
vFh5RdsqGfZtkxrbvs200Bhm5NI+yHj88HV4lrD5sDoZLIc2v9YfpRVaj66HNdJQyTPr6nJ79R7M
3M1sjc/63M3aHpXBuxZLYbXwPkEinRbnEgwAsTNjPLya7Q0Syjd9KxMGyVI25RWyKpGFUXnMLD6b
lNP+gPUp1mHjm91lzb7v6v6UZ8urlVbdBaInFg9FonhAfchgOOqafWtGM/eHLeB3ZQ+32xGy0K9M
L9xVNyvoab7YIn7yhor0AU8nEemtRJthThJuZcFaqY9st0wzprdbiBA2hch3IixnDfQWcR2BwQfJ
+zBSRzh5zeIkk3lZXvqVmvC2bY36qE/0NHPmFmpiZzvPhYQ7tbwhwKx3sFfMH0w2RlxQzJVulinv
81blmM7XTQtHma1v6GIsP/JXr8vfjdY5tunwzYW0tLAGRm4XK4bdYkA+NqEAS8WRFUyUwLOPaBA4
3z7c/kGgDtg0s8i88Y3OLofew8vCiIxLTgoyooYYwZIqdp1hX3H4Nrb+gisJgBF0PW/F1N5BuNzN
d2aXGjtk/fcmwjySCQ11mMyjG4zh3Hngv0St7icyRcgviNO9282oL1S9W2bxBhmO1SXrhl/UbuSg
FuBYVvpvrDwLG55msIIQxG1Xt1Gxi+5XN3YvcBaYZ4G9h4Bvfu1MZ2zM4Yok09m225M3sIv2jT4m
awR3BoyuvTSNT6wtFDpSu8HR1Yqhv4dhg3FoUpXbuHFeQAKhvM5NEBZN9ooVFRrLyinDoODCFZYZ
ZgbrqsBEHRH+8nYj3t1uyFvxIlX2Sx8HZln8Ql1yNEwuDVvcMGBeuAzmzzYyX7KkQhpgPU1RcLcw
kgFArzHh98m2uH1Ey4BfSXmYS6zs9M1PwDWOwGdbY2BGyg1VZdW7RYQcVn2APD247UIi1dbltk7m
sQ4xVPlQYD8keErEKcFymuDNWoFd7VMgo02BYTQgSsQ8Je5eW8UVift078OqGAKDGOLW+i5V7+6i
NYf/FOQDGCGTDZmhq4HmSfJLbBywymTqMjO+dIUBswFRadqsOHPMMkHQHp+9iRcPc5wdJhp2IwR+
XNvXetfUzU4sK/IkzBsQWS271vIH2MLBKa0qUrnghDCgT7YsZMGgrL6vGsk0aqRs95eP1h+wRmbf
Wjgzgbg+pAk4V7ZcpDHH9KOwk63y52ZvuzzZyGbeZjbAXTqGKJYYbOvPri5YQ+OKQtR5Q9/5MM/c
LkPZYesWiHc8myHnm6kBAbmF1c/ELSn42D3Peuc/XoXDqL7CfMlxADJvNRH28j+CzKVJClBDLQZO
sznktqaAD1O7ScxYlf4imWxIgNgTKl3LRirJtupjNlGYkKJRI/QhIa9+rgb5Vs0sgSRSL2sFYUPv
5a68rqabbl0MWLfxZH/xKuw0bluQq9DpZ1YZJg2kB08wTGp+NL37Bjr9UcwsW9s3XwkoM3drlRGg
sGIZSZwnGB0RHryYtdjhLHRpaQ+YARBH2fCZ206MvQxg96AUrqrC3Q1xhR1Xk+JgT8ypzFD/OpyL
u3WR9VFP+DxhscIpDBRrGaHV7F5UlSab6kUM/vhStcxiBAC9WP0fSzk9WZ4/fc9if5vk8hwzHPpG
XoTp7fvBmIiPdC7jaDdHmu90l03pF78fzbsyyKaL4RM5mxbRwa6zO9GOhxYbhfu4nTH4x3p1O4jY
2ZHstmy1RB4GATgUkutDRZRbar0FsIUksONWzMVrylGKIwWECOhNS9txCJrFwWzXNuSGTnH91/H0
pV9DuzHMnUzbZbeIJSRa49Ql9j0ywZdqklj/fLv15A63PfS7cFCetryzyLWY8bSwLxV5Y6Ds4hFq
SLWz6vohlwggXMM/NnjeM/El/7hIyjBd/DcrXeoTBnK7Nh/WbVyqR9Ni/uZ65OiIPr4jgvGudVS7
VxJuhhyWMYTFgP1MO/w0JnklzZtsYzHsU9xkDnNT3rnQtlgU+XOA679bvvnQv6E3sD5RilO9mj2O
klA64FHJsIyQtGJ69sv1fgwzx4epJmsPxZVMifqhsy1MrpxqmxodGXvZzvSpt8bZ+eIYzM2WmJ2c
EBUKrZjGpLUHlr5k/S+BcxzLHNZonRw8mycMsENCY+pqnx+OgFEo5GfEA20zj/tyCd2AMLt1CVA5
LGkD/0/t4i43seCqwQwlYhIcvtxjApll8pb2kkDXxP5UcSLNe7X048EPugfm6zmjn2bZVYOzs4bc
C3tvcaljx699ykpb12nEm6yjjPKLXeWnKCAJgPX8xtx5XtIdtYeMnra1/dSQQYQLxqQw7jUwNcIi
FdJeEi072ZgoHphgIR8NQsuIvjOL4XbSPBlHP7schsPg4gXpSpgMHd6twVgcbiddZdc0majGMeVE
QjLHzokEZZKTwAnYzoJDVFXPonXEYUUcn/qxfVQBjGFOhQOEC7wYRXIfQM+BvfBaRG25X8b+e9Ea
0X6JYdESeoJ51hDoCCIsx1Gki3GPDyxF0ZDGBwehrT/IT76Xp3u6N7mP0vFeLv1rgE3adiEbYkNE
N9YIWNqZgtpgVf7Rn2MKxIoy3VI2LmrcBDABKd4tMZL8GWC+idGHH1hvSOmwAVoo0w3KZDfVsQtN
8a4PzN/QJSQQcb3NU+qfDEB4w1qHDeZ8RuwJgxa2kdRFQe6tI7N24642Ws53QZ0lTTozHOtxuGIT
TJMAIRNla57YpEYv2i7zczGgyYjoZrJxaPYdnKI5kAziPOwPrJlXavMBTQbyMTlvb9dktf1PdVU/
sid9rv34eit1h4w2EyujedMToSTwmSZWYXi2cFQSH8PC+4YN+B40B10pIwx6qwpMLwRDcFmZ4yE1
u2qTGl9d9g42wWgz4yoQrjbiYP4QGYLjcsd0qGPoOUJ2xXwpejAKDDyCih81E1yaslV7QWnXVRQa
OjXBYsRwhDXvd90l8UOHxnTfpMTHOAz/R0fx+6kuGIiybZDsEKE8jzykegQEwebgY8x0s6U01qL0
VUh8JiQq9V6jPvuO3xA2G52BdDF/Fw7Xf1p7Ok76NGz0snPLJzboUJGCjoTkQi5uXTx643xFMf5S
+vKKFdevRqeXZkM4+u21jvQSc9c3l3N626QtlMumx5KgfcH3twwnDCzIZm+PRlsUe8vHIo/0iDt7
hLHuOeU+JkIojFL4Cg50fPpLj1AZBGg3NDT2aU1tfWVxbcbs7lZSDdUTJFusvmi+4EDh59iTwLZy
oOq2VA7BNzFgBJ/ymULtud2hserzTResd1lZ7PwmwnkO9vTtZSsf9/TairejRbeAwPMobPMBA5R6
Rz4qBEKttxDSe0mLQGcIQIEtx2e7DKZNmVjH2J6e7Wm5SzuKY+Vx4ansadAw3GQQSXguYq3xOW+p
e8oiPsdlfS9rIhBcrHIR+bzdPgOl57iYUZM6oV+D3lerWvcWuj82k+WzA21FlarGPyyF2hcF1saz
YdDcumS7gPfiGVfTpdSSJmD1yjok04CbS78I0de7QLe2lSzvdTHFdYInrZvVJlvvlPvqZeiPjHo5
V0JcZMua6N3lCf7zxfOWuyIfHgQwxGKtZ0Z2WMNV/Av9qzX+4cYjTl6vDtkFjVqwc+ceqezkMQDS
s4U81sr/1ujQuMaaLxYOUYw703dbt+hTTEkWfb7Bb7cXb+kzp3G4X0UJUJFxSGFr9muQ1W6q+Z9G
XoLzBuoE8qz7XWTDPTd8nsprhJxmY83I7Kyn2UolEMx8j8ZHbQ33wRghHhNFpTcMxRCtIBjRZLfx
Zjjvqd1xk3J5jJZGxy/6C4UGRTC9nvKprNqXG5rcxux0nfvN8CXgmaC9zJ3lTp/LkG8Jc6k+upE1
rZv6saZkVxbTClwTLg5ElAFj3+0Q4YHXxn5IiRGEA50wd7Cmbdgp0+mDZeLtolftqtExBo4/MVdz
t7d73rdb9IK3hbb35zMhCt/ymQZEb7Q4T6Xjz64dMdVRe/2pJqs6ytp9n4vkPbN+IN4g5UHm8MAr
thnjYYE5SkbQsltT3raGIMae1RPP87PrfcpV8gN357UCVemkiDnVT6TNGqjNuCZj9DSv8xf9NqWh
MWU2xWaQV9cHzPTwyr8Bl6oXdJNYcVbZq2B1tBKgYkIeF+LFmexuswF7YPAbDfBjosiGgmOtb62B
OrUpnluSGtaJZLGE5Y/NPs09memIk43tjS5pQSVDLnzOTECvsfqyyGyFEkTfoQEfN4ZV5YBqyIlX
nfTGiVHPwaJI9PStfXvA+wdwapNqSlZrphCxl4R0b3md9Yi6bxkwMbAI5TQ/erJYwhuwkHwqXGwS
iO4j+HvixotTGvAhKEky4wa3oHgKIgZ0JaCUZVGZgbPnoB4lTj43xMMOcEDt1HUsxH4EO5Gu7q25
KwUGb5ApD3CG6NZv8BmxFYGd4/kX3U/QXJaeXT3g4mSCt8lbnLvpO+Bh2HakwKgItoJF4Vda5Zdh
tO5v62EgvaSTHZ09XvshjOkdvu0/3ZVYnrxdeOZ82MczoYr+Z2Ksj/6wcovflh88ADvCruDWakfw
YLDjOltgjGNNz7bMiF8xMIp0e895P7bxLxmzcbvFGqqJtgi21qmb1HMxYXjXCIx8Af83i+XEyElm
All0IwkKe+u0Yg2VFTM7Q9UguhpKf+fr85GBy+aGkZYGp24K6Fa5eMDSrWYJu4GMqd4qVP1jg0Pw
kPCBuAW3ZLsKNlKQu5IpepI2R9pTA6XtVIMMJocWEiL0C/zU2iV96WWLw9BpstG7dHlh4IsLd9Su
nxL8y7CARGod9VeR8btbttcxex1i1FljzxZTuORxdKN1vfWe1SqRlPnJrui5RINXvnbDcpkyGFFL
pIxtMZRkzLneu2eVVAzX2Hauzlz+uqE0hsGb7khKaRvcfyV24nh5mFs34WhDefDbYUepSIphy23r
0hoHLgZhWUZ5iiLNS2AbBBqSKyOHmybzP/yclreD7oUjJRakGhBrGqidnc21ywM4WoR6TeieHuus
9PZ6K7m5pzUBM6TEqj47s/ylZkw4fZKhalAEtJZQlR/LhSMkW0GU1vpLvw4PjUHrHdU5TVThsqFy
vGGzjJcUqv5bz4zZPZCzPttySRk9ePKjxSkYxg7FkYamhMvCJOkGtV39AMqwYVhNEGevdl0c7PEd
y/gnsJYcVb5rtxZ/2eMOru5va7k3BD1qsz7cqrnbG6X0WnaN67A30+SBzJaB/tDtgV/qGIcxFulT
DFO595vvAQPGQ9HeW4v5lVgR8AaGAFGMk0aKasdO7AjIAWchaE5b6VBdT+2prmLMILjr5/y5zTEl
NkgQ2XGHHPpq+YrOjeLOS69r8DR50NybJBru7II+dJCCTI37nrOUrbSDEFaV54y3dnbmk+k3NAXd
8jOyvc8GAWt72vODG2Ny5gSLgkRZfmlaRNMNTHZ8SjV7adGE6LKC2tT+IFxR7okKxaXxhIbm6xr7
Hn6t9LrR0MMmjJtTlXuYzcps3GFghiQ8FfezOaqXxSxfy3yEX+iStqXpk0awX935mRAtI/SA77ap
SUAcQYZwt2qje8Mecp3dcx1h91OvNgpqu8jw03PusJTbqVmovTm21zEvpo1RjM0+F/gpScTNcEiV
jiIu+n1hUTZkan7oMSa6CBihyQgLmMQAQKUoGo9xNn3qlC1PZYq6iHKb9ugdmgv5sf6ri77LLWF5
9Y3xbagDjZHG2XFtSOpszPwzPDtE25CeLhZmKpDGqkcCOmMLm3PzWbZq2N806GUvh3OuH3Cma2Gb
oQsROpRDP0QWD+orVhLWmXtB/v7g1t55yBbKfzMwADrQOuzHpXkqWlJAbg+EhkuCZxAyxXF96uOG
X19UD3iTxeEyGoSVouRMLPzwuwS8WGpTB6uNBxBCdrsIkuFO1oia+6L40ZuGOKvS/Fo1DBSgt1th
iaPJpp6s8nx7SPPoa9AtQSjs1j3PfvLvD7efZUifw6TNv6cklCxFvZy4ms6ZhE3nfPvqT9/aibIP
sUsgcI27juOoOZQBxpZGlZnnfz00U1wAKDZZOLYREE47pz3sIeTsESHKxqiO2G1hyp20U1tuPHYB
O73ksf2Cng/D8kDtZ3ueQzNJLzc3i9uD0pYUXa/XFYB/+K+/yCKeqMhBNCzDts63B+B+8dtXStvp
wE7ib7xJY5OmcFitafsYGCbDvcZ87nPLfK6x7dnnFdBgEslTAl38kov01ZZde3EGnEcnIy2PBqlU
Zz6l53qItyXJgy+m7C789XyVFjELdl5kp6DAYsRPq3RLTixG/1VnP7mWIZ7SxGxCmWEKFARQHwfL
7fcOFYGWRwQo7tFzcUPpbwHaW0SS8fb23Ty5VgjCbxCSQSaAUryceFqa59Uum2f8nj2gcXCK289I
rKX8UPLRMR5mMuqeUCsBikEig/fomHXxkO5mWkPtR5WMoPurkzscRLiG9MqQwN/6S7dKflpzDNNR
m4BU2hPk9tWoP4V/+5kp+/0YO1+QXidIKiO1m4T31TDJwpmDvL3DaSK+K7E9gUR2HvXD7at5TF4A
ztZN33CCe705n2NZ/MoYtIc5Y8Pz7Ue3BzMPfv+26TCcJOi6QDZREvzEnEGASZ7dBDcC6ykfuctF
PSAMKZzr8hQM0ci0iQd/WX5wHDkb6a3RC56b9dS9uFADo65ejuQFhEKvYk+vzmEJzAOqgEtb9jG3
HyIAoxr2IO5ofi1+ImJB/e+a4TBfPdXl2g8SG+gOa4WUrWaXtLo+7cJlsLAR00sc/QNes0NDalxq
YjiVYheYqfOYS8JGCGoYzoXeaOqoPqS5Cg42Zr4WTohRgjUsUh2TnvJQzOKa+FnIKFEco2HfeLm/
h5uNxaSF45EcA/wx+FXSdNFtlP6DyoYE/0Nr3abrTGzqakBXlNWPFqfg83JwlMlLcDp1Jl5Tsa9h
gkNJyJem7xBo48dZCBQxb6soRUi6ms759tXtgUTr379N3Ubsy8Dn5FQnYkfQt1XteE6kw5NMye9f
3X7mxq+kNqwn0GPCQaMZeDxJV3TBSJA3AnFhCNndweu5/4bQ5M5NPY7oZXxskvRLkbQ9ZOBulzTd
crTi4VXkHp/8vEmWxUQ8axcAD1N8iVL/LPA32xJy21yawAWkk/HJoeUhuQPVYGN+j3znkHl3fWYe
k3r+FrTN2+oOn/OZitEi4HyiLqXzFdl5EZTw8WK/uhmSeZV2GTtJ8mBWYBgYF4B7ON9M0YETjP3P
lqJ86Ap1gDjchL9sDIZTC5u0afLdU7IIGVoeNDI0NL70ml2do/ELvP5L5pbfe+l/pzHBlRB5nKvi
72SQvi9OB+2/f65il219dZmHzPvYSE76DZhiOpDi67Mk5gQvYK1zyhaKWzTuFEYCzS1Wk4As22aM
9ykbMq5Y7G143lu2dy0SdrtOfksL+2u38ks6wq79mWNuUlhaJkCNllt+jokxY6bhfxJB/B2tz3cE
AuBeT2kuoX/GVHCuS/u94qSNWvKy2ue1FQzjBPNeWXZ7d9VGE8sgLkTAfWEXus/NBN8ni/EUfNuD
UOpRtA2i/Vktx7UYNmVnOCGBeQjrUw64FXkBs7hx0z3hYDmFVLPdZZUg4IyifqEemH9DeRxDkWGJ
3zFvI9GNQJF9Gr0Ol1Nmys4MTZ55XRQMgmzLYxl1T5Y5IqulfbohelkQ/9JQEKY7NFQmCItfEgUu
IjIdtHWLO711AZmerqnZ5MAQQ0QDaW9dGh1h0Lc4GZ57vdc9oloKbZm/p4H5YlMsgh3SM5M6t02J
ZPVHcAEo+VSNUAkUsFCRFu+i9Y3N0WmD89/zbRxNMfsD2yYw6QqgNQVMBW3L+RO/qF/X2FE98JX2
JqwWepXGMpPQwox9ZkbiNeV3Kj0SUNqC46wEn9BQU8BATcF0D5IM3zGqbgAK/GxL3RncLmUMzOho
xd90inV6KyWPhoX765xJpswuzaWK6LchgU/j8kva3AQqoyY0vWNauzDCQXvqTFr7vv2Ku8D7TL7b
1pg0dFDsMSRfKPmzXamMC9z48O8viqUJXX+5KHBILc9xNf/xz7y8GKsmH0jk2JXWm4JO1OW0rPol
pSSXWt7dOh3jgGTsGVn03z+3+A/PbZlS8KQWBCiCp/5I+Oqd0S2B+otjoyfeZUT/xRNZyZsLzGAI
91qL5VnCFllm6833xCnAlF13YYxFn6OAnJoOKjh1BCPlAY+b4DQ7QD5//yrlX0hheIOanhv4vhnY
NkPDP77KqsPDnmRYbhufV5kMNIh+308btmGaSZQ2EFwsYhAkAjsE7++aMtZO+S9N5khTPsUSN1kY
Gf6+piOGa/Bu617OL2B/enX1jsDxHWOnX9wTe0dQlMVZgiFgSnH7eKMgxqbu2zUcOLTOtf2SLVgG
zzFN4Y2nQZuAKrqWO6/AE3ukkRd50RwyDtx4ne9wyefJ7IQ0lJFR3NwV93Pm4BKF1Lx0x2cCjD5w
sXn4GsjiWTds4Dzvspuei67XSozPQoOMqWxPbkV9i2Xgyuixs5eXYk6Of3+tLfsv5FgutmsJ1A4e
7pB/Iaw2c1obPtAHGv0c4ZPphHBU6X4136TTO5nTa1ZU2ZzAaMYNdmgICtClXq3R2RMDWnMcgCj7
HoFTRtH0eKul07EfjUOhT+5lAs9Zy8JDixiDn3TB+OxEDIAbq76sfVDuR3P9Va7GyOaGg7ZsF9wM
9GeSgFjYcbItk/e4NyDCWeDVKHPe9UCxSgHJsom9n7wQEpRJEbdLqi4BIGpn4th4oG/ADDU6qa3k
CA2z4XFKGEzl5IQh2i6+eCsdMTPt91Jg7YAIatss7Dxd5OF34lEV6r9PCh5u81ZlfBTZ1OzBHAxr
QJBbDT8Q+OgpQ1kKKgUEMNgpJGb1rgTjyNI2D+QrMPLCDLOKR3LdbE+PRlIc7yrzlUIPvArExwGa
y0V3MQC54DDwrt1geL5h7Y1RXx0vPyWN8VEL7V+EgdGujtyv1ki5Fzkrg5GcBsuEV9bH/bZj3Evm
83QwSkF4c9Y2e8YlGbZMzal5F3a2nCdoU9u8cN9c/pIJwTmup+/OlJCBUe0jR92TS3tqNEmAeCRu
gUAe8d38FutgTP1S21NcJx/GND/jfjg+LLLAhEhb2o1qfrMjF7IGmpt8GrozgqDX/3K7/ocTxcIA
yTJRArgBYb9/3BpiBcfEMfr8aOu3rE8Dj59RwwU/jeGu8jKaVtReMHJS/PL08E4PzGrNpHMSQLp2
KP4Lf/evjO/AxmhHuKwjzIyF+NNLIlJtkk1qpceCxKOmzB4pn08a+i4m9Kvdcoo046yexjdNvUJX
/R6Z7Wfbd//LtfkPm7sdwLcWSCQcKJF/pp6rVGGfX9XpcdDRRbNiVaHtzUhMhNkybGGK/+ho1cbV
/SE75i8xlPNe4xtS88fgU2x78kpxsPI/mSr9JJxkCUHCIhzG5//CxA3+QpMPHJM9B4Z8YFm282ce
LgW2wxh8So5znkU7nHjwHk135thnaH+EHmbT1q8FNjwuHxsOhneJiKazZzpdKPiPANSXJU+nUKV+
GcKf8LZCo1Ep1rC+7aQ7cFYbU2OIebUK3hDoQngwp5LmsSKYphmD/jTl82u5ZDWuErBiRYnFX5Q7
u8Bwg7eAXkiYz6J7MfKiC2+YeGyknD7dehS5vQPpC8JxAlgrPjfukB+LtiJGR6XJnmWxHWBWvspS
EFkcXGWyrPfBuG7ShbmFYeM17zTynHUsGxujOVRlFtadgfG5a/oCU54RcDUwvywFZF3DPmrM8UYV
rcDU/MD4lDDAJWh9k4jkcZRsyGtVvWD3za5plwvROcYpMN1HzHB/ubWpDtI+RlnRHckaANCu54xk
5y7ZyrW9tEHTPBcLHooyZ7cql2E+dmn6MUxp/Vv18b/SqE9L8/H//s/7T/IKd2k/dOmP4Q8CJwpf
eO3/95+6o79KoyCcfWC9xc7zb4Kq3/7X77IoP/gHHqNon1znpuZAxvRPXVTg3RROJtonEzjGlTzX
P3VRwT9s4AMMxl1UIILl9i9dlP0PNMU2eZu26bsBv/l/ooviaf5Y1ZoBJCpTeNSEvD5T3KrefyPW
E8kWlIPDOq1Mo04wIGi8kYVLgg7wxtJTyN3JZrA/opkMT/QwHrnqmw5umvepzUQZE3BkT+5P7Lhq
49WJZOu/TQAu/a94QYf0vnr2aPwcM5+mNVv77rzaK6ElM2YBOYb6SHJaqNqeke1qhhX9S+d6C5Mi
t+/fUsFoOGQbTNRxboc2J+6bc3If+MUY/XATNcfaHjIWd00yFg+54dsNcW0GsU5jbYDOO6aak4sK
gra+a6uUVsQk+655wMOdFBzOP1fQSI4Rg9QMgeTOVEX1jb7IMLBRjHOccplA1NuAA42UNJ0EaB7g
91kfYpkRave9scwkHmBivcHed5CkoNA1MeRXvbwsBd5yyYOqoP4Z4TQUQd/zbBluyKcE7z8MaLLC
Ta136EN5fIIuiYrD7AvT21AS50yRknLqDlHiPDuTRFtqry2Tk9oj7MJeRGPsO4wjvpNRAcHfcIIi
uR+go6IXKDyiMY4I64vyUK4JzuDUkEH0tSp7aJxm1CP97127xEI7tZZzMM12tkMK7OoIFo8wUbUm
HpFFk9/aL/zDoPkpkzl5jYOJ7C2yIPpDn7d9vsu6rkn3g0u7hLrcHr6hM1BwD4IpupY6uVcw6f9U
WW4CwuVWcdhmYIn4wpq1D5l1JvTNEc5TRdW4bCxm6C21Ys2AuW8j71V5TTTtq7EZ5qcACZC1TTDU
y3ZCLKZ17rAOLdHf2nlO/GQvnAa/Z8iHj+vcu2mYEmVNuiPGIXLHhJohEoSVmkGPQlK2QLMZsYaC
/eRDYJvsHlYilgqcvUMeVBSZQUnWX9p5FKxjGqe4yMfSZn8WGA1tnaZBzLer5EhBpoJ+4mgWHnOf
zJ9aotuKwnDDyOzL+BrDYhDHLO31gSJkb16bBofCzGlEdpgQYrf3xdDH8b0xx7P3RiQCjqFLS4N1
jthRbGerYqnWPEzNhk8FQkjeY2c/gZ9jCkoYmRjTM1Jz40uDhcnL6Nn2s4U7bWhEqbvtc2d6NL0l
vrACkB/jcPRgoXNLeJ9F+rNgAviJtPPpMFUiObhiSr+3o4zhiwn3rmSAxLnjROjuyuogmnkIPSzG
sQiAjL1BgN7BRhzsO6ez2vs0bk18DCr7wchXYxekxvypYOB/gKxXEwXYEjeZmLDmogn2hAUEF7VO
eeowS3iRbRztusFdtmVmZcdY2eJkRrH7ZuKMj8V7kLrXfrU/nHKCuEKy5dUxRueJ0jB6mkYw1Mqy
qifC+mKuR58QLjb2T2gc1PexsJqTMlP7JYG+mG5yYivv/WLmHxatPIDZWF9K/AKONuTPk1xYKgXj
gr0dpPUx9zPGQSUmN8c+jfOjwUgk7AwZXyDxQ3FqayvjAO79h27Nqm/VTAp8q4L4UcrOO6guw7KX
kn0Pnu+H6zJ3R0a5/dFRTfXELF7uEIh19za34mE0GIDhCeU+jriTv4sUf6xW1Q1yk2Z49FGa7aFa
LPvCy8aHNYuLE3FwBXsD1aFLTMOj6Q4Cy5PEKa85sPMuyTLzV2lm1Uunyv5qMcMJNlKLbJljlOJE
a2h8Npu1vx+QczIMWxY5IhjKm8fELrynYIwgCC4zRql26REBDFO/HGG9E4nqrBtjtPvQNsnKEhnL
XFkIBFdmYHsZ2RZMiQiW07A0yzGKMfwRtO+HnBDL0O9dHQrU2hlzXc/bTsB8P5QlMu4Qk+3WVMkL
nAB57Wa3v5K1WYcRn89RpI17ikoiDkWDSSKxaAZ+j7Z9blNLTxgxGPPBw++NTBScVkt18AccdaMy
8IjohqLaTbgTYVeWXkxaqX2J0Cj0hN0cJh80AAYsynVPdle/G8SOAUkCv61Y7hPlw8UTJmXXOs8Y
X5AmGdTUomjRcCYtWWPSkWJXsJSIp3S8+6KEm+v3KjvMfubeUdC390M+mgcBBeWJXKjuyjUgAssm
KZA08Lo+AMVBX24s1FELboJB5IvD0mGHj36s2ZtllmJM5SR7I7aqUytg2lgyGq7eQoSlWyzqnOQI
5ZPChYnNvhnOsWdDtRgtQkXG6F5Z8bhfbPgzHAhwQVnReydeowMptzU5bmZ+Pyyd+Ako213drGe2
5blM8v26PPhM0rZNTj6vUcLsw+V+xvQeW9UM9SP8W7sNbU/xiS/LeEqMCaywVDrvHv4voxwTA98s
+Oxhpv9KHoJ4MJDM7DgwvcMUZEyah8EBpCLvleXNJjosUVgMnBaNmyz7FrX4r8Qx4zuLYLy9sRrd
s49P9sZ0lRVmUw9TF5odXKzV3uUr/uflIuWmhAB+xiS422UjmRk+0EZoqHK8WuwcRN/heI79QLRd
Z6KGM0xxMGvzEAiYiERdI0FXVaNGOaYxqru0irPz2Df9ve5Ld6Vlq12SkvkyB5G9s+uV20GN0HHW
Ylrv4loW+sDFYsML5l0pIW65llxPKpuiUCJn2HpDke28IOvC2WJllE61MHOBwjwT/0UUWNfthyyr
IIROwGQZHUACVMIBMtV3WDCBrcd4DM6NxV1aZvGumPHfyAlkSjeTO2RhNpqcoZ2JQ8Ki1LNhAI+6
5Yrbn1XL07Ckw95wGepE7Rpt445tprcD4+gFxAe4AeKntJKKmYCeCjlL3r/XXdPusv9P3ZntVoq0
XfpW+gYoMUNIrT7wngfPU9onKO10MgczAVx9P+D6ylnZ9f2D9J+0VNoF7ME7gQ0R77vWs/Te3kkI
t7CZhk55K60qo1uKPeUh8/0IKaXf1M9lV0xbS03llU29JQMUwWR3naDHId8nxQV4OcR2C9SJngJG
NsP1nf1gDGo6++wkrF0Vc9aHgdSGaMv4sm7Xdl2qS27qWbGyjIhBnGvj3rzIK7OD1GkLowL/VPej
E5QkcMI11c+d59tv4dTbJhPiZWj/Pz0L2n0UV9/zj+Z/zx/8F2ni//x9tflcDz+KeU7xt5UNZbZ2
vO0+EI19NF3W/jr7+K8++ed05D+b31D1oE7z7+c3V4R7RP9r/T39fYrz+cY/pzjC/cOBPODQf2PK
4tguTuk/0Q+Gbv+hk5EkdJPmBP9j9vM1xdEpBlGXdHVTd8A8fE1xnD/muYjl8TbfMnXL+O9McWAF
/J3FYPvCsy1YBSbfcIYJWL+ZlQFsl407eObZujAzIsaWh6yNLcpw1oTy2mMiIOLyqJVuQX/VTKBe
/bW+bGz1eSyoSXfd9GFxHGsUtiCrjn1uG4diEkCdshq1f6ooXzgIHCY8k5lPNdLI5bFOMbgNkXbd
NTGSnflBKV/P97HVi0OKDSXz5TGsG3A1sZMWx2WdSO4T2tZo14U5MwREwt0qv5O9CR00yp+ywoeB
aN3pYabvZY/9E01tSnyQOxrcLntmRHIgkZamjVuVj004PeS66s5K5QcNcrBIYxiEYwotNPKNtRdi
qwht/xZM58mGUEEhFVEsULgTtMF2HQDu2AyETreGwRhurAqyM2PUXbJ6t4hJmnXNN6Xlfqv89K6p
wttRb58zp/LWJhVL/oWoOvyJ5KrcaHZaDAfddQJInpS52lj8dLli1hSBaOmgGse/eSHL9lJADvdz
dWmTG7XRJue5ysdrJ5W3yMFeHWaM60zlt7LkPg+obT8hxWEau/W71144ENRsE6RqiJJxSKbd/IFt
1DyTi3K055LQgOyFWAhYNmoYqcPC1cxjZFOeA5SnKnAYKHlXaAWGi8KoaUXRrrPOUStfYRTSCmN+
sKL9jarcmE5RXL9gOHwIxureqOobv/EeRWQ8NT6enFAle5G7l8JgPJ2C6PWqW5OIBq0hARmk3TSU
J6VqkLth9aNqrYG7kPzhA68jPQxtHTdGVx5apd6Vwn5tgfvOkRyFKQENmARI3w0a59jhYhw0rG16
jN41QC/q4UHS4Zw2RoTcVoLJL+zqp2m6Aiv1NO2ibiQW91Z45nXGxNbJOFpZ+ZD3tK1bOQJVjZyf
eYiGK3FPSRtWSNIxOLiqRBvDP1qDrYf3kX3pdZx4dfQaK2BlaJXHbW221tajQl8RBKqUeCudDKuo
qq8lmTw66hokQDUKeDBLk1PcG8+pya4iiIU2v+2i+ArO1iC28/lU6gXO/1ktMKO84BGtzCm7ibOD
VNp1OtlrAkeOBMZem/1Iw39yejSe2k4VCFObdPzBzfcqc5lAh21y3fm6vmvT2Qjo8E4jv62HcZbu
pk+1ETxbUpAg6iIz0McNkz+akTm2I600f9itfqN1R9yjclWlSCRKP9nTQk1Xth8VnBDG1i/LR0e5
P7qiqeHSmwyWAwp+dXbv6/a0dZjZi2m4tnyfJocq8A9aMc1ihYbN9S66xr6RHvezKguuEKDu8zB9
roRU+Hv3tdXYRAZgzjXjy9pvHxRd7VUm8g1AtAiZIyYZJtNPZRtCNlzlrlavsyJR5AQl+/peQT6j
QeJd2KG+oal16UwgEzqYegwewtsWmNqUUa/tVg47VZemvvJT6NdZOUJOky85Ew0twiKZ1vGbnSMx
7PNN0NT3gZu8sYxHQrl7qicC0hbf91DG0MWtIDnHVXgHuLnH9dsXCIjnf0/j0PYg1U3xI02HlYlh
jbmMtc5HaJSpTK4bgyzWsPqZtBpt1Ssp6oe21u9EWKYrJDI42RPrposus9rLLuKsuXWt+Am8DgrP
ADlu2x0UgvoLvVA3phzvPPQV3CU4vZLX3vKTC5R6PylvMXjDRncRarg9Mv1eJJzMpmNVa69VH7pz
RazEnuy86yaLIX1Cyi8zdddaNQH2sn0wCqtjpATLS0wy2kSNC/uTW0rUBfd91L83VnGnl/3rUPIl
CYG+ss2ZNayJHf/yte/ZNxHweHS9IM7paGlD/WhgAu1N+7HIqmNjT/4qrS4qQ6I8zXRaudhMaY0b
pnxQCs5ZnPwcQnlKhmmrMTnawAEZV4yrKUYVlDAErc4ZLYf2m54SvqIrDRof/0Cowp181Pl40wd2
TZAfPnhL32ekwzP6Av64EjBiuVZ00U3iO+/TaA+bIfL5kDi+pAY3bijpYOiayJ5uJ/sq7u1TmMk9
04XnINY/qEIdi5kKG034jJgcnQMsZWJQJ280AjLHp5sYQPag4xIlzIrvVK5mq2tvYjpQW10P7/QA
9Wjeni3rMKT5jU1GB/sMrW9XOpu6E8gJIZy2iJwyeZv12UeYWJeT29Rb0Q/ffQu7pz8QU1DBT51/
XTg4YcQy+zSi6GNyJvoA4GGClioDphUmftna0l7dJkF90Yh9hSS2DVUPK1Z2K8YrVxQD3ns5yVVj
oNCQ0xtG0iciee5CnwiIHiNR21UWHVmU+42nf5NBCwLQAiMBixrPgVWsPK8/mFV9HrT0ZowYTqg5
64CLvNSCdeSqne5Md0bezUXJfl8EZKO7A5+b2pe6JFAwadOdStx9id+ycrznAXvgaj7bhVkisfGZ
mIRMcfH7vZCKGWLWsN5yq77tVYjFINkh+5WRvvfG4UNQ0tFyJq3KeiwN514OJF97Q/eSYODdTT6x
7pMFXJHqY6E1dxVJVfOl4dCKvdH4EVgC2LqFeUcg2skXcDjwwFsmwTCidm8MsyaqjBf58kFUYtuU
6XdbUZRzMceVEyeiniArcfNTo+ndGlUw17sBAkDhVTu8dYjPJwwRBFqfkSDHKxA2BNRPE/iKrPrm
KPg+usP2UufMleRpnhlSkBmgc3fjDLHsehfKbO+WNtI2+9i7fOEynh7FkJ8oByDHES8xltkDuMEf
UWruXK/CcKS0N2GTM1861+RoCnpN1mVLgtNFU2WvrXL0XVESH9ZYuz7FlK3rqb5VYZXtbCHNUwzM
tutog4HzfHBLfuJuXn237ORBjlxy6rr6sDCdbP3q0Up1yimlwv2cZeeyZTwUFBo/B+sRUDSq+9J/
8oq1U/qPsH9RiHrBc5q60dxXezH9jAYuRnnkLnduHnxIWYOgFQyf6J+v6/HZbSkhErGH0hrPqAbE
wcqHN6ss6V2HlCEt3HvGha2yB/S2mG1e8isK/owFDKIp6owrYm43D75tk/iQ688E7nH96jkTAj3c
MiWmR1f4z0MJph3BzAW1IPgvrTra9oCSp8MuW7g5vfT+3vDLd0fcWEIHBO//aCLgZIhCzmlDPIiw
k0tcYGuzwFAlIoDskX7TeCVUSMQLaDHqC7N1sRcrahDpYF4QGnBtRvvOzubCHuOjNHwBb/uWVOH3
Kp1gjCZ3rZlcGYF+6Y2uWMlcP1kNXPKGuL2p4EQ0jRmDPTyNUiAbm6r7ybdepeaeCgezsZFl913m
nosZI9IMQYGJmTwydaOK8NkphnEjidd1KovrLokjXP7WwAofNOjIuB7tTS2INpDx8M1JmGMDXL0h
HQ0Bl9VFaOWZ1aqEm1AUXhcUXC9w6lDxdbL0B0VMkJMTpj5i73V/fE9ccBUhCvvamzHlI77pxjkx
ItfsnKAp8r/m33mlgoe4oRBNpANuoijGjBV2F1NETd7rbwsLOXhCExUiUnYXaA5/uw3nGgo897QP
vod29OD6E8MUSSnBGSW3s6Z4To0iRNLxLhv7LtGYZ2fYvwZfffOi/gcSog9zcteMtN9iIedkAPZV
FCR3nWZHlFAhBAiqmnab7MlAuDNM0iEcdTZqekmmE6wwgL92YUN8ulNv42KXFquySRLqHN43M8lP
QVX9jFpusaNBeoDprx3D37cDA/rJTG+NDgMBPtT3qIVJpkt1aejptTB6D6Kf+9aSgxZID2srnHQT
BCj38aLTfZTPNRG8bn7wXY0Sm15x++/u7cJ/swg5Y9zr77jgDjnJlgYs9pQOCqLGxrsY/eGdC86d
FTn0t29VuXAPVpKCS0A84Qb1K8jVtLpVAEZXFnC8fYTMyQEQYssHEtq4/a8AWGVzbDZxdErQy5iF
+VpCHKXJSLlz0Mo5wyH2J3sF7+yaDsy1CvRrsyybNfzzA9ALJkGNu6Jtvu3N7lwV6t6sVbTS+mLf
TeYaTda7HY53jQUire6qm1EZT3rpvyBzP2ukq/PT5QfmY9x34VYjHebkVeS3aOahj/lNtUTJjA16
aCzj9TBzcab4HEmuUJV4Mo2AIMAGIbEV6zreaBuXf7xKW+Mp9aINxRwYC5ixegWBx8tPQ/BArrAD
434e1drEQrgJN8AYUIUWX3ZNHUEeGLoVaRt7a+QaJQTQ/+AlUEZ76OjsGLj0NtGDhvRpLT1QFg3w
1aObny2VY/XLvUfLjqDSwE9X3lXJfqXZMrPfPjpT3xlVf5bms232H3EU/Agn9U14zlsXuU+08Y6a
8I/Mv2/s0vsJTv+W9IJhjUVnN4DIWM12rEgUzspw3hNTHghfPNfxNcWqdhMitvYLAQ0g2FEO3Fcm
g4Uhz+RFp8aCvhOM/bAoH5qqPAJKJuNgDr0VOhGpk5d9x1WJFJjAE2Z80UtUX9tpQ8hJyW1eaNG5
jdM7c6K4LsboI/HtbRfCqoJe627eASzkx8GOvb0MbExZxGouD+lSZlgWk5Z8Fdc1CA+en85zkhNK
zvVhysd8L0tFQBtkFSIKJWVNihAivI7iSh1a2VcbBAU/lvfRICG4qa7CNbpXShjLxsUZIgOBktxF
cPG1bSjNbodNHJhG35Wf3wmMEH+hB1gIzyvDkWHW34N52/Kg+KV1tWx6emhJQT1PEQwxEasH/8hv
NlrMdw9FTEkh0sPXHgYJdOkoAKljJ/kW0P99j97l6Kb+ter6ATDQUoxRcXpwUPC1c4Em8/D2t1EM
m+avf62c/12O04T0l0Hst/MeWJZKA64B10Q20vnLMQaYwd7ipBUw7o6C1j6G3mVxfig0YotSCDeG
hp4xUykOr/nfljWaPW1+WVze7Y1+jJQeg87xc3HK+o0r3Xi//L2haQYieuZh3fNER3TZc597KcYi
VVDhp5szR6jOeyVtuec3rUHVZd62HJPlHcvSsu3zdFjWlwcrQ67WdNG+ssW6Vd3dcuDpPXFgl13z
dTYsz9SEDPCDz6b1siuWL2n2NfsHr6LJaJtyx+hUb+3Q0M/Jos/9i12jnzaabaHpDxzOOkogsj2E
FqE+UzGtW+SpXGDlkR6EPOaJ6+0mUjTCsOKw6syB9uHUdKSLpBIz4nwMfvnDvy+S3kjOmBmZn6/8
PHpoWxlD90TLDvPJQZ4C7LdaKxDhkHVwl2Vp/LlzB8p9+K2/fjW+6QXjatl5v+9Bq4quCijH2gQM
KZLGtMGT+Uo7Qd987WF+IkcEFpJ73L9OoELvb/Ja9dvlu/RBdZ25k74tdaeHCZjzQ1emtl3+ncvn
LO9clv7tNtEB1Yq43ayXM6Gnf8I/MZgDOvOjScze3gZS/XX6zC9AK84LbIbFZTjulzOY8BS1J3AR
A3a1gVGU7AN//qX927/rFtkBEQJUE2kR3jSfhcufXL7tlFziroMyZRUuaVPLL23e+8uZtKx+bSs8
ezNfkRxz8jaBB9M58qBBhBon4vL65eHr1/rLKfq5uDw/UQbdi7kOMu/sz7e0kbPTnkiYRsE1l1xl
FSK1COvD1y/865Rati2r4XwW6n0PTihlN3lIGeYrAvq2f+2Pr/f/fgou68tRW5Y+37Osfy7+9vyy
+tu2z9O2rFz3z0sPLFFKx5l9CEvkb5m5N1Cnr/Septby7zSF013M8YTmaG6TBieD0zAbmi89yjU9
HFfXcmrBWaSUK/2zmTEMBNkHlOdW+rhTapJ+ers8Umu8lfmJvIAOs53ZUiNK9XpvAS8qK63bo2pp
YTPwUIiiPdZG7erg1VlH+wOAu9RDtfYKDyaXGeB/lD0OLhf7BoUdXv/Pi9IPMLv65j2C6+mQuQ+j
nUQnNT8EseIusKwHplu4JG2wtTPreo/MdaesQYVbcLUhYVo8EYbcKFyfZnPOFZocEW5084OYT82v
1a9teALZxcvTn4vLU/5y2n+9/j94/uuTY9I093ZtJsMZSBMpQH/99V8+7nPRm7/OL1s///QvG76+
4Nen/NO2r7++PDu4zqsMCIPYWTTtfnvy6/2ff86cT47fPn6qZbgt4/bx8+O+ds5vr/vlq359TEsJ
jIQv5lJffyrh5DIy/SWSeFXRWFC3+mUR8kF1NPNR7Dt8d/pf7RdjqMvj8rBsW5aWvsyy2pAN0QW6
tkPQSjSRmPsylTn8+TAuGyHeUnIcwnBD0ZzbSDTfY/kyXPy/1olgckkrDhmELtd9OR+x5UEsJ0A4
Xz4FWXnbwjJul86Mkyvu9+18MUOPxYSbHArIj/OYaUqoabgebtD5SoHcJzkOnz0dGHXzLTLtw72d
+hvmy3SEZBPRDV4aOuF8P9I7ci1ose6xEzJEsdF2YvMxC2xyrOtSlsdldRT1a07vAONXT7dq/tEu
S4wkdiqaaiqVcXgR61MMULJjZl5LyFIJhi2gagRk+3rVHMu/ln7bVte6xyxUEXdZ0cFqDfXngwqL
+vi5LQELCQd0pU/2xfKC3hb2LqoYS87HM6bMc1yWDHbM59KyLSbiCGgFNIxxTOShqRtGv47jl8dh
wnv52X5b1t3afArIj9gs7bWl2xbTGSHSdD7MX923sazTFbNrKsbzuK6aH5al5Uj/ts2ax4/Mfd6T
5Ubw2YH7XF4OdC+pqbW+WC2HcznEXx05d7kVfa4v48uJoRdUlf3SjIv1IuI+Nw9fxpyOCNfktjim
Mck7cUk+znwE0SWlvx7RZWMi6YtrjFU7DAUZg/+6QXtoH4h5qLjZcGyD3pJERMzr4ZggNsmzR6cZ
yU7qwZidyiJpD6P7EuiCcFxN//Xhn7ZRgdlrJLDuIsNqjqPW/fnQSsoAjWelwDv+tW2cTeJJSHVZ
6IENIAHb6RS/WaEoEW+MzkY1/TfHmPgNLscpXA7RsthxCQnMMNoaCCEZS/51dJYD83V0otpgkuqN
42o5BF8P3nxx+lr9/FG2brGBLvGxHIblAP3Toerm46MKs8TTP62Xg1K6YmuXuYvNnF/a5yFafnl+
0jsrklZoiURexW+Yivrojfs0gL+1SswEVzoXjYOjETHMKJRmQlq+B3QSNmreT6HBbs98t8+IEWX9
c1GEXj/TRIHkzrtQnx8+9/dfq4bdM3fEo/r5y0hMf9Ok/vNygVx+O2IcxLRaFj9/S4UbH1zCFbvS
pzXt5v6wsjj6K7T+TKw0w1zpiDuZFZnpfpBqQ/+SQvPy7DRfKQKJ1NSdyqflXKrssjoW88PX6rK0
bHM0jcYDA4jlTIvm3QC7ufx0Ev5PiyYu4/e6aIqf7d9lEov04UtD8f+TtMJw9P9EOo7Ylv+gpPxd
PL6871/icf8PFBQGIQg2rhBP/KKsEMYfLrAnyzARdP8pqbCcP5BUWORAOHyKMAU6iD/TNCz9D8MT
HgF0MMC4Qzn+f0dSYRLa8XfZuC2oheIA8S3XsrCEOL9JKmIvJjmzbNJDRnF+L1T7SrrzFVJyQYzl
EDDVYnam9dMONJpPYU8ewmGkJtbSe6hNE3daid7ZG29SQConuNjXImiLg6uV37OhgDFlQD7NaeQV
4cRlNk/hEofqZ08u07lBw40Ukl5KSNRxA0PiwkooKo670atpNWn9lZV808cCTAjsDxTBOEjpEnLv
JL6vtX7WJiFTlBNPtsqzk3PTheO00cvmFUg6NdmOzO4xISIP32rUvYcRneLWt+9dScLWEnKGvS0F
f5ttlR5A9CZGbOhK1K06NcvCj0mEMgpxnaS4jCdNSgQWOfWdILtKNSe9QdzYreypb3bxALSSput4
NPLwXavJbIT/aj20rYUbqApeKGfHV9QRoiuic+N1a6AV9IZgPKOkVpu670kqi/ODnWOd2SClIO8r
0bRNM9f0hRfq+3SYuTfM8HaiahjLWNHeD/Adx2PWXpppfjkK0u6ctL8c0cfti7Tc5QzIb7Jousdu
Tp5Akqa0rt8gBx/6SPYfNanmOOxeFCSAVU4vG9oWDcMxqYw1yYtVHE9bVVA2xRWbr1MXziG+87Vp
jA9GKUn8bWo+CCdwBWtoRt8H68TpT75Sw820ZFdb0bgrhrQ4TBWw50nLzki9cATywZavWZu4qL/D
baWgxuEf2+jKQYBzoguXB9nJD2wueCUwZJ0PTPLKWVEZJW6VCL31KJhpYLAX+7FOjwFkn52Pue8C
CdKRoNHo5PkhLr82fu8jJ0G+yQMX+T8fmihOf1ldnl1et7zkn1aXJwI70XfkSJ2XNQ1/3CrvEeHV
SQeE77e/sXxeuTyzLE65jQIidO9++xp24rcQ67rnClD78etbfH0VaABzb7NCDDr/C/7t11veuzxr
p5ax8XWAvMs7vp5YVsMkpKW8LP7y/T5fqUFsdKmBhnSfMeX+9cJfFpcXLn8GzB76dLq9g8kIM/IL
HTQlD40xz0UnQNeuQsqnwhQRR5+LdT+m8G6Eg5ggHB5kfnbTPv3lQRvt9OyZGdvAfq4Itquh5bJt
UDbgtGBHseFlec+ytfOnEY6rSfs3tI+Oap4RTBYbQqjCem0lVbMf+3OkIWofCkrQglPJ0HPCtlul
nZclK8qRdAc6qaOgM06ZNxyVUNOhTky1aSvCcdMiv9CNvYs29Yya34JIzINwYvNsr2SI9JgItuyZ
kHtrtzxvtuANvaYHv6mNJ6k57Gq8Ldu+VPY5DF1Yx/NSm2GJbwhDoAItSIUG2seJNZmJQ86E1q8C
nX34tc2LyALuGDEO8yvGOnivRYQBP6VHrZR7KnPpniJ85XTE02Jrz/udwjS4ShLHIIaCjhTJNkgA
y5WNM62mzNfPy6uWB93NjM9Vy4+SXanSb5gcCy6e2XcFY3YH2ZIQBDHK4+R1e9MXzqnBW9DQfNnn
Ed11g+T6wJbvacAEDhV+vpWEml7mXvqEWsvd1ZXKMftjyhiL3NzoHS1hayqGs+d6w3lEuEZDu3jI
5Tici/mBSGlCmY1aUKbmFWZ9g0XAOuVc6XHQRlfRTaxsd60FLW6gvnAO2KiBbMjonMwPRB1bxyaN
SGEEnZNZ2ppWL1Vejw/sY5S+LhziS/KNXQuRLdU1GpMzPpA+liIy9qzB4jrrQT2dmyRPD1MZHCN0
Up/bJxrFF7rtJ9vlZcl80i9Lb5V9tIRfYBpCtOLTGgmRKlkVh0AKhX4jLc1raUOeKNuclG+IoEZM
1aXHinkOwFGfw0lL9j1yWKe9B85C6ya3z+MwGQc42nu7wBmzdsCnbWgCcPJrobMrLedpObFqSxu2
bkQYce0H2WVlF/nl1JBI0thjjQybVZy7zXbE4wzTdMwvW1EXa+Xh5MY+snIJUb2Ik5Dgw/ymRtG6
KTwfGn9KJzkNG+xKSUm3NkWYNWiNwNgZGteek+8Ky8qeY40uPSKha9OFgLrUiJEAMqFYKrhL/XSp
GY8BQqZwrqlOc0MAjRxzsGQe66t5IrYsfW78Wl/emCwTt+X5316+rJocnq2wuuvlT8MR8mjeE1j5
2xt++ejPRdo6j01gRtvi65ssf2/589MyRaxVUK5CN65Wv3yJX15PD8SgHS9RaegGMeUEOTMKnx/8
eZr3tYoi9f/Ztjzb9Xa0s22mAf7OnCcIdaC7W8odVxb1XW3uvZA4wQ/OfcPA9kZ/qFrrefXmTt4r
JZf+skuSdp32cbZLpm8OObYD+/VAkDs/IBuCCQNBKuqJvSPYrd/XQeqtIfjzDrNYQUbKNsMUE66R
ZeMhL41nTDIH14zI7ZvW9mT4F2YEDdfxyju0A/sIHRbVhOEiUD3/Zog4WrkxOry7qQPDvSwM+NRE
KpC5qTZuCOLQ9gsI68aUHPLMOTtx0O4XaQ1CIMM40monnhif2iHTsO/ZPXKalo8vXBqPYGI20Ly+
KYlTGGG/t829DRJTdAEmMJuqbR6gqqYyeI5wwNO7d1tAp7i8lF0RTz/5V4CmtylQiFWUa695mffU
kByxCgd/X6EYWTcOQtiimeK138fducu51XIhJLTARalfkCOZ6Aet9jv6Eo2A89c3KzE74EiZPaQt
5GZd4VULquEQxRZZJXGUrc0KcwKJ5jBPfesQOf2Ij1EfNgaQQ2A+VFf8BgVmJYZqDeDzGVATDSSi
UFep5d1qHIc6bqjqQ+q7yNMQIYUDrljBtllDYf5e9qSgjA6S4gjZq/UDHUG0zfV71xiS2d18OZIP
vTPz5psbNsHaDZgGxyP9kpFs6yDL6wP1GKzOqPzoPENjNj08kBMBK+0Enn/qw1Ok181WcXoyFnNv
Roe8cJnWr/LJQ1exngBuKK1Anqh33xo3QDk3eG/KQwZmDuU6xaVLVjUGGYFN1FckdZtKY1AxwI7V
kcL55FTiyInW4pJ0gJsSl+Am6ER2MEZ4Qird9xj5Vlni2Eginqcp+Ig6sfeKBkUfCgcI8S4CTAvT
/2BdUgodLvSTMfXZZcvpiBBZh7skmDTQBGXuUcDlLI92odePUbONBI3ptvjp2TVKqaCDphLxcvm9
gG61btCo1gjrohHJmkjcs14iT5QYtXCOcXcDHk7ozVyJJqTcqsXJivuDbUIaqQzrlaz3EQkjOcNR
Wl/GiAB13w2wZhDm67ScoLDmr2utv8/Rn/Z4WamIM3yenPrCCcjJdu35miyQHGvdprIHZ5UkEIgD
K9vFEC8tixfqDgDLKMm1teSis07D4ZwqqpmJK3YIRpBE+VvDDB+Nynuyk5qfVBDu+1q39h3wsKhz
46MHNteR3mU4ymot9CMi32xTGIA2R76j0+8biUzDQDi0zcOk23eW2hvpprMCRtkZ8B80hj1poU/E
HT26FpFXroZqKUtDDDOmtcu6q8qygb+0XFacGA6w9KNw7brQVMfR8Ta6Jh6HxnpK0obUkDITG9IE
0h2aUTdh304SBiSIK/DVFpoL5oDYK+1Tkl67RgpZIyKHO9bR7peEYw028PM6TvhZht+CLtMpiAzf
FEbUja/IK449/9wN5YvfymtH90G3ZW20NlRr7t2B3PMBWe9WxvDgpsREucr3BleOjKbKoTALhaEx
0rdOmILpASFiRujVzBKYsCnYP904bkYr0XYiq/Hl6mQ8wO03NzJoLuchDo6slYtkmigR+FYF4o9j
jBCsCJFjD/o4rbtSI+xmHQdc9lOt3xptodHiDe8CV/inous3ZUaVKtJcf4VLhmwKAzm2DP0bNCMX
cvBIB//uhzNIQvPF3uEagoMuZiAl0PLpDOWlWR5BRYuDj6wu8IJ97OU1yemhJLuo4t/eJddG32ZM
wtm1prGTTYZx0CsRRXE0EkdBIozLHwTyJO2bP8dIA4JNZ33UKzNWTLa9kawQVMZE7KBHY2gXgNwU
8coO0F8kVn9ZgwZBE9SsNRtyt9bo1qXR5TSu3B4hInE1iKDvosl7kX1N5DkZchf5fMVb6pFtlXwz
ZN1usiCjKt4fppC4bJzcEb3qluDqnJgVgTPRqX1v22v2j7A7+lMQ3Dfs9IvwJndlcArGkOSx0P4Z
UcJAjxbDoYQFriL3yJUKfYx4ser6UGcR03TIbgj7QcAZGybIEZfm6qWW3JTstv1ZxgQi5Oxo4sEA
IkfzdDQy1WWkRT2XnPihpi+/YfBwY/UKk6SevwcGd0BiPy+MGm1W5eTJXkGTKHx/4yXObSi0gwXW
ws4wi499ty4ExfcOshZhujZKV4nYL/POlp9f67F/h7HsMtTvQtVd6usB9sWFRvpMWMNgQaVf6PZL
aGZPyuEwuOjkxIA3MQufnKl3dxKo1q6XdyUzz8oJyIN0StCqwFRDmIKJYQAq9IJkM0r31caegCJW
EMdFM1NE72ZSQAezFTFGVXyi/4u6jYTgdV+gpLdWqnNvGihKnYYIsU58VOqjUW5vSr/AN1q599LX
b1FcR9zKI7VOZfMjk+FexZm9Qxn27uK7u7O1Dz/v9x1OjruhAsE3MRtyB2dnVca+dPpvdcLAwh9v
lBky8s/D77Lj9NLSqoe/HzJEnlYzB9Is7S27vb8YzRpGRxl/qMp+IXsqJU2Ay3hSBukGGoLDmXKC
fooIPzQ5iJq3F74Gd6hPJQnfXHZLp/gOgnpYFS54vCKJXrzY+W7JGM/IQGHLtOQDOqca6EiZEzQ/
lekGFHxHbIv/bXJLY19E2j4wp+ui4LhG8GZDpg2r2BleW5kjkvXHZN/MUpfhLq7alRHKd1ciAUWk
WpV8qrYfdfnaVlq6dlqNa2JfHImlvur9JD40UT+t8xS4TGWP0xUQYQR1afEqqdFIPb0blXzVHNwD
cVuux36sd3hF8UOE4SPuaJrT85DLTLEy2DU3aCNhdprNc9/JERVgFP/oVeHONvytVM4lLmIAChX+
HOH0kEzcajvHfYk04Pqh1ytRpPGmbqbnQoIo6F2mQIPegBgtxfXoY9DJHOvUexCvrJSkICXAcwPf
2w19INZNHeDoH65H9dOx2no75JpcKWTTW6RFCcqD6Lnr5tSf2r6Xnf40RrUF54kpfNJdkpRlnULr
6Fi6Orym6QTO3K3ZzTW8fds/mYOSp8F0ctrUFUoybqq5431obfERmlw2Axe6OLxJdH1NkWyi3Cy2
GDgKYavrMafUoYlg5RY2s8/Ijw+2f7CxCu39MGUY4Sdkm7iqPde3STPp6zhOjHXmF/+XvfNYbl3J
tu2vvLh93IA3jdchCHp5syV1EDJnw3uPr38DyVNFlWJX3Xj922EAJEVSJJDIXGvOMWdADPp1Ww1A
iSt7ApAxm0ecl087TS7eStML5hQqzRDDPgvgvGbO6GagknKUbtuCUgcWobR0uU76zK/9nWrpwc2g
YZYtUf9ntfkQdfpvNYOwPkYBTNR2GonZinrXieXmxLyuSJSPkElT54+JV1o1gNDKsldEhA8bMl/H
+aoLQDNx9h8ivaHuwL8+xeN26KxfiQ80I1Gzft3NDfNp7aSkyTqzDTDPRMJ5eTZEe1vRrmQpeMoL
8F/GbNdgxpAUWWb2KhnTQ4vugSttJWNOJUidtNw9uSxxiwNc/eyozKwRk0T7VlOfh6mC4Tg5a6XW
bNeQb1IwLehHc6663dGJOy6KUgAioySfoJ9cC8DTSjcKmJFldVLxopK5hT1oJp1rNIMVziHs1UnM
cVjd9mp4Lzt6trZpF7n52D7KwclU8v6Akb5zG8x+mYq9NwNE6lpOJ2NKRuOpI9f3JfLOKZX+avzG
U9ph+SlY4cAGv7YaKoFDGd+YGdCPGRt+Ehi3iM2ORtZeKSEfh0nVFd8T4Q8+qmcdiERr/5ogXKzH
onkuneE+KfXnSuuY8bYOejopuU/Rx6Iep3eXekoEZTF8g9eEmdlKcTLEiOuBgVDa2E7jcB/FPulS
Ungl22Sqzl1sruHpZ/GhsbdTom5krcnBXarDRlNYx5i1sa+UPr7uuvw6bRbWMqNFWU6s5jRf2zVU
+cPN0KsvTlDFLrCH0Cs19XrMZaShCwJYLyBHO5L6VZqSdWQRBDmN4n9ZM0vGBOaCq8OMhUswLI84
w22Ym6W5CiA79dSuf5lhSytZs2e34/JDaf1LQ65dQYvXgsDeImq7j1QSyKbasr2Mi8O6DP7Kym44
VQtuDBtHF5cjPMnM8OzSZvEFJ98blBxN+phnmyKPdmPGRdGMI2ZFSwmr3dnUyT1WPaaL84mANmSt
lengtRmLnd/QFTYZOnziINw+VAEB+jeBpV8lsd1vOJKxYo7Doxr3t7Xd2K4/SUjqYUFZTtCsTRn+
QNLsC9ylzoz2emxxA2Wk6k6k1eIbAQiRcWlVTwtTC7ugTpBLUyusoFWDaT4l0sCerS3Lyr3eBr99
uU/BwFvkm0cRkAEkdTJuxpU+E01K6hqEF8bgnmshznVsV5WDZ6wr2se4IQKjCVn0ZLGqHLO+3tNr
oE0hg+YJgFnhbNlUU/yomFrOJby9H60o8IJ+AOLWmdTiFDA4fNYeJdy68bm8d9ah7xBlWYTebIwc
9CpBFbJCYpulwqQLHGPyrIjwxGkouQSWcQVFBmMQ6TuYTiKXiB8ZeZPxlyWr0RE2+GsUEyuROFzs
9BiUi/HWpgXjR9qzxCAQM7Ks9ynA4WCnHfNgAvi6erp2qDfjgol1d6KVKusp4vHZYmmjmSRDD7t+
NB9rPyesoUNYVLayujEY+uGkvAbByFQlt58Dv+74jnOqNY5UuVrH4hmD3CHpyopwxPAO6+2e+RvN
IxkH/ly9aZSslea5Titod11TXM2RNPETvSQLazeopY+aIgUxLRp17wop3uxaZbCxs8q6l1IDSVxo
HNocHpxGuAZlCP0vZw6ep6ZFehOOCe0kNVqp2vBelE22CeX4GV53gEXzqg5zcJhpUm1m5uZeXj/n
ILu5nlDIsaR005LzZqSEfQRjrqySLLbX1Sz7W6Tbj1rgY/JtmZaqcv6r0agBo0pFSj9/sRScDVXG
/kDwz5Tehfxi1LhjrvO32sAUuiVzJhnHcNU55p1exb+TUb/ps/6xlgbLs0xaHvAX5zVnZcyCq/e0
98bHACFVOBBNWAvrGWq6q0/RY8rKbK/ozj3C9kNujdvIVq9q2Y+39P9KZvKsVaNnikbZhuYkhseM
OA69vW+Xk5R65Bq6oeTmqX6AhR4dB2uVfMx9vRxqRDkpA6bXQvNJPCZ6JO4kmEShDvZm3mFH75D+
WNPGaZdYT1qqW9kiSi7Wn4kQNzhCG1Zl4fx7HpBptxIAiwoad/XpB/1WC4cHGwZcF4wEo3TjNpyk
Q21XL+S1dV5e4FsgrQdrmO/8zoAIb8rKeJu1VNlx2QRoTegMkXj9DYdF62UL2w1hQkmwDDTNZrk6
2pN0K9OYXTnVRwpmvLbLR60nnDDyG7wzJVljTXIny/rjsHipUGZg0EutX5Wa0ISENkGki2fJAWvg
+UPRC8Ubq5rwZYdICoOlYlDri00g91LdjE/T4gFXEOkPQ3FTcohwXjsWoZBBSPU4fak1rSRTUtFc
LrYNilyqttRYJJdQUWeXdbh45Mw/BNa0J8yOqbUMDkL/gn/yWKfdTQpmaFUk43tul+h5J7vyTEwr
MaGrlCfXUtCkOyl7IKYursLhWGnaW9bmXjnSe1Ui7DSgJOW9OX4xx4wfLJNuo9H1x9ku9kA5qAKW
xB5kg0dYmpcYBou2CFZJQBVs1aY9AdSR9dcM3M8ydRDZ6Cq0qmmovOS3qkPjOdQl9D/1wEdjxC7x
TVwTEqXsjJh/P5W1rySAdaLU6VeL6X4XVp2Pi82kyUi46hlaaTF4rkapwy3AgLaWWrzEJuJxfEjZ
BmzTlWxO9R7GBi3Uwd6WiPo4gVZKPHQHgCPRXiJIxo70CMZNxKFRTU9TS4gL/fp0M9X2vo1QoOl9
jBBapwdV2Aj+Oz5xQfgEdm8lOunSVRP3dFXq7EaPm9OUUzxE4FpsLUrHB+BsHI7ar8IfDOQkBv0H
MDgR01cjpT2On2cxj91KkWLtOGOoGrQJNK6Ya+ZQ1143EPTZZNIGmDygTs1pt4Xi3LaoAU1D7l0l
LDZ9T26VZj6lxGziOlmWR7E9rnJMf4xP2wzuKiurq1neq7OEor9yrsep9CkLksNRUgvrqRRsJxte
mZY2V5IZBoQaxZU3GWa/KUJZIYL3us+/ogn0pDHsYUDhFtEc/E8ErPWO/hmZXbYOiwctvR26SaZI
LjGf9YPWKyXL8vBv+W6F98mVqDJI0v2ilhWiPwU1kJFka4pA1M3lW5tqKSGhTs4BNTCpT7WrSDcf
LaveGnbbbesprddlP1sALYEydCG1gfFk+pQ7+84o1lqpoMWdjkYMx6QcsYJG6Xil2viwS53SoxEh
uZNLqtE9U/QxwmyT382J+k5vCmbAHvrPCL1IL1iHRlShBwO1kvxRh05wz9j82wp9iiiYJcjywWyb
slDyagVbEUpr4qkwtamrhByYE4TJQ+NL2V6Zk3qnav0tnX/cUTFcujgmyEz2TQo5KYXqvkJyHuTO
lTz2v0LUTR6Gab7gpLO9vh1NKunhMzMRba1yUKuYg8IqjfYIqQALSW/ECW58+NUvuPG2EoFyt1Gj
k3dpAnKa5AKDSB9Erl/jzy7scD4MEo412gPdlqv4QqYZ3y2OBBoSu1YOe46PBr2DDnfcVE+GNihw
9osnIQi76Pm+STj/vZBs0ZDZPzR/l2dfdIARXWx3XhKUxBvkMNdmN5vR10u2+iDe+fwy53f940va
i2VBnhp1fX6SeHWuhjShL290/ksrzo/I/mJmadBEQ9/f9YkdMOFdPu/l851fJ2+Vkwx3nuiaRbQq
Hq4RerNmirY/X1nsn58o/pPGNnBa+70nXjoUlpDLu1zeSijwxG6Y5aFr4bZ1xa54QLyUbCj5NtIU
ogulJ78nedJwqFVGcfmWqrW0DmVzSZgfaop3JND3qcTKpeeKOaoqK0mCmVtVUdZZz6KYOfPdtamZ
i3lbdfaxFm9x8CrroKUSNs3dU8oIFwPq0pXgkyU/ZqSCSC0usYMXmxPDPDLLwaF9r+K79iGIjBPw
NzPPn5yu2k0aehYDdFv/0ac5sVgzLC+jS65leWmZTMh4J8nCsRmclHw69lX8ubQw6onIprgrr0pt
fk8aBJtdZZwGVd86aEnAwK8sYyPl0jU+W8b7WeH6BPwIXEwbA4Z0gEj4t7LGgBpbKAQ0I+Kox5Nt
z6XlcsLms3NjQiChV9S5c0H4Tewc6mqJ+9V0QgDMbUcvHr9RCEdp7l3ThFtSArAe2uxjJgabqExr
AwPaC+Qxp2LYPLW5Wq+ChHaNxUGLdnXcc2HbSaW9pZAG24MgSI1a3jRIL+h0yPFUxxPSHFejZrvq
bRnsR1RvS5iDXhhqG5SCr8hyWDm0G5BP2MOkeKOPje9FAyZ0WS8JpzO/ChT7676avgYra1kg6gzc
WtGv4oBroNK1mdfPL2GgPhYp09uSkWzd92WyLn51MlXQEYu3qSzYNUzfUmTsCBX2vVyJnZVd00CP
o7lEd2RvKxnyMIEfvh8pWJ6pDOjoaN2uZTQlrzIAVaIoMFN0EoSl7qUaVDKY9eRxABQjmWXs0ux5
nckDpJBm0Y6qP6Z10KUfExc1T0LisWnJwSX+cThZtbqOdOOhosRZjXWwUS268oC1rhnGPGdEvGC0
EnnGGYkbJnkM8uzfkSRq0CObC29szGcyQBcvvOnmUlpt2mnDo7SZHDIPnK64aWeHFKzyYCTtezZG
t/PCN9bD7lUeOxOMWKqj5bGsjdA8mSVpH9/ATrfnGIP/k3fZLfrytvm//6Uugr3v6Qa0i8BaaLqt
g0pCjLKw/b9xYEMftlbUUZyaJpouWS85ByuhsxAp6W0qo+7ATP5olBXpe1mOXZhE440dUBUmSVRx
JQ2tt7qlh6KArAy6o5JJzp0OVWcMrewm4UAorAbDKjnC//mDC0Dtzw8OQkqltWpoJnX/f/3gc5TX
5kSNdk8jONlLprGY8uBiA2MpQPa0lAaxaJZRGi6O/ugwYdD9nz7DH7486h+mpixSSJtZ3r9+hqiK
YnMMs2iPWGO6KVN1nyhxuGfmpxAzYkm7Ih1I3WF1IFVMGTr5YGLxzcvX//xdaD9gvjTjTaSiSPEV
VYaaZv5AmifFNOl1YgX7rvSBndq1vu9I3W1kBsGhiV/6OSi2Be4bwlGrKzuBnhhRbOlLfV/6jXTV
O211YkKPocAergIEM1yvUEmHSjh4esAwjSKUPEiymXzdONjtABpPalSYgfTDa4medJ76BY5o5d20
+343FtU2cQoysZabaLlp0/nlP//bfzh2F3qxrsBOt2Xbspaf59ux28mtHbZ9GOxNRcXQTDaUFzvJ
5CmBtSkN8sL0uT711cDasp93hoq2fczp75N1G1bjKc+CfgcaS98RXdPvfT2MVn0AMbMu/X6bzqG6
69ThofMLbSM++f/Ko/8n8hzQaShx/548d1Xk7Xv+g6st/uZvabQgy4Htt3RZAd8v62id/wGdU8z/
Zr6hoJ2DAagqMu/0L9A5iJoqhnRIdUsMwd8KaV3/b42FHrV7FSOeaZJ58w/y3t/DJ9A+kH4w+/40
nAK54KD7Ni7Jhok1nQGJzrqt2oyr/3pQgjhJVN+fwhtS0u98ytJLZyXfYcYZV2SQ7ue8sDZxijat
w1Wf9tEb5cH2gB9LYVUMaaXCBCfntHXnIF53+e8lnykF4gv9o73XyzpmgaMTjk0E+kZhcmK12GjR
Lj83RnGXDcaNE5KLjkDKlh+Tqf2YZzr14EGoClOCQnf9GibjZ67mWxPR8U2aTPLdUlOH+bBKMKxg
ce9sAmhn3F2wf/pW11ZDqay15Laa52fJyH5pkxRti9/BUACUqre1TWFF6fR8A9N63lbQInGcp0tI
vYLCkIJXHAUvKTF3VKOnr1EPESYYtss4RXGpRw+js+CanOkQ9O/jLCd3WUv4sYPfvJnrGI2ndZT6
UId3gNc17SZKRgOLociJvqrOPuZ9uvSWZEh9a0Vt5K1sM9yNDnmTTucBNKFCmxYjMGM6R0ZiHmQy
arahQzyKruhrw+Y/18euO1H8LQPD3KBNiIiJJ061GxJPZfW3JjH3NqTzTX3lpsohl5SJsW71paSi
OQ9w7WCC1PJt26Nw7kiAc+cEMphZPjQcA56kGOAl9PQFSjOMX1BHSkdKqBYRqxU5Bnrz0sRObtsb
LW5egaRCyYPC59GxwhNVDKeywnBjQ2BVLEq1pIBuIpPaJHb5L5IzmAGPCLvS/t6cURjQN5fdHCgE
1Ae1dSfoOTSOp5uK1JBjZJObl8A6HzPk2fq0J2RFR/rKa7AmfKaHD6LcQn5LZPJ7UBDlqVE1HuOw
36dJmK/RzPqoaMjJDM3xWtIq5E4ztL1oUXLmsrGBVqRsEQxsOFOustn5UBCEbM3EesOmmrsFFPRV
P7XIUq5ZVsbuoJXvoOhj6iS5J8lNfF0pdbI2aXuR63jSVAhvAWsip46HBQIUuan620E2sQ+z7kWO
iAuux2qxxWreWIDN1RCnrFp8o625a4rPBCb8Ic5VRJwwaLawLKeTLFusUkL1jt4j2OSa7nYYPvuh
kx71CnFeGxkDn4euc5yRTNTgfqzGVTxG92PjyiaVpUr/NKptHlIIkesbSxryTbDAoVp6gVTuU0tZ
GxbsnwQ5WFjryX6yi1+OBoS7ZJUEQtgnqiVnia1b71ntf7VYPLDdKeRlY/ONZsoz0xjRDacOnpNC
Li+4rXig81t1HY078FQK7Wa3b2DSleTwbRSDtoFTljvE0OsJyUWQoypSNPxJ8Utl2OPeYg1zW+Pz
H7u8Xdd9FXg6iuY6og7oh0Xtkdfdrbt0x69GJgucwy0Ai2ZF7tNbBFKhYHk02cD9ZPrJlvHFNw6k
kBXcMRluW2wctWLz27YWMLZAdilk7keO2TpA6AmHBP67eiQD5B16P0yRbtwZXQQWw6RaSVQCs7Yo
o6XeF8M+VsMXUmOvgQ2R4WdTokSzWy0OLRnJAxYNm163Q2MVxVdBdGITbGQ9H7elk7lSBz/ekZyG
cLCXAFq3O+SjRmSzf8MCDJi819UNVC4qJqmuuwS7tRtVl95tLbtPwN0YeXSTZxqJ79aywPPRG4HA
uos7wNBPUeSlqTKtlbht3VHG3hG0W1q1xUY2I7SYLK9aCoG7Wp/o8Y1rqdt3RlrfhLGaHEhwd+hF
9TBW8mjCWJbOeDCjAjdm6oQNQuWlHRbIx8td4hkNtVmMl+e/OT+2/OG3fTUM0efMVJBiW+pBwxcD
lli2oMrdzpL5pWF1j0NN2QqvLRJQlhyLPVPsipukNjOEk/rvtp+H2a2sZtxOjXMDPZzCaVLIeG4N
zgVSE2+auUHuSRMKxiGSyhApOgP12gzBTYNVkK5DSnEyGfRuFEGbBu1IyUUwRcSmuGkWg+fM10CN
BUu/uBFeQNxT6Mb/eR+QcUgwiNVdaZytO2SPLLppoYXLSBjP9b0WFYcy8/tNoM6PBcwlLSnsazBv
u7CJ0t2kdzfyEucqbkqkoQc9CPddg2cwr5XkUBlHjqsEdIR5awbBr9bP7rAXt/DqR6SXwZWNc3Sv
WTIF5LoMsl2dqB5yVn45Q6k2dRs8jGZBRUHcJ3y0aT0N+6F9yqhSHOiL2Ukz7YKMpraKCXsc7fcW
Z2ULSPsIxPw303fDk2wzJmayuUFdUhzGZnGZLh5h2brGBkibT5PyYidMf5b66fSLSBCZG2mV85pS
nAHCC8OiuBFmUQDwfGCxqbQMj3VQtF6lTdZOqklEbU1WxaPDBTyBq1PqBSPupSgmijtkLCQH/Y4+
4oMuZ/0hK8jptEZYSiEQekU+kZXR7zk534iHKzZZa+6hgGYbmcYGadKqmw0NtR09wDTrJ1hMxBGg
kc7htjoB3MpiqhXvdLn5cZ8adDWoPJozGfUOPNXLN5I1Mf6qxSApvqUasx093+ov8d1cboQ18rJ7
3oK6vbEM+R6x/N9xpnM7UbuPagoVcwG4RqfUuYpptZbkb4zYokAv9suvIVyl4kYjZcGzFPUlT0Zi
ATkcZonTN9Dpi1Sy+htQQ48vDSN77m8He4rCjzANP2HlgAuslsN7XA5ve0EFXHaJzs6znXhktKAM
eOKhDL0MrEoBp7AmNDbnZ4jHiL7c6H0Txm4z6bvLK/V5n61RVY5QdXkfbTn9xNb5Zc5vsTwitr69
jdjvsu4JizvH6T+fIrbEy5w/zuWtLs8R9xF15umTREMji623Hw/+213xwI/XPH/U89uJx893iO/s
27/xbVM8y7e7mRnImKCjXCgwP17629P/+J/8+fE/PvXHK4tda0FTWDAq9JSJORat8Eg8RHgsJrKR
N5WskMw+1zvxgI/OjSL68pwswF1CZ5JNsW9kT5wknPKh8WA1lI2CGQqHLSgcf95sSqZ4UhUvoRg+
3E8nHdba2NL/tQqigiU1tWRX/KnYFzcKrj6U/Qp5kr1S78rUbtflAgfRqyMR5/wTMNnx/6jyWuYy
6ul9Tzp6Sn/AZFA/TPmIBELnQrQOovLGysA//CucSOyesTuCViL2xc0FJ/PjT4ohbXd9y7RoIS6J
m3oxmIstNSGRVo+ZBwiOi3iRgtCWyRWbvR9SoBZ8mkzcKza/3TvY2ksOKNwzF5M9wnYUhgWBosLm
HgJW6WIp3bd9SRRhbDuSNyYqEEbiDFWTddBy3oobgYeJmQwvCuyYRJb0IycC24lpS5OTc0z0Ul01
TrcTVhZlVA9t79BJLFuaUcGZFKW1X9lAH0a8oCDEiC2IUDhOrb0ZDV/z4NxWhLudE9r9xHzwSQja
5GJAuECDGHutPX93+XzqcsXsJ5IFL99imVnMz5e8+ENmZ8bah3+9qhfkAjOllx4qO6FsC81cPEVf
fuCaVm85KoYn12kzIz9hDJQp9dCTs/aTr92PiA2ZEozrFt8MqUbjTth2SN1B1UC2NSJ6S1XOsCYn
aa9rBKsb8fric/lmNO5bmHcaedmyrt2JX/Xy04qtvOs+Y22KVmNRUKAvYqhb4l26f0KHJMEIE/vJ
PPFfKtmOlPCJTMpmkD0FLS/t+xZeYAe+bpcuoBJ7mfsMC9KCY+F3GZJle/klLiyiyw8DKuCvdPFk
wOhYG4RncZZY2t/+HhvSE6LeAs1T+iJ+GXFYB3KPJpzlhV/o30BL4gkX8tPllzwf0Auo5PIlXB4V
W+Ip4lGxK25+vBRMt5G5x5U45QRRTHwYsUuM5j+4bpcz8nznHKH7hjuZnn+vQOrMnUw3+XK+ntFs
4hOM4lQ7bwq8ivggZ6CW2PxGIxPPCsrcJjJLP0lO9yjsUsJnFUq+NHviNKFsUswu4WFvkM/LrRP2
CTFEC0dFPP28SThSdqB/gseV6dMyMIgjVWxdbi73TdjhNpOieqUSuZf/WPxP4qYVrDqx+Y15d/70
5TxSOb4aC3TuPdtNMc0EqMJyRKLU4FnXP2zxQfT6oNqqvBdftoC/ia3Ld3+5D+8cK/PAkFaXJ4t3
v+xe/lZsXX7GywOX1/vxt1H+1CUS1MjlqxEDZ2eFdb4T++LM4xtP2qPYP3/4meitVSQN8jfc3OXY
cub3YAFGiGOMgEVr4lTiNwi7jqmMOBD/vCle4jxUjcXU7OwSZP8yeYuXGzGWiF2xJe677Ir7zGUW
/P/1PPHkwf8cUMzvxfuLz9eLA/Ryzvhn/o/gDIp7HTXv5jPX7eezLl/E+a9+vurPe8Xj3+78tikp
NUBeKvCzjBpt+Q4vlDHxtn+67/IU8agqZoFi83Ijfo/LrtgSf/dvX/VMILv8iXjij7f6030/XvXH
OwXLgD/KYHjCjjX6MrWnkqD11by9eCrF1kxg30y5/h/2zcvDl/vORkqxf/Zdnp8kPJ3ixS9P/faI
2PT1oId8rjIkL/MRc87pkF9OlG/7501xXn27V+yL54vz7O+/RAA1RnQZk1mhpMfkuPqUG89UZf02
JTiHxVOL2JEQibai+OYMT8lIyLncdPITw8mIHqS07qgLI+4FwfdEc3WvV9g7ZsWcXnM935mVJj2B
W3WQHS/xAH7/gAw52hT16HhynIR7OsejbBr3+YhLUNF8inpNWp7miZhLi4CDfaZnp5n8Ok+iToIf
rQlcuwe9N1hU69A7biSxAvv5D5+HkxmVWLcsquZsXLI3+NIEblNcWC83ZyLnZf98yRX7f3r6j/vO
XEShwDgLF/55Fb+84vkdhsQ5mc0We9Q31pstzt0LsOwnvE3sD8vJdeag/fHxH39uGu2E8twq6W0u
g5r488y2iCIQz+zJPNyoI5Tf5XUncQr+eZOAIzyvafGpRLXpYiQhf2Ma0M21GKbR6rvxEH5a+amT
Sn7o4hlxIfn2+UuSpfomauodBTvrMMga6cO+cejtVn9uyugWEN/JHp1rLe/fIxtpxQLDgMVmvBqd
ce+P8mep0nJehmcvYuq/GxS7QDhoIbKO8gFt/9ysOyWU0fNIzbpqCKvEUJSus3hxlFJn3LZSd6zf
zCA0NmrAzJCExJa3uCViJtj52Cm8dCpqQrdbQNYhYCuCF3aOT2qYYiRHhevsjkv8oiZA51lYxlqS
/Gez616DEOZtkGYIYBZEJ3U2qnykTOUUwleVvVTg/amGWYLrwxpHjUrBdE1LjyqFCQ09l7Ni4yeB
ixst9aaSLYPcSz0YZvS3DcEsjU+Sl158SYpzo+MVY6ncbs1S+p1JMLsz1LJeidsjIkA7JUcKJQBL
8LKwbpEHvocT3DbibhbSktcU/q/OrO7sjOyZGPN2avKt9inevQ/NydvrbmpJR6gQNcfGxqp900uz
/GuySVqXepitRG4il886b0ry26qQnRvWfZ8WzsyDjDUeMyrsEpX6tTLAAUv7sHStxdWcl5tKp7w2
m/FG9fMMq0/aULlJPZZtVM6BNVUF9Li01kE69eYmG2W4A9ByYpkmApkM2UYpsREiRsl7W9omAWUL
BRqGtkAppFx7IHDEPhpTpSMJQYdYNU/OTGKAZQWOp9vOQzy2k7tkJd7FRvcS0vZPslF6LBxkzLOt
PEoFhGuasfqKASo+dop/lQMUhFNsUtDWBgi+EVGyNdkKea8YbjfoW9up3jHB4BRDyYZ7XMdMh3jl
ZCnNsDWl/LWzr/MJ6atKFuaKlgSFcsUi4Vl5Z/XJqlJPlQ204N3o1z7/7kjROafM1EnYBZT+wxxS
4kR1gptSyTxVGl4Fi4yQZfQPtWXUo95EwJqb4p9riWY+1V0AFVXp0IZg9tL2dBcJFyqjV50Uzk1C
gbXq6h16ScIfWOfSq3CU+hUs81fmGI2XKuaj7tPmafIvq1TCj0mTP3AV5A91n8SH3CgwnRXKmkNO
uW4nauX0W1y9Ho7OHNkPA8wMa2B54uvlphiC0wgGYDcYXFcKOmykBwTbqfsrsKL8NhmSL1sZdlFD
7kZcY+/MW/N6QmyjmuC/O/ljNnP1ipEioYLQDai29ddkCbPBBFF7dVW9LE5oL3JqUtswL5DTvTcm
DrakC9+JVisRCqUHpyCcqfb1l2KjFgM+FLN5MwdaCfH0EgzWRESKejIH9U2EZxdLnDaBkHJzP5Wf
eWWEd7Gc1auyzMdNQKAR+UqSi8O5PlkEKrqKObyqFiH1HTXiKYJc6EjWp+KHJo7LDGPuImI0tdqz
YO67mmyBTMdrQ6grQgJ/TGGPqq7TMGKgScfYhuCzX3qJaUlkTEmAfEapLRuHLZqH+ZSG+Z1VJUfK
saNnWfvEZK2ppL+ciKthv7LzmsNPqqUHO+A9HJBHKnXP3DC2upbcEaxgruromsufaSRLcJa1D/gd
PUKdMIGrn0FOBnnxa8jJs9Ft3L1DCjA85YuUlPQ4xBCfat5uHUzPqtH/cgbEsSlGX7Ro/Ch5d5sZ
2XEYGUg1aUa0XmbhztZbc6VUnLWdrml8aAOzSyEfKh//Ou2j1PK0rHlG9AhPwbEG7Mbq0a5x9Omx
f6f6kVfUfkzoVdusyd87ErNOkRwA5bEulCu7i0CWluO1PpIwgk+LK8TEdSkLyHihATCdmM+sqr7+
rRe6uauQ58HNdmcfmRhBFBkreETA+kz8VI09MBs6Yih1VoSEy6GTUjjLA0S/mDumYdvyo07VMFz5
ZYtXnybzhjxp2q8lMFfSmFfxwnZn5OcM7HC4phR2CTJGvjdbOk3ZUW/XtvNatvRM1ZpWUCAHv6Wg
/YQssIS1EWOiWXvUZJApanUz6knihsSj5EYYXGmz+mTIJfqfKUmOOEkP2vReNaV0naozh0uYXg2S
hKcli/s9TTlk0r3pLnALTIlbCgX5ysp6HChLllFbN0c7sIwVyJn0F+Pj0cT9D6iDAzWfdJKHGaxU
BYCFZiX3VObXmBCircw3tk40J95qSfgWK8V1bGNsRkIHHbQm/Iha/pUq9bdzGx+dmuGt880PVszb
pqJY60RXNMXVJW5rWtHWoxHqB1eqqZZuV9nXvoxXQatRyKEsoltljndGZKDGT/EF6cW80/LcOR6U
kl7wyOl4lKWnFIvGKqBMT3aBqbta9EtuBttL332frr40d+lmJFJ2hTUZMdBzL5ul20t31QLMVg3z
biRwisZcEoLqoXikrWx1OjkDp3hlO16D+BGWffdGd5sT1OeFCj3DsooQzMiUJ+wu7R32GXI8ChW/
5bDvUr6hnMGldsb4SOyzg0jTq8vTMDbOfRAFw77WwaRms6eaKDIt5JRDhnmY7KNdDCotoaOcIkGL
cctNJgyFdtCgSFQLZtZp3YF4MA8FqperqKmxhoweAkGGvjl66EhNXk2ZyWy6kuhh5ugtFYm8ZFUC
OdFU1ZOv3FoznLahR17xpjlz4k5aT2lLJesUL4wnm+NS+DEMelG4A42IhLFqlJamZXc0ekKzyuSo
Sy/TkFjbQBs461OpdvuoeZ0HGcOqNj+O2DiipuJryJNhxUGiIliUtrjtodzZxuuEUmPMSISTUiBE
QHNWGhEDu6gfnu0m3ClWXu3buB5dEwIaF7k9dmqJzn5ICpA5Ib2Ffw3Gi8Aj6Tbs8lXLvKl0grWm
lPN9DHGJ+IdQ0lczSTCW5I/X/oAVFyyIp6KbWtXIQiccyr0RfpX5fBrJnvHo1/JNRMom3BdWQIhX
RBRxBjJae0AlAVwzMqT12HJBTc1FdUqoaVXOB65KdIK7ilMwglYFV6RHfbEODKgKRr930GiuZPh8
jhP+zqbkFaUJrhHqEqc6b+9VxHobGCjGjgiujzBLHo1ssV4HIP9ay24Bz4xMkxTjIbR+Zax/aEfb
IB1S3LFKGZ0y48qS3qwgrLZRBx16ko7SMA+nYelVTZK5aQrmLUHLVIzRlOjx8D7qm6NVzNYe4B5d
+7AFf8KgXMG1XU+KRdd3wNfQrZI0u1U1jZz2oXu2p//H3nlsO65cSfSLoAVvpiToyetN3Zpg3XLw
3uPre2fySSyV1EbznmAB9AYm85yIHe6vpra1dZVjYfFIsxqi+TIgA0iR8EKr7uYddALYvcgXMI0d
YuUBTCOGN5EU5erNAUEprk28SJBObCwMHtpiy2LOAHXGCqDnwvLDE2xulS/FqDNQh7V90gkNKnL3
wNXQfI45OzjugTP6a76Q8UGZ6qQ2D+mEOjzLx+8LZt+gwJoSIwHCAZ4QPyuijRJ/qYZ9ogweLo7S
t3scIaXlzYcxCO7UFqhUWB+wy2abWDS44n7cFUndQJVTMGYSL7TJDXEG4uRntONDP01Hj3EQo6ps
t7QER/JDst97I4PwVN0pE3YYo1P3U5Kbj/niI3qhERrtyb/4KGaRjxw2d2QPIiWJGuU+C7VtUxUA
qqrqrmMCjQSwuBN5mgAVmJqMwJVm92ue6zQIcd2tKxsXDKiD18iu/ZkRwBRUT4kDUlCDYjR0md8b
gGYiAuH9DG1vViykeqSan4AqnGvth7OEmV9ZCZMFJ8gQEBo5GUjJjmnDl7rsUNmgOcA/1wIOIAzX
hUGw0pZ67xUNGEiUBB4hzHz+o770ryOihWORPPQqQXGeiybeLfJPBMdnJ6YAhE0eK9+MyqLXrAGf
OXlKQ3jIevbCkTy/Oy/Ln6fe/W651vildL33uska3C3ZjzhRbD/oiatjuLufDPavzLxrUkt/IxLv
vUXZQ4NU2xD3kx2XAtpEgXNT6Vqy1SZ0SUEd7rUiwTxn5s9gkyw/z3JQPoidklh5LZI5RjgK26Sc
842KgYG52vJuR029UacMcSn/pW0R2gPMxw8bCJrB1Edbm/FAMxNT4SJMW5fU7rTIHxTjbjSwitYG
+J9qHgbwI3iwgT+MeqbtQoeUPXtJVn2Gdr2xAXzEJgMdfZrGdQh6xXfgWsLre9S53mwVZ6QPk3HJ
TdF8aWDFKW8iVsHFtsDMK62g53LWBaupJmQoBAVCrpSTbgBcQ93G3dyMM7LyisClDs/Q3FF8ztxz
qtaQq/rOes+ZLkFFVuHrDLjJmwZMCBK2ZagRwahdjsfAUlcNbbGpGbEWJGSZ5CHqMcbB910CcyJj
8sGZLEvbo+XM1hbSCKbrfCbpfhkFBXqxiTNhljy47Y7Q0VWW5/N+bpPH3HZKqIPTgYMaHStRepgd
QPsHOYLrCXedDY7fqZrhMcH1aAm2ZuSYdE4a1GmqZyU+s3MOOPZAKHGc/cPC0o6RRxRHMGdvpK5x
mueiBb4E9IwD448st+DYlE/T2L658VNkdm/EumPgDQlmguwBNds+8G80YWuvAngZXsifZ7oLzuUJ
gVVfc0CDETJKHAMkzb9FFYYG+t6PwITsHYqyYueYNVhwcpJ6ssw5XDTtHq0ucrqAwYwGEdYfw83s
RL8yfss1aFBvV8Xpz3i0v9G/J9cuCg6J3X+1qHKtAjt7baaRatjc7a0uhAFI9J4bFGT49V/0oMWF
7KE23oYWid1p3VmnXzUEjGMQkH3FJeJJZwoC7RlslYnzOgzAGGCZU9Fk4ZriKhxi6r3rS2dZWRP2
OgrDaPBgyxI9/bro/ZdcC3XwDg7IqKW5U3Fk0BEoHaogRbuB8FyQgWc8J67owdoONLBO1CDm+76G
KdZqBpSHGvNDYWjhxukTsKWkf/2/tlhmY/9v2mLdFZzk/15bfPfzW/PZpv8sLr4+6S9xsWf9zdBM
8MpCUK/+a6K1hcLfcFzNgRKKgvjv4mLjb6pKYqlKGLYtfBS/iYvV/0RMrOkOX+CfxMSuaSFpxkDp
qAbHvfmHmDgzgMfPQUSo1WB2EzmMddBcpEoqEOIRuXZb/Oe3SQz7NRHhf34Zjl5lCxeNw9jXjBw4
qHj/Uvai5TMHk3zNAV//XOWHJsgeg4zw+gy4AXWjcQfTEgfi2LxE41vplvqhWEZnMxhoW1xN+6BO
d+C1KtBRWX8k1fA9P5rYXpKq7lbmZ4+idsMkarJicgftftiJSLPFgDM9etVL4KIW7AFPNbBpgN28
dn0EBqnuHyyI6qumdMP12JQzoPThkiXDG9WAQ5Y19sUTQp/OS6xjNWKzNBplGwXkL1UljWPsonj3
QkH1eAPS/UnwKqXHYAp8ojHX1Ww7R0sd1XWqKx+5zQAaCrZ2gHy2mnvjh8bkPh+54PE+zBr1dMtE
XET7lRfQspxgS5OLrOugTgOGvO3ihVRuVBwmlvA19CTLb7dO4vbrJOUc2lXFm56Ee9gh/YG8gV+j
GZl+OBbPqZoAKOy93ic1lSlSRyAGF1Na0W8hf9TGcY8pEUF+aYwu9PgBEzUxAZzxFKS6Y3GHeBpf
OUgP4Fwwx+YfQTR628HFLWMmZrZdrPAMV/zNg20Czgi39tC8FLb9ows9FU6E2l3mGATAWGYPTSRS
y7vtkkOpbwzvfUi058UuLbQk1a518seFYDok0ni2FDr5RQiIqukH2iMN1WoFSOGUKhc3oThX02M3
POP7ENfzZpzYDyhIfGWeAoEbegrV2TcVcxXoDtUGldiAz3e4JkdOiV0PMbFDyabQ7oIGwnAmAlTN
JV+lFeT9uV6nSSgmyqi1vM8BBuKmqCKd62SJwg9sjqZ+L4eh8BPrU3EAAGZqDqRNhGc3aX12hyz3
TQ5I3LgEuDKx5d8rq/sq92y/cBOFXTqqyYQz75epsI+51Z8cg6o6iO9DH6O/HUa33IR2+YYXoMJk
UtXbfhjGbZUpBzs3NswRN2YNSUVfrKdphqcZYs/Ts8hENz9zCEzNsaobZLMOlKAZsuq6F5Gxua2S
6atHd3kI61jLlL1mQyzjo4Kvq51vWZN/w7DuEwaOdtN0npIu+6mqqN4i69AXzJ5sa66OivlZMBte
OUzuNoOc9luHdl5+UOYKNkb3aJK3BTOu9Kc0cx81JrN6mH1NyURUtekbSWcfEYCBvYUOdVV1xadb
zWjUOnOlGMarW1FW70f+K0WvrU3SnRTv26RVz+L8CurA9PjTTEwOxcWrx2lPJvfaDTAyKqOp7oDM
V6cuiH/ZKcmMvbJZvBA8RB8SwkedUeA8mW8RxYpxqTde9KJ6aYB97hWVTD4hf7kuHAxpufke53PP
sFd/SBr7Me0Uj4FJRCB1u2D/Jy/8aOu7JFDiBycddjgK6bvZ6mnBVrBugEhPJceEk0ypj3HKQtp7
SYz0pcvRrHB0mQpEdCY9lvakwMw1eoJRdc081crGWOJ3a6H7sXTgLpN6JAOvzU4Zyn4/PoYMNbZ4
nBngJiPM92Xc8V1+LOFgXox8ukNrz66h1/u+NtdhNz3UWUjBJGydvZOTzuikr7NSEW7tVIaPveAS
Ou433KfjuWFG7abJXg0AtSe2+1RiB9iGmU4BonY2Vr9gpTcgxk3uik4DM6TUnTeKFXCIMal7pBRR
3Ae1tVbRiqnAXmw9+TA9tKEVs6VQmdGQ4E9NutnCfYVoP3eBfLlirLf8rHJrbzMq3LWTA5/JNL9W
wbRu+0szb5hZGn5lppVfzUGGhN56gNjRa9SvY8LZ1zqJf3jPrfzOaOInze7XNUr0NX0Ci5G18q03
XbBvFSRc3cT0mwVx7OsDxtPK9R6KwA8GJTxmEKhWndDgOyYTSmW2NxQRFzz6Tka6xlZfos43KMau
5yTYikNrWkAIZZY9b9LkB8isQ2CZx2Yh31izofH1pfKzHocvnJC4Fd6C12vnMip/VOV4z8Xg3NDK
WWGdSH0iCB4hNpMkWQIJnSlWjL9infCsIm9+RnZE1HMwcqnsfs3B3AsW9UvStdWeGopfamTmIR7/
RZsGVqPrIhJzzHNsVejZtE3q0JgmE7UHl8ksjDAd6nuB+2vpciZvKINH4okObcdsP7fwINWgUECS
c+Ky7lVHse8MOpvreYrKC+2Rb+OkPzXzfKYL0h+iYS7OQ7DtGBmvPBCBWmdqxyI1hl1XeJxq4/mB
AfhrreKZDRKPY4eyo7Wg8J8DIlVtBtXzGFw6wNY0MziQESamFnjibiIOLv/pxUXLUF1h7KBrInfo
5KUcy4U7fZBgpiKYND6DOlibPa8dOv0vJP4OVhpwlZ29oDuPH+f8zdVD7cgFyDGXeu2oWUiYjP3L
yiZni3GR0r0++AHUznVnOU+8JG4A8tKjUQWiphbsnXoIErVWzkMfndQK7nidRx6RTrjMqV/yYGZ7
dQ2cqXsaK0YZZdtAIUUUkIucRZXjaVX3mIDjcqBP6LV+pWk/68HbeCY13NGuvpBIEK+HpPjlYQ5F
mFbvOoZ0iN+ZfJLNux/adoapMYwneiVrcisACDVDw+iicSlTUV1u6S+4NdMkmxMbavJTHJbKNk4b
YBXxhlkVIbTp8MA4smX6EsW+V2D4MkTwZBuP5B9Nn2SeQ5QtW6CXxvgzPCpa6YBuTT2/XJQPPUni
3dQ6/Ymxgg0txay42HseX8bABDGZ5Rq80DeNmdKhcbt9oNjpWVFFppx7P3f6uF4gv/t9qIL9UTS/
J8TANyH1zWHe7all7uZO7dYtfxZFbjpGrln56kw5NTMwDPD7JQgv6599zwkD7zjT/5heMucyADbU
E+5qy2BHqbHioIZPdp2Tl5cuqlaaVtBEsVV2IIxKq8HIfzr4/elw9JyL9uoY/yAEdFUvOvruOR8P
zhz3tHAIgnZFqsbo0LBwrZC6rqJzGCk6jR9oyePClbUKHbAaKcYz3hfcPyD/ua23YANAQY9F5lNI
oXI2qY9Ka1ToAqNu29hasxuS6KnA5XC2lEoYXhgwmHZ/YR9gDJIdaoxum5oK/aoqhh9Om/5YEvVb
2zjPQUT3qzInhsx9/7WOFncz9651bBICfGeu7xvLml/pXCZ7u8inSxMYLx54dL+k4bymYGEFww8T
2QgOJgHHWVrICyyaGWi4R1aBHZenwui/612IXdChlOcZsmv+kudu9WjhkQ+sg1sT7G4WtHlDz73U
ZUw8gMaFfAmrwTdcyiSLEfbnFqCRnYC/qlun8fFnKadsXtYRNcx7q1Bh8jp2wkmALJRmYUwPs354
UbDRlU1zh+GGcpRhlnsowcgCuK6pQbmlA035OuhiYNw0L5ZSB7CnRNrRVnLylyqNg7ese7oTjGwM
O0KJifaGk3JcnVVQSltUGz+J/6hPrTBZyDW8vPeGpWoHXZkYNjqj8IqPCD5AINPKGt+VOVd2Yzqf
TXQVd5HDgW3F3X5O5v4wctnEW5MVu0QdFDTuyd2Up8bBccWw3fEgWYlynA6XZq2EwWXW+slPhsra
jlaySsw5gNoynBsiu09ZMMf7Nlge52QI9lMaOKtRdY6T0xmrdKoX5MIOmApguh6IjEOQ1Opb7hoP
CQ25SZu7TUr8FiV7ZzNrVJxn1Tj11ZRc6sC95JxIeq08t+WiPkzUoA1tjs69YX9gaQtXqglXJJ3K
lxqu1Cmv6mfLq/xFLZy9nj+1qrs8LMTLbeolr7dULANQWHjmYt2GjK8GDlGOS3LsbeVZhU+4DphZ
bIsBIFmmau+dvoEkaq6aIR/vRr0o74vxHAY0lheXwWlZ1IwTxGKBS3hd/HGbm2bf45ARByXt4Vi5
A5dFbBSUapQmHY/yVrVyfDpu4170nY/2FIxHNQNOJvvQ1236eARqgeY0PB3z0pDPgNaK8Fei0opZ
A4Voj3JR5uEs4u31U1gbn3Fn9Gu7MHFnSca+58HRXCkife263dWfIQ66q3xcSxWY7KZQPdOJ8xuR
MSZ15XIRG7WvALPZ9+YUDSdO5BYAqXTtTDneKil1zGUMoFwdcuCIvda+SyWslLfdFqPQycnNWaE9
ZxI50beBSpWO/ACpkpSvIRcqJ3YmIM7udtP1DZoaJPAQ0akR2iv5aoHoFK/k6u1GD+ZUqavz7qaG
ZqyFrF6K/RovXA6hdv5NRvybalbKympRoZ8j5V5KTJl4UGLt2sneTdQP0hYvgtcHOT+XsjBFRXe+
1kRwWlGozDdqEUOH9AkPhRARRsLQJBeKEI3a5xTNgQ6inxEjAXhAh0hHIN6oOcq1KTcWbRMr+L9w
XUltu+HFDMyEyr1SRQSvOTlfes7gG0PkUdpCBF5W1Pj2M2TJkESNPdcFfAwi5jCVsZZyG3wFAXKO
Tp8Vku4k4hI7EaEo1wAv9HvLwTcpLGGtWMi1rOnMDTkxH4N4aKD6XZdHx1gjm0/ufHItdoXTc6Bt
sNZwFNC9Fx4uxjraRn5x/iS+olfRQHdgOsXiG3diV+s9a6r2xFgRBKwRfpeKEEGxsESyYCXS38Y2
QEwWFjt507I4JCwzDSX64BW9EoGFNI1h6gmdLRzM6ig3Cwzmm8nof1jUu7fe3D3+i/zyqreUaXsR
btvUEw5ZoePzpH9MqufltlzIzUUhQsRqCg/xW840HDU9IZtLT5gP1W254yhMGTZRkCM+Inp41Yhv
IL+Q/C7TE7QRrHpGAuMHKBbdM12k1nGaqI5kteNl7+1jLaIvHcVpj1haSbVyzYRTif5kmaMGt2eG
zZiUXcc8gEXKgeIjQdBWhXB2yAXH9F9rM8RVzBD/2JZ3q/JGulwjQe3Mkf/xPFtNVZRPYrvr9bz5
8serLa2RH1r151RNfLfaZL+7rpokbnMW7xmbiBuTIQpWeRNznr89csABhB+QhVyTDxwmrsNUbwhX
VNkl9KTfVJaNCE9sAYZiJxJrntF8qftOsIHYalJKbRs1JDAbuYjlV0oB5buk02cwnL0+wxJrf2xC
vN15NmcVrGz49G8vbxit4uN2AUAlflv5s3ouP7/clItR3HHb/OMhKAmt/VBwRpdmVMpM7IalFqgb
JWzIRaLgyTTbzO/LiJPnhFaG+lmI7UhS3h2pvper9axfYiext970UM40mF3hHwpultOr95Aybu0v
tTC0lo+K/Dcl0Oq3VWk8dRtm0nE07LBPcpLkEs6y9Apzn8KwlEmOhj24YOTUdy59f3lp5ceXm7Hw
mMg1uYiqGhFAj2hTnI9kiubAKYt9+B/bARFMO7dXdtevI/T7co1woc006DGp8Vrj65baX7+7vNNq
wR2CyitooszM8GZqf+L8wgEUNXu5Oinwh6hpd+tMnHxzcquOiViTm1PYMAPNcY8fuwwmmDYcbsZI
g6s+5yZhlBw15Y50lz93QrFP2mFfH+U+aVF/22qj+fDb/i1Xu5hSaDqSRiA3KyNKd5mmnX57nNyz
1U670yzF2P6288vH3N6j1hA2F3lFb128L/gEjicSDeINCQB/fUD5lNYWQIVJyHpddVz8RJqEEnH1
i8VBHYm1PzblHZiHnfX/d2T+Tx0ZQxWkov+pIzN8/vjnfsz1KX+HvWjm31QD2IutQTeyQW3fYC+6
emvA6DRgIFcRnsFVCbGD9g+6i4zGtGxudU0dmrdm/0cNGUvgZf6pIWMDG3JsHewQxUj9X4hPUWdO
Q9FUxiVCZpoMjbVh6pgANQZ0FkZ9tsZKQ/k+p6UY0bZYknWXRtaZPDNQ33rzGpRUvAcLvamtBODY
9GZDWkOlAPToMCKuuwardqkjjla06VOLBvoRY7vpQVCsR3NZLSrOowFibdZrxbacnNcmD+aNlzAi
9LTiIWhLa6e5nOvD9jJQKtZLy/GXppqJ24gTOtXLsTUid98k3bPRTzUlQfPFNUJNABI6uKZquFbH
gSmvPhzUTlFRlVnllulM+9aFzQudVejGavluAIM3iunOc4MWPQ82UGMYpzXoU8gzZn0PCyBYzRAN
gAqggqZ5vAnQoazj0dFOgW4eMxVsmeLmsGZJdvB0QC7Ir8nPS7JHxRSh2mSOFLr63otGkLacPCvb
l0FYfZRlS9lmvixVRA7PUGsoLMejG+lEZ9Cs3kzq8piOH0RVwHLX7JbpDLW8cdGewA+PK/kM/Bog
Q2zaAbrLZZBriQe/ACWE09JIgm+ZEdQIjTNIHyyirhDe5O3G4PwW77QcoHVZm/zY1a++1+ihq/06
olqHLqbY4mcMwBP/sJmgr1s3WGeRYZ/wMwR3CNNs7bTMrXU/IieAqXxv1ghEadrjbPXGX047fkxW
Xu+R/23CJHao4Yw+CkrHpzbDNCPJqDEVWXtYAnNroVwAgkrmhyMEYVaJgnrUTfQgPa0atSNMo0NB
DcGmcweg3IhZYicUXXuVDvxCj3xQtIeqGdOLMTfJxm28i53NSMYdIuMySN1oIo/BQ5go8SVLB5Q2
/DblkigvNEmqDGAYRNtqizSK48Cd4dGgpap8R8+yh6pWT6DuurPzDEg93IdtSb+i/2U1Q3CptfJb
weR21wrSEeoze5UhEjwGlfoemoTFhe5o8vMEp0X1ygPhdZhZQ3M1DINxZ7TteszD5mQwyyoBMr+n
lUt2HmaKBjcCw4RV5njGCYJkvi4Cc/E1gUA24/DVs1FxebXBbtuplR/kKte1qd1FrZ5jzJ3IneFf
xBhKMFKsI99T0snHmZPt0Vof7BGpQNA27gOfeu/a9CTCMbM2uAhSJB/Fe0mm0Nkt0VC0xouRgfGr
++I5C4tXmiyDXw6ZtffiqYV2eJqGMTw1CEkPRFIwsY4Ddz1r4/JmxzGD5bBRPhUjvmgjWWeZ6rV4
GDmHuAHQc0U5pKah3jVClBUsCkXOOH/XRTUs19HBVTSvVo6TWLssiIw7N3fPkanne3G6KugSIWUN
qcJ8AGq4dKrb/6wx/pwdNTgvjJu2FJDxfSLUPrUqv8FMfpGvknlxiRXEP7hZP3SrCpgzxxONOUxG
5O7Ux8ClfGHPtukvypTdB17a7m0nDg5xZWYXlOojAipUNWGDaAZq4rCxYM/70VAir7AjHXR9AZN3
QPapapa2awbSrZKcJCEnCN46AEEvPbmhGBnsNQMic53mtnssVYZMYbs88D272eCX0OlBxAPC3zLJ
zxG1++siS5JLYQWH1jE53PjLFVuDXT123b1nTD8ZulvPaRibwhQD+mkeTn0xMSwld6BW7a/UIHE0
hPmJcz9VbyIRYTcDzdKKvGX6xMIQCwDxqHxu23KtYKyY0eql7HC9f8ZEzO/Ftrz/tnl9pLzRaTxe
Sd7126q8a6IfsW0n7UG+hHyIvP2PV+wZyhwNLOzup+4y7uw14fZeRKZ7VNl/X1VKVuW2XJMPkovb
c1KHPQIvOQ9025in3+66Ped2m3y2vAN3C/jKHtTR7GT9spY3/vtPoMjPJR9wfTv5Kr+tXp8m3+W6
itb6xOHOBFh8mT9fWm7L1/i33/X6En98T/mcqQkAdjpNs7697u1xbTM8z1aIzOf2O8qnXb+gfODt
rW+/yZ8Plw/87dvJ5/z2SW/veH3mby8vX5ReH16k2yes6HD4VpvRv9YVfmn5fLkw7bplOiX+vN8+
hLzr9kErDxBkZjVQXaaPEDXz9QnXR00mo3f0o3SvYcSkXbHwJoF1SUpyEUglI3AvopqOrukxp59w
dGYqCkR/wgyAtsjuIm+93dUx59jZgXL843a5aYkny1e43Xt9lTZseK3fXpFGLbFrTHemmjovTv9E
THLjAavxSq4qNZiH6/Yco26Nitj1f7uxCNLhkJbv14fIO+TzgmjWtpM63gdp7HEeUGxKEbkHAqOY
F079cOgz1zvVKRM/JsRMf8RaIybwRm8gbeiyxNfzI4b2u9gLwCiJ410eopU8FVT6nd7pOkdkeSLI
iMtVyn/GGLg4uK23Jg/rp9P+5Exuropi/pop5E6tUCWJOF0Ws5jbyoVN2/vfbt4eJ5/Gv0FQ3oBo
xSGPd5qq09S2DmFEBRjx6VsRec22aVpqK95CLd00xo8gt59L2kXIHmjUVKKGJrEfsq4nN+upW5u4
pPb4PwyGOABKqMGonmIfPSdp18hCiV0Jw/EoF+TxMUYrU4q5eY7tjkQYfph+4MHZcFTFmtysukXb
DcD8lYlgbrnA6kb85szVvMSvTyOxcYsT5psSWw9/qaxhygVWvpU+Bs5e2k5lWVMu+lj5VWnWuKnK
CiyGFxjxzp7sh2Zs49OMf2Q9A7ag6IJ+OguUfTalK8XC+mKaJKyA7rUwaNkgkoaFwWZnJI1f65px
dJzWAE6nNCh9Ehz0om6YNLBIVUzoK3uoP2C8XBpGJFzO+KuS6QlfHsg9PCn6xkhJlLHrLqAFYQcH
EBzWvJBuKvocyAQcE6UI5FOGfqLYJk3ycm206XnTHrvyRSYd504GgGlTMG855mGvc8VS/lqDxs0g
q7QQpRvDUf4H7Nl1t2f6TN8SlBmyZX5/RyzGztUOdfYka4KytIZUl0JhkBl7tW7H3c28nzoWZRhZ
m5a++2wpGBowzJNFP13Yvy36EfmeGi4wEBFzerOPS3O5XISzQCIZuXk3KoUGmclERiXpINZMaXSt
6jNdaxqbkulw2wHl2h+3zV2f+STZEB8qzoaeUyaMGbcto0BR5KcsKkuGv23bThRvmJ/F4NjEyeUP
5oAsncuv7FV4lvKFFCe5O8mvJ3e4XAJHZNle3uMGQHsc9XDzxsu120L+CF1Kg1HQaP6wml/t2TdO
BZQ2ZDodEabyqJO7kFy7LW6sC64mDFcTc2+JopKsfIc1Z325uG3OZDSQ45bRxIRWGY9E30kYynXV
oGu4GlxCVG+F70Tu1WIh6+C3TTqa29wIAyzvVLhl0fu2mAURS26G5Bzs2C2O7mhMOBBH/Wenzrip
jIDCv1hEUVttpoD/CytOsDfNYhe2dPrj1NzI+rH8/W4tiT8ALYSjH1udvAPEGeDS4XfioGI3WnAc
z7R2T9SGdeReSeUnI34OYqW0djdzzZNfyOSQtkoND506tBSDRSI2Ml8ieTEgcmQ101EHtJXgpx1U
/d4NHBNpiUMq50xqyjLTME4jNTtNRnIO4+RlHDvgoW1FDFdjotkX5aZeovwFB6ZwCXyX3+d6FCiq
PxQDHfAFziDUrfDUg1hrwhkvleB2IVdJt5CWXqRuSf7xcu22MzhUxY/mczERZtXgufAnMTcys89J
K42j1xTWyRELki+3St2lxBBT4+3kVc0b42NWocMj5ddmaL2P1Wg7RP1bX3nKNmyy0K8zA6fTEDU5
tjfrTGlz2i3RmJw6s+h3Tls91ilGJxPcNcd5pqwA8MKfrPveb1SE4QpNPcQdJQbrRU/3kRrvtao9
GAlQt75AsoWEjK9pcooz8blRdBfbGjmgWGa41Hr0n0R/iIAtza3XnsuwWRVj7UlcVR28OJusV94M
WhHQ7u+ynORip/Ue3AR6o9s0L6O9M5j2ks8lG14lN2dp4PryfejwG+taPedkZ4VOU6/yCW1PB4HK
Bq2ftyrgPHF1b0eIiZEm9BZEL1Saqi6IOLhN3rskEf7PtnuJes41yxK+BkEWbEllKk+t+W0hUuao
tyH5WskK/wfVfwxgx7ge6MS0GG1y8hMJUCdXKV3QkYsfgO5Ei+5EP2P4uW+oC2zUBZWS8gtQVXmK
6uGL1oazyKvdBOGoI9jE0TQB6ALGxUEvFoWihJTK1Z9my7HoNpAWW/WZVmy8b35rhMiWiCzRB57W
HW2zR/U/3DvulGySKOrXBScUVPCE0V4fwNGLvfbTGZp+2yWo1AYigoaOYBJkMOP1u0XV4CDGGN1V
bdOiacViyOkyDRRZ/KznNDMT+Dg3b6HSLUy2F229OCSPOnb6hpuUrkgaFFSu4/mSdAX5wcQluB1X
B/nr5LMAPZmxjplNKT1Ig1CTmGzi9RJrv3Ei5I2SA6G08wkAc7STD9HFwSXXbgv5MPvGmJDb8gXS
uMDrRM1aPvi3x8lVVbfTDWzpX9fnytvyZDzEZGmuC+t7qgIFKLOs9seyC2Humgoh4skzQZ7LxVu0
9GlugmWfjE9JA3bM0HE5ov+hhKbMW/L1WuywhCzP3rdwzN+WasaPBVieeJrBXlXLoLDL1Tha7eqd
bKJd7mqAHjPAqxHJpWRd6/hvBsx3zXSiY9h8DyZEh2PlfS0lXmymphQMtbM2235Ek0NNUlFTcoWG
RXlC6/Zdg/PlGubX1nDx34VjcO9EYXMJNEVbF2k8fzpNfF7wML2SawqWMqyh0Q7W8DVVTvL+0cgQ
nYA9OCIQCIhT6F/taZk+zagFw5sHzh2t3/auaHuAtpRcPhFwPhV6AGIyK0MYdLF16BaiiuSdLaG4
U59+tl6abXvSUg9J6BSvTbTcyVflV2NXjy3z4sXo8Czqwit5R+cqH1GC7WmsGv1omVgK87nqsREx
ri/VdBVP3vJRa6jGioLgqLr1lrexig7yS8zdiNmyjY1z1dbaA7Mfod8WZxobm2s741kN1CZ4JOld
O+F5nqmu8VUWagqLZ6dfcqVZds7UaTst66MvsOPwC/Ej9HM0gaqxifRwUNNaKUrG668TIoqKu9h4
GMJZOxcG3Gv5kjMYs2GysK0VqJvKuaQXjpPrI0cKJZ8ZlaDFu9Ywjq3lpM8IrL/K29UsRgAYBtO9
PufGZbE72PjiMxDYdOdmav1KZbA8tFMDUUKxw0/SjuR3N2t2p7hp7cMwqv1LnC5P8gXHCuXgYLmE
Zs+VfVfiRb3+gZZbvOoq0ukaifCm7fv0qFkJ7i3xk6jtySP++OuCQZIuvhHsddIKMdhkZ/mqS+Ro
JEGyi2GSDu7lbiefaNawTqxSfzLVOT5FLro1+fELjeGl7pRvcQl4JVeRINSVeUAL7j0mIQVWbzaK
70VvHqEx6u8T0bBbJsrhMcRN+xhOCsIu8Qg0FQfLVpIv4FqIOJmb+lhxQnpsFYu8IVgk3+PJ3AWY
f7/0ceFtIgO1TiSqo1pp7z2SKq6vg6oYj3oWfTDa0jdJaLhHDVrKwwxJ9vo6JD5tklEZPjJ68RvF
gQ4wGUX00DSkIsl3CvPShyAXfLSeU23SKh9PTAy0e8rEUIfFp21gUeP27L6Gs87fHehc6N28vldR
Ol5fw8bIlHeW+3WpHc+fKi05FyV16CwiSUa+S49HbliW9tNtLYPIZ7M746dV7yzBdpHvMnEO8BL3
MyvdyS/oJ55bO6pIMcV4KF/CG/Y2xsSzfIBa9a3vdE186TrHu3CJCK6PwkdWJbPzbeht7O62015S
t1vYBTUiKmj/fc/++kAlvsHJHI2LYY7lJeO9/LQZtW/UNa+fp1bdda8o0V2gNMEZLnXvEx2ffcuV
k/w82lIZZACW3V1Fhv25DwDfBOS9fA7mu3wAwJt53ag1IbvaXJ3N9r/YO6/l1rUsy/5KRb0jG950
VOUDQNAbUV56QUjnSPDe4+t7ALp5de7p7Kyq945QIAg6kSC5sfdac46Z6qvGb8Rz3vLxQAFwKN1X
P2npUIrsG/EWI3HBuW2q8Rpm3e1kCiBhJb38WWOdSPRWfSuVVHCSkOco+X4eMl6j22GnfBQa//br
2azgrjBz7dETEsGlmxUfDElQz3yZkJAHpvdm8mEtd42VBr1jG5a35NR22zwmuEbJc+0212loLHfJ
8sHJKM6+4ZaMVkVcVmeU5f0h1mq6zF1RPolJebPclV/PfYs94pHSCkYFfhL7cjKDS09KMTOfrH5X
wPGr8ztWWNTaeqMLV2kc5S2TJ2Ez6Qohez4laYgf1U/ImpgNO+E1EtRs5a8SXPRI5Qb10Pjm4IYp
Py+V+OLl8OiyCVegCh/VuinXQFakvUxsy2WoBRGddjHPjJ6We06tB1qhk6Tr4HXWth8BZTRddRja
sr0DX5V/He/RJ8pAtcZXISogXmLZPKFwCY5Di/e/9YzgeWrj0/JerMJ6FrtWeTACoVtPGRELMYj1
iwSqHRAGXzipOy0HqGQlRwDwVF07aA072v7jpiGS9y7s0OYsd/F0f23Srnr18B2tTNnqT4Ys5EdP
JWhYC+vmWUqlw3JXKnVvYZBxnkzxP2EkTjcSesOdnlnmVZ/SkeKrov5o0wo1QCW8xK3irfomr49I
uYMzIrEQ3WzSvKfmdWxT7ccgJJwULUO4KABPsH2oGDrzrn3CzHpanitoxE8h8qN7+gvwJIZ2ICiB
U7fhtznnNp6jCy3YnJ70bBHo7k56MByiKfMvaU2m+NdzzC9q2W2Jlj+bIl8mevGA/+eHzY9f7qb4
+//fG/9v9sYtesv/qjfe/9v2LcUxG1Yf//5vH8uT7n6S4KSI8yP/aJEb4t90STIlXRXJcfqzPW7I
f0Mxg2FGk3X659IcePIPuyImRxJKSAs1ZrMj6dl/dstV+W+6BQCF5rYhkV4iKv+Tbrmm/LVXrpLI
wzPppjq337FH8hp+jedRYWv4JaPaduZSxKGOdyVwyV4WHspjsjV0Z5LXpbH3ZBfeXXvfvKk//Pvm
kWAPGFUYgYkyGojHFZ6a4tB6G9IJESKh8tXmtPqtFa1SuEig/R7ihpYOSUa3xLOv5HX2RkeeZSGr
idRbBQ/Sz/JgrYydtUKK+8tn8k/yXiRUB7/qAb7eI/59S9NQ0ejWbxFElSeDF03NCVaq8dhK0m3Q
EoBiKjdRz4+8aj8FgZNFEYcvWijd/ut/rlrzEfwla2b57yqfFHUx0RA15bf/zvR9KJldkF/7YPUH
8TO/rS5kIoivzTr9REo2Lys/jTv1NodadKCMFt8Ja/Nk3ZmGM13KwlWvEtF8R0o7b+l52sXXmFzP
M4N9f20Lp3bD8/hmqtjebO3OiDZTtMq3w4/8MTgqNyLBpR8+yx5XYJocf6CK02/UF+ooRMvlpKHY
2qlJ7cmwKcPZ6Ngf0ocOeIKy0ygBGy4zEmWyQT9RKsW1AXWjPqZHKAU/yQxXtnSvTWKlCIRlGb+q
7sqzFDvSod6Ye2WVvuYPEmEOP6J73s56eMo+pw0TFRJxT94WKFos292bb277Y3vBEmeuo49xS6Dn
ahpdECdxYX/KB2yIjUWIgLBjmV+/A+loydpepe+YowZ1Jeyq185cpbJbPSBToJcly8TK2/79XEN+
8OpNEl3HG1I//ZOvO5V5n1/jD7rUA3rlU36vbaZb4giyp7S/F3v6kSsOh38cn0k+Xfex4+G1+iT9
2jjpzKslcP8u+ncfBbe57uEfEGDoA3mwY5W+6jPp8QpTdoSMwGEy8aqKa3hfxrV67Q/6e37jXZr8
LN+hasfy2uXb0EeS4Fi34UY4p/v+7O/JwPJv9APwhZEyNy1qp3hL9qUJJMEOrqSUfkYuEXctSaO4
uOz+vSFAFwEKwnd9pTnes0wTmojp+yY4mQcVaiKrA3ThLmHTh2mjrgOXXCKI2GThaC/ST+8EB1s/
Tc+gta1VekEJ8Rqc5JPic2jrYoUbFnQDliQyvKONcRyQYkYbPDZPc+ChSobJKvmorrA/hjOh1+pF
fJHpGt/6O6PC50l6jpPLTk/U2n3HkYDa0iCEOOIUlbfRW7urnPQi30oowB78d/3c1odGsMMn78G8
YnPjqw3wqFnBqVF2+jm99Mhd3FQ5GtdadYHvFdvsvV9nhRNty23ybK0YTzgNYsg9WTcWsdt2Tv2r
cAa3cVJ+HXby0Z2B3LUHObqPcqe8cNa/1LODlrMwKjvbiPf9M2Uv46oCZOxsmXSRVeI2b/o2xDhh
S64VOBMlTydfW1dt77d2cCLFXE/nfFsI7CwMf9CQn9+gvs5cY9chPZo4kDSyN9Fp3HrFVjXsyqnO
aerg3iKNnr4SYyD+HQJwuw5lvdPqqw51Cavon8lD4DK5fAF5lmxke9wON1Tr9A3CS20XPTSv42o7
boMHFVcD2AI4WBeDYIzG1u69t/pToMQL4enUdbvxiaqWi4XDurYAOIiy3ZBxLMKj2gw+lh/bvCjt
g3XtTs1LsI9023gZb8UncUVCL6qkW+lS9f/F4Px7Kp5pSrIGvZC4R4nTnPZbOp+cTMBTdGySNWEe
GTYkiG9PZliv/vUw/H8NwvO/0SzM+3j0qd7Op4hfUuiYJI+t6EnlVpP6+/lfWOOwG/3hA28a5jdS
RsWp5BT/51zgn5x3ZDIafx/7TUmVRUrxumqYhARzGv/13yp+qeqDVdfIQeZArtBztSGLtgWaTjvT
FeFV0mobc9raKx4j38K2b77hAc9WHgSbDtsf7b/xPvcQlEymzE8Nd+S61bDdhIp4jNvhMtDYAvZV
1WtJwc8J8kd1iWY1WTpLxXoiY8aOy/rcDAwZyQQ4PFcPyGSiSzYp5VHtR6p2kbGP9bVX1vWjXLQa
huUQy4qIPinJckpd5nTbpGjA+ZZjyR3nSGIihvIHfHrtna/V8slKMjJRcRylsSGgC/eLndXURyyk
pEP7nMg8sXixunyHlSnxU2OdaKzje8LIIZxVukBCLPhVgrfzstmLaSxtFHHaGcB81jqA3dnghBbE
I+2cnj9V75DY84TfRtbdhBlvgY+9YTgw7cyimoFgB80JAEJ4J09yQcQtDdxiBdz5s62a+Cz3SPfC
XLyLdU89hV1JxX/SOwYqGUKoJmA/HrdaWV31JIwdcUzXQ4gBUNUyhRdpfsr3CG8YUzPWGXzlPNtP
mnyFgo7GpjABMirJJx3EbC3I5A8okWicmto4YW6HASz2nPgM9TJWyrjRBfW9twYVpRMIdQy+Xmsk
266TgRo0Wr3DTugOfXSj5MIPS+aVZdp0rxH5xeu1czP9WeWqt9UKnfPZJF+irjkFZL85Ta4DiQ31
xzaE9qlia+9Ju2MZzCShAxRD0wOZoq7faZN/JxYV/ALpLAJ6EkbtRhp+loN2OxWCsiGf7ImS5WMx
ID2+tCKRt/VQ3w5Bdhd5/r0c1j8jc4AQyBd4Ulv6FvXTfFntXVR4JkgqYmi1VFn5w0xLFAXeYkxh
jFNCRuybxsqVRSZxwTLV1zSKFAR9rFUL7SGUp5MgoNlTLT5pU97nUS5shEQVthUpWFGHZUmJRQxz
bf+YFbRzzR5RSOGba2H4gNKGHCq5Hwr5p2eM+37MEHFaOJDEeCPE7UjWOxzRoNVv0Kr69siZoTl3
fAKj5zOLAEk4nSg8rIrCX7f9HQYHp8HhgUpuVdDCVHHpzSnp82cmesJ6SD6sxF8boP6UQFv1qKSq
CSerWW7VG50WfqpRtZjb1DlczLgE3tw6mgTpZ8DjXe1awOOLWUt61TrBMSrRjpl4ZdpHBAt0uJs6
jayQ7sGs+yO0IAJ9xLWKdHGWFNbTaNdM0boh1A+pUekHBcHHJkzTyxhoEZxGz5Bd05hPGlWrHD2h
NVt85+eJYlJOCJLWqF4CbKJbjZlU7iD7jbiQ220dg0FFnDm0FEuqWyGnjYgiwIcoEFVOrtECR9Ul
4WSxkNIqZr0yO9knpo5Iq7YmqBAMB3C7zDUlkWzXPFwbNT3vZaOP9MGTsGLOJltNsCkb88ZrUD/Q
x6+xMKJnUEeievpARC2o9vHe0N+ieKY/LFeF5hMBOtkeFiFoz/lOWmDFX5c6+Qe/iOgwaRmORB//
UlrScPIJy7CDJmH4HKzEg48vf5S+LKxlUsPdGyLrMMZfptsai6zhMAUotuaqPuVkXtjhhlYJU0bv
RX6YtvJLVLj1qjolp+EkvSWxXR/IL9StlUWQl83YHb+Md/z2yyOdquGz2kgujuD0iM7vxc6vAWmK
L9Qz1UvwVh/V9UDqhe2d8/f0wJRdtIGuys98Rvqzeajvgq0KGhStIOP8xSho5yHZha5LahMHysHl
36urqnaMs3hD74UsNR/WASoPCmDkb8OwM3bSFVXNbC20qxeJXErjiG2UhxlMEB2cn9q7eWP+NHfl
R9i9BMCjohXB1mrLA7tPcoW1x/4o02UabcGi2sysx4mbVXK2NsZjfs9E3r8x7eHR2Bgb8RJujIok
8hUcXuuqfCavU7TJHPN9eo0m29iUtZvLzLSxmzJtXkkU9g7NFvkFAtEZs7bPoQB0DKCWY0ZnHFGV
tkGRS8ijj2G93w4EMDK76l2lPkjqDiPsyK+tOVieI56qDqO2q4k2bdy6tAsQH9gvYP3BtXB7/UaT
wKit4mvJ2HRI3d4NzXUg2FQ+dZ/ziYNOl6DcmmNYuP5T0myKlcbk9GzyyqFo7cj5rJ7lYqOAPe6d
fHRwICVESZMzc5FJi9qxOdEayhGHe7Zmrs3S1lf9M8c45vdF1Qo2mbKVOR46JbE1fmzM0GnnjoLd
0Elww2vO0WJ2+YEkT6kO1TthlXw8JdFuBHaT2WwnF0vfx3QRfazFt323G6wX4cwQZp01ba+/wD3t
tnwtUmHHIZ6zKP0746z+7Mh7i12WZOglqxklSzuPOaN5T3oZzZHobIYH/afmCtfp0buwfqpfaCiX
2W1zD1eT/+2/MvV9zo7FrvvJmixDRvWhrMOzfkrf2twRFbt56h/CgUR0xzrzs6FAmG/NHsemkz8U
6+ouYKmFn/uFX4DynrJYi1Y47YGUWUR28wV/mOMOV9o5ftCYqk4rYgv1yLUKFzbbU2cg5d0WvP49
r1dsT2jJ+U0yhSIGqLEN0QYj4pSlbZSb8oGQd/w2vE2euutucukZtDcBjaZ59LVVGLu4lTiIBgvJ
c1w52lEqXePg7U1WoCbrGj6pNc9Rxis+ICI1vcc2fvSnTao7Ot6Y9iC8q5kb3voSlTxggZuSidjZ
usxEPir6w2nYdceYgEN/zTcXjaVgozA6tCgF9tQ5T5G/mk31P0fLiZ5F65gcPSJiDVv3iAW1ReIx
3ml1e6zm7IC5iW8bz3yvMG2TOElIa4XYegvn7L19j1x1S4xkfQy22WAbdM2fk02jO0wGWIARO/oI
wy6+NBuP4MUeAi72JFuAU01UuOnQ/qXx7utufyxZkGcr2p18a1iiUhdwk9eKnPXeGWCFXFmRw2aJ
77sNszzr3rSc9ilnhjNsTIeQcUd6ltbyRn9INhRzXvBXTJw+dskpXCsPGXUF1zgeUOhNd33qAkQB
hHeTXFnPvDTraE5OUE8xw5i/Klao2o2faH78bXom/vG5e0bZ+8p7uLLSNbNtsO823WT7Be8a0M/k
WjsotMPFl5yxckR6g4Q9nr1bQMeN07Kqg++wYlne3NYX4aU8aHfYhptnk2xR+zXY1QdA0S7ThKs3
uBaaB0bt7i4a1+YGJ6S3s9bWu+ymj5xCm5sZRXEc1vnZP1c/ELONoC5OcehYF4ynKtOth+K9XWmn
2Zh/r5zDh/iAkk7e+8pexeo42vIIIGCbxMei2RXijX5VT8Zd/giThQkmORGZDyYKQdmW/gYwRwoq
1U56xrI3XVjSnTnDUAphjRi+N5bdyDauDZDMtbEyWmwFTpquCm/PcQeA9ExMGBwp2szPkuIqeNcv
5llrnAodl7DB2R4I20Fa8zl5AaYIwo2v4nDMUd1EDotUKJFeu85OlFV6wAL5kVWl9LMu35lVWOj6
m6N6De5x85q2tDav8sa6ozOEegdUpk/7YG7/OyFxI3a1Qz0OZnM4hsQpuKZ1Ls9VwAnpTFMcdpL5
iXMBq75i+0/Tj/S8DHOq6+/TV6orKLukV2zzTIssd7xJN+QuXv2Q1Lx3WMeRefX7U/gKJrNPDtPs
voUocTDpGif6icG/HbGpHrz+vqUH6Quf4Ck2puHm0Q3jj4UWPbHu4z2qYZc++hOAIVYE/Sl5oQKh
PEsXCiCdYkuXZDetyysdZbgH6dV/5bzEYKAob1a3BhlxyW9DoB4/mrVfO+mTKDom3WM6dBwASMKc
yhgfASlwHtZBBz8MxYNvMgt3Ym1jzYRGggnWEqPdS/TaGE58ISF6vA7Pnkd0MdUwp9kpfGMjRMSQ
qd2ptb1XnxBpEhgkt3gvH/LX3Duqj0V4G92YBVacrbaNXuaJJ4qYtwFWGCKfcAVNLd5HRHptJ04U
T9IW0OKmdcbUhl9VbsVNs2N52p5CgDjVppTX7YeprRpgldoKY4oICfTFvBOns3eXbeHDvLQfkIUL
ZgH3XU7usa1U6HZs/yy66YMhOt5NfgWBdFscwfjEb9Dkyk9l3b4W1Dc+x336JivXFBcOizoUD6fu
0APiZRJ+xzkvvIKlv+nEjRbumn3ojq8qncQHRnVQRhnPSm3sDEv9DukKZxFlaz5C7kW+al0oKL0p
a/GDHQlKiA9rFrAsveiNB+yhJCrA8e6xmmYH7bagWBKsg+SafigTs1g3/dAAz8fXyTrE0ppeYLZW
jDMqh+6m03cep8VRfKWHxVLhvZtEFicigRfPE31TxEY2rvK8hnpGBYuFba8y0vUynlTQG0yByrBi
oe4aoJfqyKOsJsm2eqIdnTwjD/NOlfJZVz8qnEQ3vCeo2FDavZ3/wRwmu8BQC69E+nq+kzBL2BuN
W1WuFTvFCwZjPjj1A3E8cjYtZvlhQ7klmRLk2n13BGDyo38FE0VCx/RefrBqBIKTV473WRPjzIkG
YK+JMczWnvzB5pwlZo60MfbTaVylx3STMrtc9brdn2OmGRWCI3WD2krqVuC+Ors8hy6kDYTZ6k9x
xxQx3IA/8w/qqdxS8GN4KV3/nLxku2iDFqt+bwsXolxwXwKnAadsc6a4mJvybJoHcTN8dB/mmW+l
4Dvp/XQKTtkP696/NCcEWuq7tQsfqyN9YOrn5eMwrsfsU5puRghficPSa4x2GaFZ1Xr4YZibgjaF
xVIGzxJfdAJWhjBVnM70ZbQVI7QwWeU4D6Xm7+lOOoFmiIfeT6TDsNwgic2pSxthI9aIItEy1jbp
ZihI5s1yv+XS8jCjh8KUxXHNoNxKB2sI8TotN4MsLfbeeJP4DVSAKLjWogRte1AAtYh2GDDONGWt
rkyxkl1IBgqLKn/YpIUOABnBINBAx9Ciix8M/LBTIEMpmWkr1CPX0AoOoBJ4bWCKyKtOxTU6U207
GaJle1mpguPFAi53ANpbDWkSSuk1pAJmVILRANUT3ZpACJDYIsUoS6PO6QW+20TNixTrgVu2dX8n
AeUK0yxZlzIVdtFiwt3Q2FqVHpmPiVzd1fSxV7mHlyUAShgIBVELBJgklY+uKZFXBCRUbp9UFM1l
L10r4RA8huFaKwEzC5Eh4Q9r8HMpXrUGxIQJHyDIKofrfFsyOzKVABR5ZNrVgP4iGQiKgZZ/UFvO
60U8UUgx+0MwGxM90hM6kfyToFZedHUC4cb4ELXkM2UjlUxViG6hf+3NwkB2yTgalIcO7qs0JQ3z
R2bIfe5dk9B7JXei3jcydtAcWaweMf7Vk7aGJgivGE+/ke9i/8D6+qYpRNSotNVXo5zG7himrERG
JhXEpu/83noIUuLMI0wYQWfua8M/esXwrMeZjFxHoE/W6Dde9Ja0FbYjS/pQi4RlWUe/vhujaCN6
MwZA2EStmryoJosVjBEW0JZCQPTcoAbzhtvJv6aIop6JXK8FusaD2LyAx6W8jD8x8u5L7RMvWwVc
N3nsgoTzahkDhayszzIzDhKSIptMIConGa8hHVGoDarby6bA0nd6EjAobptBCe1SDD4nT6OMxGrI
hMgd9F2w9ajlle30UBqquSWmkwAjgXB1X+/pMPj90zj/M1lmdYqgXba8lAo0JrZqslwdHJOKVcsJ
I5mQnUDeigXl6VCxNlMM0Somwx1Dy6GdngCAPXVZcAaj5naWQrWxy58akiO/HptG2qdo7mKpYLBG
fldTTwsNWJtDYl4SHS9mNYr3jag+Z0O8bUsXSt2skhAJxmBybT0yKgd2a/q8gjkIpX7KtX4P3R4F
R8YUVcmbh6wkODZTFebavfVeDSsp9N5Vnalx2LUA6pkwFykdBJISLPXFSqRnsiRqlqA0sJBwOzG8
QMQBax88pCMHtFCiMiQWKkk2UpX6u9tAm5FmIys6aCGbXApZzCCok0vjao3GoxChJ+mMivm0+BIX
/Xs0cKYxyTEeLepBabMDiQRSBaGeFXUaAJwHROYYbhSGlERktRzgQlqh53Shz40uYIZma4albltZ
qO87iROA4d+3gxpsDGXTsS6Nmg4KjCCSONGu65ooByG890hn0lBXUH0C4G02zU5OlBjSPFjDRLYg
nXXULQRfyXZ1SUUvpIPIEOkqI7kSldeuRIV+m98WF9PKrmFfPUjlOJfJRmJgagl7Y3Nr9TXUNrF/
SFWkt9AOWMkYs2W6pm3hNcR15bSTRcPfFoQr+LqwJivxqnBo+XbKGRnvTGm1CtpaF7dPUZ4wH0no
xTCGp0erfFSI/WbdH70YjUX7KiLZSiXdKfLN+66PjpNer/BBx3CWxE1OuII9dOBtNEEYV1E8ypeC
PqAgYsjUrRB/LHGjsTX5NlC6OyhplBQS661MWLnmQfowoPUIOz4rmKmVPQ7Yw9S4PBeUGZrGgzCo
4s9unwh4W9KiI1vHEekiJaWXrg7AJvD2ya/BwES2aF5E/eBLxZm+xrYw4AWaTf1hDTTu03olAj8z
hOyUj8osXfZPzm1uaru0LO9EyzwPBeSzXqfT1oj9Lq2qnwVJQ6P45vspp9OsBY8agnwXakKuUMu8
xMK6jun+VlpwSmYaCb0EJjwsccaXN30k3ldDsRzWQekglGd2JsjHpqUqUgnzWtXsb0MzY+IRhVex
mgPYNDjtJW3fIW8hh1l3fhWl66QdObHGxbaup12jY2uOKvGQV4RJRWJyO3TNC8G/Jdw/AuZ92Wex
zJyIGPNrLghvQ0eqV6Bc/C5DtoV7e7B8Po22tpF+g1MEDy+AQUvqQHdU3AW2Ti7B1ovxxGClpnGG
Kx21qrHKrfQhH3quKiirVX13AID2IBrDqsa9HdcYX4GBJrRWe6q/nbypGc1s3YxnPZRyliYo/9j6
N3inW3tK9pqWTW+TFh5ARAo7MpKuEDfngnPx0A8Ji2i9uRvI/3C83ri2fE+dUWWAl62NotbxymwT
1k30Wn2VZVVnaJvaK4jCUlZeWGwVRdiEBYU+JbEkJ5SyHRj/Q2eGdwLv/zGkeB7n8TPOk4AzMZEZ
FScyKcMmmFm9uFM7EfIafi1ZSSkhR+iY40oN10HBwh79IAtMD9F6KLT5LsJSBXx05iNH4RpOc3cB
U7bvIuxPeg9rwZetFTEaEswBKAtzcgLqb5aG+vimxlbk9CSlOHkR7yaR9Pnc3KlR07qmIAk2Kmhk
2DkZjdOw6lFsEGFH2tkkI58U+fx1b1orAesyIiZ0x4uEm1Ft0p1WqACCTNLD8B2vy9yA/dbLn33Z
UcZNsKDfd0BlXRM0WjlGLB3q9lTLYBfbLnAnEh1Hs7mrU5O6ZlPtvNbcJkZIDaLSrn3KKbeY2h2C
43PMIYK3ZxwLTJGrwudkQ9MqScK7cqz5xdTakzwUIFfj9CX2xIe+CsaNpms06qwnQyRISe6Gtab0
sBWsmkhpX39WsXA5dSSsNAlslIq7wcZeSFRU0q9zSX7GR4ImWqcmYM41a01ObidBOATFdFcRL8VM
F0g6USr8jFO1vzezHLGnKf0kG746qTgTqOOTWwKkad15za1f7/LEeNflUFzVEI/9dPyMcj9Ym3pn
gu3XnVxV3XagviYJzNhCNZAdQGlOOfCrNsofRgkBVNL5SgQ1eLBmqPVVvJbSuHTkDptpJksPntj6
8DlZKKioI3Kv7ZwkCu/ilEwhGjSIfE1UQSWt7LhDAjFnFCKxHuhojD11Db8xTkiNUWBIxckQB9Iu
LQI569xpxmnahFl36ZS1YGLql4NW2UxVpu7rtFf3y6Xfdockx8aXs3At4/eQzpArKaW2783g181y
nVmNlhuK/usCW182ZccvgAFLctOCWZsnyS9ii1mn1rMfJIDVhPJYZAOJApk4JXg0Leio8AVYbX0I
AXAIlWw1gCFEVEVNM2HlNpPTOt/PdypVJ202YsZl8semHYurkOKNJ+Bb39fRCLRa1nJjL8+uzWWT
Eaexb14spO8wQf+xCZEXkPhV7qI/iUELQEiDKYVXT7xNe5OqmKJlN6LXyyQ+aPExKWN1s3S7/9eP
4X/7H/kf7e767//B/o+8GKsQYftvu3+/z1P+/mN+zJ/3+esj/n4Kf1R5nX82//Jem4/8/JZ+1L/f
6S/PzH//49Wt3pq3v+y4ixLv2n5U4+1HjStneRW8j/me/90b/9Dz/VeRBoo0S7r+FAbM/+GPR85v
4T///fzR/9vpYwh/5H9VCC4P+wdER5zzCVRd48Qv6rNO8E+VoCRaf0M1ZtBDM1XVAOL4p0pQMeYH
iarBowzLXPIO6rxtgv/8d0X6myJbkm4qkmWIyIrN/4lK0LR+zziwLHHWsGmqBovFQsn2VyFDCWR+
6v0sOtZEY+JW9HJbAcq3iZPhGDGAYEqeKXiBTPQmfbBaQfsjOYLAbCII69ItA+2HmgaICbRj3uPW
4yTcf20UNRzQF5roedLxNZXwMCoFTkQrKwGZLRczEx6vu1xsCRL5un3ZjQ2glQLYFkraeHfzBSOo
lDdl2vbr+Se4XzZSXaNQWy7CA852YfpzgY9Zs8Fo2Rh/Xlp2WzyTMN+YwCwZCgtwbIlQyPH6UnDr
MTA1E91R0oLGVbPYB2da1UIq+95dLlmUzwPiD2FQ4p/z540yu8e+N1rLTLtVtQMBdDkYOWCSyyac
d3tBE9ZTiJpivh4u++AgqQidspuzIlkKsdUXC3CX57cJndO11ykZ07MOO+3XRQOu6i4ebrWiwniv
1Hjuyxnet2yW3SiMMlfCgl0JZtsfYORQsKkNWlaaEA14FhCfBJ4JtdabM6l+Nul4I7RKz/k6YwFg
pTB+20sVif56rLuNCazQNoR4Tg4Im00ydPNqYSNB+t9KZnrfBrRWiqA69xLVz9Egt6iI/BuQYWVT
HaYsxhw5XyKRMN8gOX/zmFwZijCXUtVurcSxYBNOkBIJPiUhc9xoTntfxu3ls4n08iGZmtKbaMap
j8vnh3w8xIOjknt5o+a9Tudx5gf2LTU4D7+Xk4v6B9k6JEYDJdrzfW73yyVQfX9c+r5OKXqqqd/7
y32+d78ft1wn4mannAHkuRrbAs79P57wv3ia329entaXAxrEy8Wv26l/TlH1y2vVlhf322tYdv/n
11UFvZg4m5jgzkdl2aSV+Mel367rKG9uBM2C3Lv+7V99HYLfDtNvu2ijevp6mGyXBwe9VGwqCJnJ
/HMJFy7cvMn+3I0XYtz3/nKfKouIrVges9zydaflpmVfDScY1xRjApn20D972t+u+/73xWJp/O3m
Zff7Pt+vJmuoegrQ/FbLXZYb/tn9vp9P8FtrXZGq/X3V90O/r/t+b9/XxbV8qXSgM19vV9aNhxxb
IRP5f5BXijqvRBC2TNnxVf0DQPLLxYVaIoz+JUIkTYDlDCURJSYPuuD7X2CY72f7pqF8I0q+YCnL
/i8ck9HD8N4QGPCFKvknLJvlEV8PXu6zvJCvZ/je/370b9fl6SDvKFzmxP3BLC6o2rn9bGNlBVns
gYwSeL/shwnONahU3PTLxYVmkiTzMPr7TUW7Japhs/AAQmMeLMbZDB2GNGi//e3Vckr45U7+ctf/
pxW+1VVpPcbaOZoJlMm8Wdz9y6aWQkZoJuDtGgTZdbluud9ySatnNun3/vLg793vp4GO9cezBiIN
ICuDzb0QnX9jO2u5RaKXOWXOLzc05NqEMUobAuyaPSP0r5t/dl0TY+qt0I/P58EvmMd8aUEwLNd9
BdAvt/jSsC3UTtqQs2vN4cJqux9N01xLWXj+/c6/BNcLy0+9mVCJk7FC+Zv5w7JpOzzIaeF3ThP8
le8sz4PifK5bbviCQRf5k1gNUPNm9MGykZHkwaeMZNPVLP95mA+VUhPyU9SKAHC1pIEOUslWEVhS
8GNw0lqGv35hbv65Wa4Lcu1dzIZZBCxPsMK9ad/Nm0zj/WZdvavnJcBCWF4uRcTgdWoOXWwmx/fz
RhqIo5w5uQHwbmpVnVytfXW6hXiExJ8KsLN85svnu+AfEm/iC7Nc2S7fHS3iw6ANStwIj1eAg8UZ
sbEewU50r+dDRN2f+i5FWmp3BmwyUQX4bKn75VJAsezr0qi3OXlpObnCKVAdZ+FTyJM69/ZmaIUI
+oKVSU61XBWJYx/LeisP9Uob1Km/40Dle6IAKPACtHE0jXBV10Ldh/+M+hs0hsYdqCpQTw+tfUJi
OFIcbF+DibZAhl9kDgL5RPOsTl1mb78RFb6uXG7/SouZJ3sZq6cYEE4iU6gd8FYs+9+3L5e+rvym
NCREk6MBa05fTznj1VaWF1E2EpQ7U+qRf2J/h3NiMJwsAOZlgyb0/7B3Hl1uI2u2/S89Ry0EEHCD
ntCb9E5STrAyJSUC3ttf3xvIukWVXt23bs97ICyABJkkBRPxfefsQ/Bgbx5EerBFYBETyvPL4h9B
JsuLLvtAbaRV+tvul30qm1qHMen+esGoLIupncFeyypHGcKu4i/iz+/PjzbScZy+VK3/vs+y43/w
2LLL519ZXuKH/Y/ACypiCaAWXBaXr9oNUAYIbvDWy5dafq3L1/1tc/misba3pvtmviFdFmLGoF02
g/n25c/3DNH4O7OCUu4vWC8mmdzNLjsua8OCMLu85vL059uGiZkdfnuQACV+1d/+7LLPv33MZgy/
NhNzZ5MURhY2R/qygL3JW/2+umxnM3XrH/esrZnS8++f/+VNf9/1l+3P1V/+9GAMnHVaa3++9f/z
/LLrFOY4yQUxYf/0wX959J//0uVDx6N4Gr0i2v3yCZbVyy6/vMXyzO/by4O/vPzz+V8+g5nsZc28
C86z8csi+WszzVFCEU9J7Cl7XB6/vMCROoKqKcEZ+6/38GVjkKWd0A5eVpdn2sQVn3+CgFUQFKjY
GaqelsWCNJlmrkkczTkEy+ry4PI0VV1mw5c9lzWVKLEhwxwY2uVpm7QcnSopb/zL2xkzNsXoCxjK
y+ry/OdfWrajanqaCnRB+PUh0F9evqz98p6Xj7S8+/I0/90PmshAyKYDka2V8bKcK5czYtmUATTx
w+d5YXdRocNa5ARc9iJkzaHuzChk4a73XcV0WC0joJ6EotNl4WaNWntZSyDqUOJNWbgkC8dkWWgd
KIHVsppOsaWvl1XvZ9Va4WmA385NbT5nSOVgNjyP2S6b6bCLopPlutl+nIMiale9MvahgjCaaDXq
9ufYyh947ddJXu6HOA+osT5i1q9Oedt9RXOQnsManUJDWp0izGy7zK1j3ib3zh44ny1pAgBv/r6A
QAHdLaywUAXcZrQ2i856a6D4CBjgqtg82SY3c3sW75REFKNeJ48MORzfxbKGcz0nweoMUTl2aPQl
lKVpfmjWBgrO7WXuupQilllsOoBDK236hl5P7e//Cnb/katXAob+/xXsbmO8DHn6d+b154v+lUEq
/5CmEI5lUF4zTetX5vVSybNtx3KMpe4GDvtPU+9SrsPn69guXl/pzJW8f5XrTBzC1uwGxuwwv/Z/
Va4zqBH+3XjEA1QEabEKPoYwF2vxr8ajqovdbLBFedJC50wZHBfbWACQA8YBbvalh/dWDJOGFWEw
Nq32SOqAuUauAuQEj0SWNiRceTRaMk0m62HOByjxReqRlEfP17STLjntpESHi6p+2xpH1WfhmYo8
GR4xfV9fIito3ocSpeJUY0JKAcVhJKJtIQ4eSv2dtD33NEdRcfYGHRrbgQZ3TlxnYVsvEEtiWE2o
2SudcnhXU+1e1i4LjfwFg8rhqM8KGA9XyLynEYiamtO8WvZUz2OSn3e5Fr94yYgvfwz+XAR1YZzA
3JDYZc2aw3kzTulOgfgy1pedlyeWRTjvsqwt77KsjRnNac+icDZgBE0ruE8kx4DLRl+lJylcZBa6
aCHSTr5NuIyxXXwP3myD+FzDOIRnSq3HKYb2IZyGJtS0jqaJ2OHU05FZetp9izxgN2v7XEw0+HdI
YDSD7HxZRKILyZ6OETfFfoRiNcQv0nmIJgzLKM6hHV6Vfodr8Sa1wcWUtYHGPGZkH1XpndG73+2C
a1RXTtiD9eRrMqVoOsLi1XXpLiA5uPd7en+6st2cKipcx5xmbhU4GxdaT+sqGr5dsuuIcV4Lb5gO
+ex1cImv66vWQXJXGtdBY4jroR9R7cQNSWxeYOs7ku4Puhrjo0YzyIG+hVa/FepKGz/MTGTXnZfA
8ZzS676etdHyXEVme0X2HomUBqAlCCnhgLQ+03XjutTYFBU4TNPKzeuisibSSpE3hwnSTlLPh9gb
gde03rayappNGs1so6s4OpspmZPG6kMvzUNdZIiOwW2uVFp1e5POJm3HGPW8Bc4Bd5e2HySte1dX
NGnT/ipzfHll2s0qh7R8dofcugLiY+/JnXpZngNNyK+noYf06VwtO9iR7c5oO8ATrnk9uqN5LeZP
3dTqpdOMcVeFarc8N8072CFmHgNKvNKnZxsizhxMR2uewtxV1fO1ejvk97CSvWdo352pCSgflILJ
O94La2yvbXRF0NBmghsuK2dX2/XfHuurb5WKb8ImoHQWq/SsGXPSjlbtjIzmVuXlDeX6OQBoWV0e
vCwyBRU6pSqpE7+CFp4hvJD85agZz8uWMc8VYx3/yDAhULeNgI4rdkhMdmTXPg8hmgmODeOMLWRJ
7LEGTpbStBHLiY0J/OlEXYR0oqC7MWNvOLUWmmWvIenYKEMGEmRCiaOLM5ai3qmIXGKu3PRVzXPh
fuZT5h6WhCVqJJ9r95+rBZTASsTkmvlFMq2/Jy6ATdkO/cmYF33yJi3+52AxNKuMOt4pnXtsFYbk
msbHYXnIq0rEyQJ/UWWKasslgbRZDZEkTXnA98wMV3oeMKAo44YuSQnWL57n34kdfY8HzL6fQNIZ
3bjM5xd04/LY4Hb7KE5o9+MeXdU+ItxJ2AeEYuGh6DyE5jCuVo7vvZnVPB6cawvLR5rS4E2QyLn9
/CXbHiESs+k1c+nqlMlkE5pDfxg9pySsBNEh7SMUpBkAl4EDe10mNH71Jk/WZoB3+xMvepn8Nnpp
H21/t9Q4QMPrpyYyUXOEUAGsAHF3iTnCU7tUoxjZRc2zOY1cjV132Bl59mTPaEY8l/g9NCx8mHL7
tTbqkAdzBtN2Y3qbPrQxLI8mzJ2aunOQXdVdqXZWqP3IzA7hp7UWbWYdaIzgZiTPx057bhXL6lJB
+sQ5zoO3Hue86YboG/KZKrfgHJcDYJwHq8tazZi40dviM+JoST2yLbRKa9hCxNO0880r8QEbzSWB
1GlGpHRNf1rCziRJZAgvkIAFjQk+EOeZ4Tg6Ga2Q/82pvofY6nMnqs1D26Jp+mbVP7GJ1qdySTWb
5sErVjOLMzXzYIMOArKvcu2PEDLidtkzyaUJFYqO8bJ3DPt/4/vYi3zkvk4aYVLriZ6xTAINxyMh
BS7dLSBlKy6HW3cctQ2WVAJwHvqSstdv333Z7EKdMXw8BddjrdzPn6GOujnkb/rkW36GP80/hzXY
V4kxvveZYOga2Vga6DVtrQIrTj55+slIQwyNZNolc4hFPB+gsZVDdAAxURlYPtFmRitwP95puhkc
ALmEUO7qJmtPBH5f9VaOt8ag79baQ7JtvUhsQNhRpp/rhJQYnZACVjTzPnV9V5A1fhqB9Z/0Tj3q
DReIlkogSRs9OOQBjLKOqXFJnFoW04Apc0UYNW46K1FbD+ubVxyBCa2WclCKOBu2j39IaGEe6JX9
++pJPbX3elA1u+XydsG5XjaX8liKcAafllNtVB5wb6X5s5z9gS64Giyry8L1LACJvmOtLOhecILc
VaGjrFui85ZFg6Vyb9AMWa5BKflqiCYxJgF+XNVGd6uRpbNtpP76WZabr7fLZ/ltcwKwuc/sdLcE
qznEMfqNe/TjAll+V46gGt3kS21JFK9Nr5+WRY3rdlOn/CK5HsgrgRBkbzTWR8r4azsoTZ0NYIlT
Vgz42p40347n/B+OTCUDrH4d59JybnpLCVfaiMJd8oY+8+p6v9SOhUVOi6Ln0Aff0CZsI14YumW/
q4mpmNalGZ/bvI73F7LvJ9T3Avldnrk8TU2O+bF5XADAl4eXtQhXK/DM1yVfDjSXdehpTixbl3L7
ZfNzDRbYEWP+qi3tgFb0nCcFJptp8PI7Fpadd+eozPcyQ59l8o0zg+RDogf1qwjf7xXRJceu0Nx9
4KTQTarsJwJhENKaKU5lgatfeN79ONdMF6LxsrZgjT+pxxeo82Wff3rMqQdkN1oQE1XNe10WqIsq
PJb0c/96/LfXL09c6MrEzmg08E35eeoVRRr2t8tZWFY2ah8gA/OAPY3WAxf0lrTO0teTw2Ciq77c
Qi+by1o3SYUobL65LtvLbfaymZIVknbTeGoG8EGZ0IftLxXRpd+9bIM3LA5QJTZdOkc5LCl8y8LV
B5B4boOOqyOHrEejcLUsBgcf6cgdeZ3YwCUKUQwr33Bc7shcoj+h5v6U+/Uh7GJ0tEgBW6zbc+3B
LvCuk0g7lyF+K0v88tQvq2EbAbpfShbLq7Jtq1MWmByuPttlXl8voXTzOGTZbFO9/vOZIran6rw8
yqylTA/L6tK+FmTupYdldTQHTtfLuxi1RbvCGbrkHOTgePOSuQBZknNt5vPNf33k8pa/aRuG2nCP
LbCGmdH6215qgYAvz3yuLn/984Msuy7bYUnCDJl3fLPPv3h5Kz0i1cTwYNGfHQfMyW/vf1FYfH7s
y9OXd/8PHsvTc+SUetXRYPPJ3xmJ8YnXIaIsw96U25poUJKGxyfklMQ6h72xGUR5IyN92jQ9QoZu
yl6i0CUGxiteYnDsDGbR+2eVLhEvOHd1PBRfmQp/MER/o4dcbicSjTblpBH0ZLC7yCV2FQMGA2LY
54Fs3U2Lbf1EiNFKKrgDqQ/Dsa5JK09Cr9k1efNk5iF3GspWq4k7Ckj67mnq3X7TlvoXO4dF0AhQ
m51zRoADXzKsVqQpwomav6YcmAX0bb0jgIAbjLNrSPPbloxP10ODSx9VNnb6OgP5ifRjX2TNT/Sc
IacvUkSld9+MZgi3Nk7zCJiTU0RYF7AbyarajYN4NTWQNyT15kPLQBvVyWTDhnLoT6WcLoe4jk9K
43dLannO86bl0hdi7m2yG6V+9ON74vn7CN7sqosg/AWZ+tJ0RBs6CP5kyYQURiK+SHNvNsUtkv2G
/ypEhnXQ/rDxIRS6Z+0Nn4pEZBNwXDFza6vmi+bgUgbqYc8FjHTk3jqr/cn/fogHegTxzqpoXtYF
uEeZEB+fmO/gGUl2t+KXLn3X227bMuS6HdvkLa0Y65boKc1QvytHZ1zls5yEtQpHUsaMQwLZCuzX
CeXiRsIXOeZxAnMykcExMqF7MsveD1XJ/6xNAHjgkElFSvLec5s3farhZFbBSz0QhBIjh1lTOGk2
BdPHbSa6PRFaNhZmaztUGGbCQuG3Mt23iCP9RFoYn192005X4dM0IK4krYsRibYwYU805Wgs2nMj
1T/1eoY9qBjMQx+IR7ev5N5M8qMCfPBA6t6jWyQ3vSeYvQf4BRsR3LZ1tG/Kod9MhrYF/kbQEj/5
PrS9vdZDHQvS9irDNPJD6+or/pXrKo7Tmaedr1XIBa6WgAQmxWUyJNJzVc7+UNQflkTwPOm3Xljp
eGOa6qQ70ZXejeOtN2rxMdWSG/iIq6HmeBUgxNeysPfkhW9EntRb2Y8cnO1EwKDhYN31ejyaci0D
WZ7qpnlf0hhdtNjHvviiSZfLKqysxCyqTSTdtZXiWsuyxrp2yaNeJZ0q0VHH0VkaHYHyZDbDq45G
faclgmg3K/5amta7VVsPEkDeVyQSXwouUeuxw8XnlhSv+2Gq9sbUd9e6fh3WcqScjRBAGvjmxo4W
XmKufL8abvJsQ3J4s+5jcW/nLSDZ7IOY5sd8rO0zV9aVDjXl7DwBv9K9+KEq8mMZDJIClvZjEuIl
C/1dotQBKKbCaeTiIQ3sBoVdEzLPxx1JA/mHrxJr40vv0XLotpbnNqrhzUi8+iVyjRUhZMiYNKx0
NqHPQWadJqpaJ8SD214DXZB2/lWdGBj9/PYng1ykowMaLp+LU57izyYUZR+2eDbT2julrsLlbEU3
pS+arR3Er3msj9Tx0cGrpKLDypXPKRmENtR9jCKrdrHyv6R+F60rG3c9UXCq1x8LR0PC08Q75Vje
tinlOdad8l4bpLmKRB/vnLj+0Tdevfe5Rq3h7bRbiMqoBAZm0Q3I6ai/CzrT3rX2vs/dp76NqUrZ
WbNxDf1HaBtnazSNtdGHb1OfrAmZpNtA/Da+FEH0tddd+0b1YlYWDh99zHZjxw9tvHRdQnwBnX3X
I0qUbMDMoiEpizfKFHynDqOrFPE3wmEOk50/CeUgdMvjHy02kHU+qWQfSbADSprpIzFXO8/zNq4Q
7V3iXNVmahPpkTx0owDBCh9q2wcNGLEiBBuGKY6gg2arwODCp3gDhfQ6uHDzp/65wdJK/YoUnTp5
9MLuWRu5i6dGTI9CnYlAuc0M+73Ldk3CpSZ0opPX2ea2BLJIXLq7GfSPXhX6hpzQD5c2Tqxm547n
dLts4vALC2dFKXO6EfMPlLkq3gFkWqkBSoJLUvhWE3Rw8WBkm8LMSOhgfLQZ2vC96Lcu3ZRt1Hbk
r7cNI2E8TQFTT5dbVbJPvPY6MUHqml6A4zyU5VrPxI8xw6MfhV+lLLMNqFwNMkb3jsQLcIlXcF5A
SQkVwQ7oNzfGa+eUBl312DlQhyIibV1D7r0J6hAmWgBhYpytQRBLGkwkXmrHtE/UN2ldT6mPqQX4
serzcC/99hvOvVPObHhX9da5tW37RmTqGpUQcnAPCSGI+hvqzchJ0gYzSeBlm5byMHowwhISceAu
XG69Ru4iJwTXGwHCV1GxKqPG3na2kW0USTirvsuLVdjH93ZIFkJNjd1UINMNqW8i/kfqOnkBeT7Q
yjJ+GvldYFGGkjB3oCePXApf7Ng412+Fip7lpL1hQSJF2G+rtZg6XBJDdTP6QB+mQN2Sw30tFXBN
q7hNM3HnTtUMTIsQ92vDdvKafE1aojiOkoux8std25nPTQkYoFXclykgPEgN0q7PBTIOC/2+CIiG
QCtnUubRHmQupm3a4r7qcDe0DYZsBdh4NUQDUntP309NfRdXbDjhfEBMV6Ge3g05EQsR/2Wp44BT
G7k6SCDkwnHOWhYomAyFdZAVltJo7flJfMvIr1kHjvNMIi7hbeoO1Fh9zjsJSwOsQkGDTuKyCxvw
+QMemUFFLhY9/AS+0LND2PjfhRqeWmDtOEbLcp34gDC4j+E0wlex8UpGsB1AQcs8WUF0M8FrNjSz
2erKIX65BrohIrWRXfae5H2O9bRCnBt1EABgYpiW++ZHXUgRlSGg6dW3ZKBgU4RV3ZnOPsIYHlh5
8JM5h2GcJGK9L5WWPXiIj7BuhMBg9OIO1FGf5XsQUMnJiBaSmu5tIajvirZ/YJbLjZqzrhIaVzjL
pexJ+3+QAf1eMT7Rh3/MjTq+6jEe9AnaGw2mhy09wkyZhkzpg8WscxPr3Ua4JBPASLoXoS7OGgbs
ItPOdQQUQlRFi14F/gKhA8W911XUmkkcmAITuFFQEIRR5mdK4qqEN51VDjNF7avmUIGrmXutYzmS
4he7O6pN2V0Qes7tGO6GJvdeuRzhs2cwvysa4W1JiRA3XYUEVddPnscdPBR4lssuG7ZtEtKB6bfO
aJnH3BgfCjkOd46pQ0jRSEqmBh4C5yiwoVOZPEg7isgwPRioTIIszc9jHX84BHuuWu5JG73NvueR
/EECMMAGpyX6hKHVCg7cgNWr38b9U8aQcG/khb21k5ZASl2tSQAgEX4OjeqFp9/3zXCl4tK4BTt4
tEmLcZMeRHzKXNfqoMAwh12nVn0TS8KZM952RZpVT/wS5nhNr8FANfhwQ1kde8yve9OugHwlBcSj
YWMnplw3Rmjvcjo33DvewajD4JtTIEKjdsl+868iTCUMtNRHWF9HpCml3F8ZRgJxS4sH0350PCGe
/AqbfdBjMXGdAsrZxirLb3VH4bxtjBdpMLgHHHyfBtaXwoSxHer3wgU9QG4toioxQeiqCWbU8+kh
N7QO9y4+WZ1ffFRaQ8UHbVCEtjEZzl2LRc1yCEaXxLfbKM60vE83znByWgUCJMXYTKNz3ejDdytz
iUtwe7zXLQ9pPoAjvZpeXGeeF0AI7k2sjdLHa9dr9Wsb0JkTxdRsnAKv5khfLDRApkPEykbuNn2T
PI1pNawd1Phm5sCzSh2b+RgcMYToyJdKQrLKn4ZKG+zg/oCFvUUF7B3yyrY2lTPnjKi8OAiflKzI
KYptAteUWY5EIRlBM0kh0/OXk9wq1l4dcW8wb3XsgIy64m2Bv3ETh8jQ8WS/tlz712aLMljFkA2a
qOWC524R3WHKqto3e2ieYrxIsqSqXkJNckWl1v60rRBsrsxxeBuzlG9neF+6NMKuCYxoKnDUthN+
60jBEBRtD6KQyDDXRPqepZT0KQClrod2VZu/JUZNK7r1AXzBu+jrtDvl5y4M363QwfZXgUEhTaKP
+o9q4q5kDdbODrqfcpxu0jnZXpKxwf8Z0zaZrZO0Gne9lz+75QwNSr0v8ST2hdP9bNPh2VDBMQcR
x7AeYb0aj0QjG7AT7Qe9ziAIDk8xmng70ZpTY7V7jGXjBhSjRUYKSCtOyHyQ4aYzh+ucvDjwlMSy
OW/GhHGr6ANvOxWgS8KARnOQQrWhTiauWt0AkmqXw7mRN7SGApwD2APUlD7rMQjkCagK/2UmMpnx
lrkLlSBLOzeMSbkKe5Rr9KZ9mTIzv2GWYsxZh/XET1aMfr/KKrkbVfOdvu2HarH71xOFx8Dg0Lbl
M1eJH1icrV2RmnvRBSUnhjJWUIW7lW+5OBYHPGtg1CcvcDcRnXV8aLQWPKvbelr5gpSu220iLXAf
OHt6q8Cs1/v4d10aekn4Q58UcLDU+gYNrB4nCR8NFo8XvuMipOjHMVk7wN4G2tW4f50l5HmjCYqJ
dZV/qKmEN6EAuIbjO9IcA2NHdPT9+QPoXXYQqoKek6Eo0b62ATQRbq43jBG+mI35WBndnZlp964I
b72I/6U0wjMYpf13E5Rq2XB/YiJftiZIrlA9B44vVgVJJGYQu8Sr46i2NcUMWQV3npGLvUoV4z4F
QxbP6eyvTwkfbEDa1lzVgGjPYZFUSr1xJQxG7+2Q8YPMNBQ5U+hywEJDQO9GjZCk9DFvV6ErxVVM
hSG0UMwkTv9mlvU3t9XW6WRj8Aetvkr66GUUxMmIbwEIyBXyY3w1I3fnRq7DTtQ38IGcRKNRMtjY
Ax3rXITclSUMW+QUJF3qZ6pPiLNLLzkktV7edMkAvK59DkcLnEp/SlybMoZhvOctaV9xi/leYxrP
Wv8wFs5ONLq+7eL4w6voT2ulfvIdtPOEcINWchLGmmYPbWLEVZM2gkri6JCqkOewNB6GXHtu+w9P
UfW2xXOP8W6duO6rZj2TUs5dzgRSInPnQMwAytmGRnfLFcAJ+PsV5sg1za+jKpwbq9BLvNABKTIj
0cAtI1V8V4wcYEsNObBHQcCURmL0OnXrO4W5CjiZ5PIQ3XkEcASt/i4Cv9qPfIQ16VdchgkyMN0c
eseVLxiOVp5+Pc9RgTn7AD5EyQnJVxr04UvbwvmydbGLtBnREBA5V9glBBL3Do84PPg+2bQeUDwx
ec9xXX00af4xa0qsNLztshxE0jN3BIa8ZfiiQHFsjNBdxyGwCkv7aobKW7W1NV474XeZpHdWOlnH
cqpwbzPu7Cak1UZpXuu19owuiy6xDV6+87GivqRgX2HTQEXO4aeKRn3XuiDclfEBK365btLiiZvm
tVlM907A4ZnCF+BLiTjy1n1n8h0TfsCuNCCYBxwtupqzs0NjS2AIlFvvwezFtzxKYHwhfzHtYxHZ
0VqZzqOiAE3U0nVsITFIfCwogbqjHtevrD6+cyzap8gsyFx8ssfoiSSKh2EIwVKNx7Apbpo6Ja/z
xoqNb/hgUXITklx+LxSTjV67q62Jw0u7GsICvc3k7OaJ6YQcmhOXAW0gbs04eDN8k8SdVqzMqd23
UfkRKQfCD7MEaDTuztKeXW88FJZ+3SEGXFUhaSg5iai48e1XuCf3Bv9bpi+3A8NBJR/daXoq5RAd
xDeEqmbCAJFZ6dqJunTXpBwxlcxysgarTQOVI9Sr18lxXu20pIQgrnWRfrS192q27XuWvfe1DyOJ
Bkeq+8+0ke5LjdxqO/sw+LDJVHwEKn5MrPwp60wS3DPs4OjN3z2O530dt98yBtigibgkReUYr8wm
f0ui6lhVzmMW0iKSCYWC4SjHDLhM8WhZZAnX+hdH1KSNpDs10CrOXf/eHeBKoOP4iN34Hst7L9tb
o9auVBMdWz35Xuh0lSpHOydau0MyQuZZoOSu6soUXK1XbAxRftHCu2IKv8UwFNKA9PIKKVNRwAtq
3GtchWDE1a0vECxo5rXTWR+WSOt1IOdilWHeQOwFUlLYVJEYaati2zjhyW++4N8/qOArwBrtmDYj
ZBqmgo6OAi2Eg/9/Dtyf/4mgzzT1OVXj3ztwn35m2c+6/gm/+/MN54iOP1/1p6LPFX/YFp151HLS
JPzQRlDX/6yb//4vzdP/gEtuOgThkMOLyRaI978UffYfaPkIzQDyLQWJ578o+uQfHgFBlEc8moam
58r/jQEX6eBvij7pouazhSd1YdqgleawkF8VfQ68aE31FrcK0nHWlAaQ2MwLFEvNsdFfWpJ/Trlp
oBuecNqvtRIBB9gVQj//WmCwRZvciP7PB4cl//Ovp5cnlseytkOM0Cb+ynGQPc2Sf+ozWD6CgMnq
sv256poc74nX0FJG4JZILBdz88eZ3bTL2rJoF4VB2wJU1Erz9ndLbu/nqFmWR8v5r8QyghQnTJIJ
oHFXO7vEeKh67QhNPWAQEDAAc+MXa9ZTlylDQwtCRTOdezAKQ4q1Uug09WBSg/QZDOB4jp2dCS8k
OLIukW94yLClZ1CtRCczALYbQfFVwkQHFjvfyfCR+rd0tNXNaKAyVsPcBJhmVCIQ6LSV9a4okttG
7+56qeJtwkhlPQoffYdWbUJY+0kboOLoAsx2zBF1I0CeIUm9DobwTOLWzutbJmeZ+lpU5nlEOriT
rilWMp+unSAJz5rZ3g9JDT+ksdZyz3xjojP+TCUPVQ1jo7YfQLP1xc5I5RfdTp7qnn6C7XsrnAzU
YjKU/yJNaSeDL68dW60h1Vk713uEBNDtIu4ohDq4X7OJ8XNRDVvLjxh3wyAdO+jDInW1A6M3MiJq
kO85d5ZdD5eIcVG0bZp9RNHnWVMPfRN9S4Zsm4UTvS1AMUyeBXTRTuy8qe2BskvYtkQw9BA+SO2A
IExgU+oIedDpYWHyu439Vu4cQSBpEIITFkm9MWABMWFyceOgJ5BSfGiZZm+y0CATKynuzLgq7434
ZNHd3I5MUdYjTKBAd+TOTZF9kLMmNxll2HWhTQ+Ohx1a1RnKcBdOSuKdQUwQfVAxgGRU/M0AC7FG
CEmWuHBhAfr2ez+/iz2SyjB8zXxSmIv5rop29TX0jXAn3Gm9nCjTIxClFNrXcKdnc0i3FRDiEPYw
QBUhOY09Qo10kC86HDZ+VByzMDP2zHj3dYveoDFsNHIxhDwIMJreP+ADYJJQ+vUO0dKc4zBu05o2
iGqgSHJrO1AC37qNTUOlg5lW9cfJ7tdFZYPURHK68e+5sx4tCleZ20GbrqxHI+zeyV2NNuOU3zfN
TPOjFqm1BuePQD5TGfAxAB6KWN8KvyjXYHtgiof1Q1b17WYcCO8YYHVoFhp1reZEbA6ZDfwOyyHz
YHgjcVFSegrip0pHBhRq4qxPB3BuP0KjZTAQp9bBzvUr0QTMdqSuVkOI2MY183eODiqxbR9u9dAG
okrjepPBaAEwDYsGDBRH8SYMq6+d1QYk5e4RuGACSiGVxpk8C+jWbTP2DN0ZHuU5AzVrAlBtSMWR
FW9rLdiHk3dIwJVpZOnu0bV6Ow6g+7wamTWOX+ueAUklTWM7zh+szHK5bk1SKCYV1MdUPqXCfoUv
UOzg0lkU1Mv01a5h7GRCAaj0gaaYu/6amKafreU0B9u1GTNXPm0gg3DdKq6/JBxmB8ckUAepKlco
ymtapp99T/XbmqyRwrsWs3VuhFfZUYVGSryP0ArslQeYEedwtPcqio1OTzwSs/S0+hoHLeq3wkQ3
S9opNHx7o5BUlCq7hbFGG6dM91PXazCN7Gbj6wzatHRtDpV11+ryR2JxTYVG04bD3dCFzc2Y0NHq
SDQ81t6jPxODasfy+YFCuh7AhCqOMdSXNmWsGSZjIMUaw2Dcd6ADwa2sLCgoZAPq342YrVQP3gJt
XYU0wQdC0nwmrm6adBtfPYyBr+0NxZWzQ1heWE64oSEy66i3UjH+L30QutJ+MZmOcJjgERzmCOzB
pQsBPXDlBi344syBsp85+Xbqy6ONoHM9+lRJw7L3z0zqu6ynTNKP1Oh796ccuLx09pggduQ8pz5C
X+81sTNyqLhTuVX61ZIfWlpSFNMsDKRJePRzQnny4sPNMyThBG9oFTXJoCdLIJ0L0lpVIZ3uEnIY
FThxBSsso3sRa8gNKOnq7Y+iDNDNTeYLwukO0TF0o7gm0yPPPGPLUd1hkoJcLMU2SMaj4zxEBHJW
GnMEukcgiyzKIjD3eliFDTxVkXZXU/ROYCLvYzbWmVp6atMq6cpXEz00hUbiHJnjj9CHQJl7UfY+
eP0bSEw0OyTM0DJKu6JFReudIkW53fRudYde8JjFyZGe8rcqhwLmqplGrkjoTtXesgyark3m0Fqd
koOWjP6+wnbbgwZZe8GU3mmImVa6BddaN/xt6uT1UeEY3Sg6vh5eF8EpiUwFbrcigGlAT1i/VGkX
7Ah+pbM/Ua7uScAYvAH6h1VSDbO8AzHwKDVLuE9mdZvRPARIDB50NnZNRu/vE51Rd5xx0ejjDwvQ
1zYlthatEz2hSMeGUH/pZHHwuvG6aAsuNADX7Sn54urSWhcleQ0SZaQVZh8Uu7S1Z4FOzVTpbjJu
KkE93o7x9FTZNYmndjRSFPJXDBtKsFqmfAhEuI20CUqHms5cp29CRD8wncqXyqOFPer2DWEXxGQO
e62Ggh9RIWzQ1G/NnHOizqge29J+0DTrAGATiEhOtBrDl1M++hs7QLki9Bsnsx45c77qbjIiDCuG
fRWr0yJSWhYxA4m4piniGA8Fxav/Ye+8lhtXsm37K/cDLjrgzStJ0Eolb18QKu0SvEm4BPD1dySq
btfufXZ0n/N+XhgSJZEUmUiz1pxjoiAQOwdSArgPZ2IeqJF7UH0psT+cSqXIXGWZVmK+lyzpO0Lg
rqeBeAonZ1Jf8uIuaegVkJTyPiZlGTaooafYsQ4UiSfmOhsBbVo6j5SiKNZF85vuj1ko7WCngVHC
gqoTvRX71UeTZsOZ6spwHnMN2EVflvd6niHEUTD9zI1PKb0g4YMV8WoBY/SPaAYMQwYGbevAoMQh
fX/DfuIoNe07cz7Vb03cxP3o7Fe7MVkp1taVpC/lID13BsW+TSt89ANzxjCdt4OZzofM6e4qyMUR
OoMTzEgEoDh31fwNKbBBgorZ1KxGsUeIfb86miUCTMo6I/r+KPWsnbTYVefWvZs5kFRd3CGtQqXo
SRSfKp5zlTyXPWXyjaY0mRgqblK923kWXcPVYKxX1aOVGe6W+f9aKnmqZ5njYeqyc+wmzl5Oyc0q
f0PwTqtv7sEiZoV5rAWMZ2XQxlYo9mgb76uuX05W+jBTSW0JT0e6Um/Xl+OCYGScJCcvKNM9KmN4
h4L25xTBdkbTUrl0qOhjEyuiUbcrA7PYa33zmCGGwJ7ITno/TChJghwqoKLDKH/5KgeOG+wcNOFJ
CsiMH8LR+jAv3eQkgPgLT2Q7V5BbArZLwc1Giqkp1c4kGhoWBqADq3S9hMHQRU/Zwma5s8t4x0Wi
W/592VvtkbSOZ8t0u30fb4Ap1mfZFRHN14G8AM/uj5kB3Hrsk33fIkuKO/3cVZ7cJXRtKZjFC9k+
uht6yPtL0o4PS4EpbxVSs4/qS4ZUXL2L8aHM/B8yZb5I9BoJgaEdahPIobCeJlrSucgfU6GZ2xGR
F9geiwJE5n4EqUYwjpNEZ1ovFm9DJHapJICIZuHJAJu6BAO2QQX5KoNX9oHJPjCzK+wwoGVqfV+Y
4w8EhFqIUzCKc0lxL/nqp+JiDKDDGv2xoVxwWsXitjpE2OCTE7fDqOg37XaoCcXmYTzi3El9YBg5
9kDgnM4eTG8wXsIsvdOEIw4OiRGOrwtQMpgJowJ+Mpu+ZttUHX3l4L6dlZNK3cj4s0CUhxZuKfem
qJ4ty7Cwci1GQK8Dvb5m1VstJo3YF053sDi42TKx9l7RvLGjAJpcMtkg8ex7SqeiIdugLRefQJ/q
STDZ7l1rlzTzeElT8TBKVBH14I0XzQdTtPj0o4ejtxTauUv7D3YPz4WoUy6rDl/ItA2GzN6X+V4H
9nc2XbpmedCQM5k49nmYnUMqsFl0zjCFlTdkm6YszLOW197Jq19SoivDgrn850Vty/LOFORqBIS7
bFYXBfYacXYBgB6mAmFXRBtij+7XywTDnWbAttQJz4oHYpEVdSFzIb8b1MEBZk5c3X5WkcnBWxT1
Jhu+OfWPbRDvygE7MCer6zSSqM9vsb2QSwVIdetZpA7OsbsHm5yALlpcAtHVli+jnuzCtwwS7zkm
8XObkD+OrY5B4oiLWy3ZWZB8U6Q890A7tB+gV5Pag6SjC55FarBfUK6BdZjPCQI6Jp48DNw36pjv
Sd7U25GQ5EylZVjWEFrtciloBDjSMaixL2ijlsXBQceW2nOg/DbySqBiOyX2e4mkTel40cn7X+Uw
aOf1Bp8qOzC0inAQF8aoOrvacf3rpmiG57Hupj1wql93CZfmkJWMTbjeRC6FyqqIhyusWesmPVws
446FtDsbCpdn5TQYtF58ONYCoCRN3S0R3wjrFofkkkqM51VsXCwJIt3crY+SkoQLBRZMu5hgn4tx
37+kTEY/aRWpKJ2fX+XShTEsmK1ZhyBNOJ3qJ1PcrBRuwkKwvutjSbyRsEOgGBwrbXEbIFc46K7w
jotwUTUFwXlUP/t9s95XZGBiYm1qwkD9iiDd80zb+r4ykF5Oc52frfTOtJF4x1U0f9rUXrYr3COr
cxbQ2iX3AJjOIXF1VubAi3a9MCkAt31/tlvfDzFova7EFVzJGRjqBEddqv9ojk1kvTUDtYISmzKC
yxa5vOf7d3+hv0RqlTQSdruZ6JfzeqNnpEpWGJWtzi2ZNpTHSmFJ1httuRMWQXPrsvb7brNni648
SaWjk8jGzTI0j1WPVzr3B7GbU/sjAgm7NyJTXpS2eZMtTL4LY/SI0/q0LLm8VO4IlhOfdBWSICY4
qhf7oBpPsaah0Ar2zAE6q0viMnJK+3a9KTUdiWb94PSeiv40nkRgDSycEar5ACVclkKEdUraOb2i
Q5lnuBP2ocuKg6cJMPGMvK1txNXOyg37Ss+ISyqy53y24reputcwCw496ugKUziMuvTDHgeQ04VD
BsgS3SWIIR4aWvEBCeZNQme/qyLnNgqo6pdJ8UePZS8KRh872jBthb3UO3fK5tDNQUL07CJAm1kX
8Mnkl9ocDCazji+t+b7o5ckHRvtWYa1BVLCpm8x66ZoM9L9Jn2Oy0ppyN7KdCvG+zAihGlCznyDy
/eiH4hEcTHAEMgPHHiVKIjmeRUkN8jtNTxDYPqKyND6xcJ0pCrxAILfu28LF9p7BjTUhhkG9RODm
xdO3JhV/wABediliuU3d2x61wozUhTogCcz0rke9R6NWztOm9CUoqua7IQvr0txMRWnfcwLB8V6X
EodisMMmCaF9XppTZnLyjRujRF+CwBbMJbwatzLRX3kDsolp14pKHPOoxeVDMNhVbGf3jvyYpyR/
N+1p0+soq7LJenQD98N/wfcXfGNVjHdt7xiPCf3Qsg/M0wSGG3JcNV/1eHX3i4ZE2Ju74CqpYQFn
SljW0kUOSBk8jMl0bhoHz2yTz6Csv9qkWk6uk8nDwnaEA4ivhUUXPdYLeqNYZ4ORefZ0LbpuDq3e
HXeJL78XWtrdOFX3ktS+vV19BhEEtzPtMG9H1ZJ9oFqENWXtm9O8PMbAQSNrIF9Cof8CNf3no7uc
/RYkZ61lj+td7IXm861AN0ddixvkZOM5kxZYWbgvu0FVaUdVm+3VDbmDu6BzuPhIOLRwC29rgwFY
GHq9xy3zlKuZux0DeYythOYmXq3Vvzab7S2nevnzLnMl6TSm+9RPghjZfxJrdPUVTdJ93SOmSNWK
I5LbLgWguv7SinnpOJ5BKknYK5T6RDff7Nhcr5aR1bSy3pgQgOaI4avrIzBnN6E77FBBOK+bnqjj
n16/Koys2OeV8byedGqONV6ZIGae0CxODBTXMP4whJ8c6PWeytENjprbBBeTbJW6hrQaB5RVgLJS
bplVpGbMhzdOhcsuNxjA1HOiFPTMaKsBrkuYP7TbycgRckW9sVuoFyB9dX+MiNwvs+1ffB+nWbWy
lOQQFvV9EmfnxJB4Q6ps2GRR/uguRFYvHtXj1CSCwooMsgBrcYMMjdlI2LRAhXMbm3EUjpHbbZ1Z
kq5boe0v5popsjZ3SajlIAz9Jbnx+7CR1XioLXGJUVZufYrslI/kLmjUVBPfDpZ3m41IVYY8JnnW
NE9e5t1D4f6iqJUf+Lzzado3id6GxZJiIW/GpzzDMmITojX7Aw4Q+Eublo9gQ/5pHqZzRQ5gZ2Au
zp6gJv4Y5gpFepqjB46TD87xNygMDnlAzhOIXwyFMJtNiotMj+SxCZZo/EV0jkFqGNYR4idRMFo2
AvWMCLNTrp7AMJnLfVp2Tcqb7S0CMVGXQ5G2YOhaAIKkf5XbugtI2vte5cGpD4qrUszI0rhWyel8
caR3xoUgzCm/oaFPjQ50wg6hgMBIi02i5B2C6bxxcpe/HtQctiyXYTbygzcsD5MR5agFmizM0Llu
O4skGWE1V2aOpNHTMuOmnpEamRoD1E+vLN4c18AMIlxT7mlnbOI8ENcutdJCy35MOjVdGZDjRz9g
a7XleyrJ1TFLYpx0EOBLj5K20y6zhYFd9NoDhf6HUET0XxpSqzrKvmobW8kPojOxMZh6d18u6WvM
rui+a/i3O4HpEJQ1BWe2g2kRP3AQyDCCz6WkKp48dEuDDyBixcMjsyXp8hH39LXHnnjsCHme1AeN
cU9ceVix6tjd2K4Jq9lf9l7/XAUFVPrSe6L18+yAzwmTwbYPXl9cS49SSOCSNEW5+ZuIfUQ4EgeD
kxlIpSLv1CWGeawi47rIWM0qLY+2g773W8QCWeqdNNSKvl/soXsHu4Y5i1WtvRJ0xMkIkMfcgntI
M63ZY+jfJlqGq9Jx702ThkA6BlGoxzLEz3ztUorrOp22Sdm0uBuR8+C3vcuj6wG4y2YxMTIjethD
L8a95pLVMNNndqUkqM7Jxy1OSuwBtHrKgIawaf3Qgv4Py0y+mVWNc0OrCzbGb3TukyGOEKmOG6qG
mLLZHhD6IylgEfXjO+6M6F0Si4iSXAktPOI4STJaBG8WdgE8Fr7WvgNH+5o+K7qEmyKurjEuO1dl
nLxU2Scn1YTiXQ8EPmd098RouCZHtuZ2Ti1Q1wFVK5uk0LJrHjubAeItD8LRfc5L1g5/Q3UZ0nfo
vlxpkgy4xX1FHC8pD1j7vpuRyucx+HV40XjEdnpTY66WlASUJpily8InS5mFxDjfKUGim6+ECIDV
yK0nAEffU6tqQiF1zHJL/VxhH8VCjWQG/duFcAqkNhMZGTnVxAqS00I5HP0YAi4SFAf7MUqD9hh5
41VZ548YYmxyJdBiuCObnzIgQDEji9pMqw/gfpuxcUgiT6ANWHROtoa49yiMSHY9XW/JPYITQhBY
sGzaQ/DrlwrcGsy3e12P+ofENl/qOXircjSqvLjg0DOlAwv+ZkbpV5zZhD3KGCI6AjoOaBk9o4rV
KGEHlcXggjuf2BUPzzRa7OTcFfQUQjPXToOkbhzMmRGC6EkROTrtRhqkTLGwoe1Ite+d1h0U3LYx
unifpagJvcmwQx8Y/sYbD+w/PrnYScRCDGPDVqGsYHK4Jn7MM2+s8jIaXGmCpA3OZxsXd8eBCGLi
6WLj2cPCceDMfCKt5QpTxgnisSrg5fXOrturPFj6gyQvp5pv8ImEbdG6W91KCChorxdOd7wR+YNo
rC+zXY501nj9nnyTHoatKAkGUh2K6+RR+XoGYuadig6QcHkbAh5iTBpxHWkkTWnFu46DB+xC/0IT
wcFVa95kVAhPUAUvwsFmgmIEeZetwPb9zZSoULlxKbd5Cc51CRsnrTeNbWqIZlG2JAQMepUVTgDq
NSHq/VgEn31U884sjXsdZ8tpVBdUR40o0lpoDS3BjI3STKGPyFknOpdSb8V6ibAxNsi35Aw6Dx1n
IN0LfRfJbhVB+lDx0E2FIs17p7r5KWqMJnbabCZ58tD0PqY12TU6aTaW2iTG1mc69xfwlfqJuWa3
TOUJ37WB0TMO/T+8g1GVOsHWnrchcoiSkcosI18u0fWbwsw+6LCJfdr3ZPSh89gRFfTQ1ri0SFnC
zMEQ01VkQ8UljUZmrsKiQViVV/mwc7vp0fZqjFlttvfFNO2mhA5kghmj7HpkZ4h3TqQsoTqfUdX5
24W+0TluScP2kBPaM4Ucne26mMoju99XUTgMTRPtkUD7n9LglEX1YX9mTmF9M5vxTSM1eNNiqjg5
GO4X6bkhkgR3k1RdHTqTj/rU776YYwjW1D1/W03jpY/pLkzKR2CMVF6ThfyFMvhOutHFW2gF45yn
2uPj+dFd+COUDhHn14V/6EcY1WSE8yL/eeOpbXCmaBZ/ue/3t9qijO4cx2IyyToCKhT+uupJIKJh
ypcpWkxKJA4wRVo4DeFcJT9iZfsFyf7T77eRSf+7LJ6a9c/X3/nTlz8fTj1mrYoJrsnlYShSsG8N
N8ZikDWwPqG6Wf/297c/X4S1YoX/+eOfD73+0u9f/3nnLBUTDY/GHo+CRBDJs0hVzVnh3tLJ0MGt
T224CUEXiz4QwWo+6QswWS8mGNyO+0+KYvNx6Jv8IGq/PlbsrkOkZ5/unB/H8SUVwDqgz26x29bf
PA9iiKjeskXO7wmWM4gr3pVvDlAwTARjHJZou8iA3dBfv6zIgwG/wQGnH4b3SB1V2D/9uvkTux3V
ATy59UfJinFfv+xw751Lh3rvaJ9w1/715+vjeWAwfhHgC/Vsvx/fNTMYd7+/D2ywLRiZ2TmzBv++
//fL+vlYv7//u9/5u/ts4qlOXncQqoDuKOqrpNRICBNmq/VbfLotCJv//9P1q/W+9afrt+vN+gC/
v/27v/27hyoBhbBv47NoVXOERht1JfoGMf8tA1x9/7d3WmAm/vzzWv1R+vuP1u/Xv3QFp5/BP0ll
sW8HhjT9ar6Mam/+9eX6o/XGSRGoQlb4/ee/X8Lv+yxdWpv/xcr9t1Rojm7+2xyI5x9tWVf9v2jQ
fv7NLw2aZ/zD9iwrcC2dU1LgWAjNfmnQPAvgnI08zbUNRLiOyzP90qDZzj90g7t9G5uGZSglHKQc
lQFhm//wyIBAeuY4yDkc2/ufSNCQsjV1geyiUmo5xwxIfkDNxgu0CaMgdeJf9We+MRL9U/vOMXaD
T39gtU3vFkNO7LuQCf9JnvcrSuT/VEN5WxMj0KHFUw/2pycjv46GKv8VEjooc7gG//XJogG5Ll3T
6DiDZ9qb/mCyB5sobAorDQn3a/U/ODKcBo6J+nwdVP6r0CYCb9nfpiN9IQ/+ALaPTSs7uZM9mcfT
HO/sPA6ISUufUp9GTEFL2HWtS1o4nF9Mgd9epT3ZQNSmyfM3mZNe1bF/lJ1uhto41+Gotbf//h/1
vL/5Rx1X93VgfQj33b+8q4lbFJNFTec4g5Ccer/bWJnP8SF1OnZj29woiq2Tmp+2XnxxYj82U4vB
jICyPmJDnzZkzUblkeLgV2mXV0Uxyp2P112pf0KiBUsqrqkITWYgs+Zk1ZbGSz4ktEAP+VCQ8utb
p9G18XHHthnWPdrWOOe819D6ssK1Z6WZVJgCL3v+Uzk+qUqUR4ml469PdkVrAFrzAl6pzcvuR7/Y
Sg8hWZDTQvDi/nUWLluNWBwT33iq0lmH6YRwwg+yIz5n1gEYi/xJ+mVk87Fq5O3o8gEQ3pjvzI0x
Lz9EIW5zPf7CLolkOE8fmmHemXICUlRjrJrt/I2YSDIRg/GDIowSSBRy9x8+KzXo/jooPTiQhgMp
gCv0L4NSp+9qleiij0lCScQQ0WNm5e8YL1GdTDqRn2AO2moYkAVn0PeIt87rFn+96xw7zas30dAf
DDQUcW6R4wkA+9iyYyOTh2DMVJ6pabqhI/xXcpWKrWmzQcY1jxQuK7eRGx9alHr0PyG7+fOd8TLq
OMGRFn45WdBt8dvGGwFWAaIq416QO9RKnG2LHXwvEns6W614LZLqCqu4zxHAgdedDpvEyS+l2TwP
sroljyvH+MVmdh6vOHG8d0QGRd3c7Z1zPcrTDEHDNIpvWaTdDGZ/5dB0n8qzpZND2o9kvvELEzK/
9MuuKM8kfnCnGyg4opmotSTLboJg3nk2OhpsfX5L3rJw7suAEfMfPqe/+Zh8zw0MoPFANs2/RNV0
NvL0mWDGY0o6xq5VyDo/dua9YaOrNx96O3/9909o/N1F7Pu65dhIfZ3/Is11sKgQxMozWhNlcte9
XXx0N7a6GNyKOL+0+mZpyufsD69kBqJ3qPmEqQdS2qv8E1FLXxRmYhEfx+Ht37+2vxuzAXt7RguK
1kAlFf1ZNWxCw6xQQgRHz7wKupo8x4SXxkoGyszxHDrO7rityDj/Hz8tQmWU1JjZaGjbf/kMgtY0
MVZq/pHm6Nfk+I96w3xA4+mrE0MUxlN+yDv/8d8/qaGrh/3LFeoAQ2WZVMvUf1mjstgwA8mFe9R7
AzJkfBNL+lKJJDy20cet15AUa4859aKnqPMwuRHhIiZz3Nae/mUYwQX40IgILWD2T8prN6svImOS
iXTaBykPU9A0nzlIEhcwK9ghDvymcNF4uuWt3WFcLub0pWq1u8p2z9XIWz2j6N3RvgwFzxsWE62u
Au1F1siesXlLNQKhrNsN27woT4HLAhBbl0on6K9+R8qK9q+K0e8lExFsmHZEjbTG9dvPXn8i0Bd0
wyBvgkhwhI4mWNTCe+85zOYOr0ySqLHLRZcxLeYBWARKV4NzoWFHuHzaj7BTptDPCRdEUuziBwFU
AQB1Wq7smMWAbggtaj428uM0l906pE2SEYr50Rrrp8FQv8vSSmN8vvdUvIfQRh2rbvBox1x4UcCb
6wjr1Z0X1BZqdZhpxUkBB4DOn+4n+RHtK8YK2m/Yn2tamuX2P4wI02bP9K9DAmyHYTAQgTmhxnfU
tfv5cZ9WMfsO4/9GZlQMCQfbYxyA3pTWPiNDDpAzMTUqVm4M7uiyYZMymmtLBc8lvXe9qCi6ggYy
VspgN4bFSHGXrnu7iXwVX0SMXaEC7TB6PjTsVbYOdTqpTOoQn+Or2jSe4HIYW3KAMaijsyEorx8y
kAH2iK5VDGQXOZ+ppxqiCN3nrjS3ji+RFhQ9ijfPCSPDo3K9+KwgMbnkJPX1JPZ5KrrPdjit66c2
kfdBLSlVjEazqbseT6TdXteL/UeuoSeJIiBHTaRtmLPCmuFEkCRKgAdLT65IE7z3ha/oci0Orzp3
Ng15g4EKHjRJIHRUFCEMRyqZKp1QxRQuA1us2CgRNBiUgWkhQP1RUcbai+s66KmJO/RL66lb6reo
RqLakojYqmhEHJIPmQpLFFQAVHhiRoqiX1DVcjvtmyBfEV0lZtLeu+N5ael4wTEe2lOvQhlFIh8s
QHIw5EJfL1OE0PK6VUGOeDW2XsFbZT/3KuhxIvGxIt94Fml9KNtmT3YnXskmQK+EG+EUEbedsLHe
ek5vExtq7PMga8D9EjA5kTQ5RUROemRP8l6pfk2+1TWqSWQFgSy0ghMptseG5MpJRVg6/C1AqfmD
rZlPZZfCfj8XandK9LkR0f+i2rkYib/zOfYNsTveoKRP96MKz8wh6YrMqk8TBTpGA0MCf0XC8Cd2
U6oATktFceZ5hqwdPERbOfqpUYuzhWjdVxGevt0ku9woX2eHuuckkuclLh4ytCQpDYfMhd8p8jnG
2ZwcSwA9NEB2PUJmCZsusRkMM2Um3cOfiY04Z9gdQdKwe/IJYzXnABMVgSGlNj7EnQi2jdE+wYKB
D2hYd4n0NOp6+cXozOUDaqOb8zAsJe6hiexnRzjfXB2CX2cgRc3REVY6q4uYBLMgfeiDnkj8ZUT1
1ulTlU9oHmnjyVq3NnXRPE2m8HaLoggEU21hFid9XoW02og4NgkyNEoJRLiiv0ZzDrilIi8WfgJw
q8W7gaJ1Wch/ncmBbciDLevpjk0rdu8c5omFiaudSmRy0fg2mtV9rPP5k2SlXxxokp1HuXBkh6qC
YTGMl3tCcB+siJl5qZhi7bg6djTZMGzeQUDmeiLTtlPhtjRek41N3u3SYmZ1Da7q3siOcw4EkEj5
N4vLZjNReG0iMNyazHAW4HLNywNF07fWAuXZkciyccsZOErU4E4orI+gP0fJ8Idgtjm1kus4mLpD
50TfCiJ8K+AFd9i7k+tmBlblE/QL5nHvZqClvOQ5L8cfKPVS3I24VogI7iYIKOKtF8NjQIBwbhM8
uZzxRCOcDtDW5rOH7RYWyHbx5EuBMHQgjlgQS+wQT7yonOIFfiCMRnrvMyKahjDjVqUa4/35yFXO
sUPgcaGSj0sikF2rdDdePcLZYaqvyOu86dti2c3I/cI4j+JNPhkHTeUq6wQse0VxNVbRI90ncEv1
8m3siBpuzOItq3h3EvsZC195VbbUn2kC61u2ti+ByWqiZXp+12gBaQU1qNHAEHeEF2j7mtMB5daj
NvUlysJtxLmR1j650YlKkC5snM885pOv0qUDa7wXaMczm4u5qc1gI+z+ySOSWoNKhuQ6U44K9KPQ
UXokOqLDVNot3pPH+QbxRWnDGk2ZI5euISonyg+dP5z8PilC/FzVJiAmO0ofwZljliY+O0msu4oG
oBJKbFzr0KucbSPJHj3BTJq1JIIGveIHR3hP6mCmWE7QyQhgy/FsLxwHukmpjyJeyqcmIAa2W5O+
F+S3ximVNcvtjNdFZYIDvP6upe9c5V1IpTLbOUHwjIXzbjJYq+Mgf+pIgrYng49fB9V+p6v8cbcr
D7lKJLdUNjkNhHbb4JjWS/1Kp/26ZR+50eyh2ziL9doQce4TVaMSz/2adVNloDtudW6s+NMiILWI
P0ubrHQYG2AapvGpb+jEAs0gm4ZodZOIdV0LPqMyPboqe32OtGcoiHKDRB2w3hYMDyaUI+6F17Gd
H0uml81MmHumUt17r0DtHexyyTEyL9BkeF8ZXVYwBYBdOqLhZUAP3CMsXhIaX1vJaxS/dualUIny
usqWz6zgAA4SAUpiHte/BUFG/C3LW4cJdp7IqLdUWr00nHmbOFsM+0ArYvmSqGR78hIzRbejdKBy
79sBb9QAy02OyZHuK6wcfl7pzLk9kvXRpZtU5PJozMYLDKl4J4gnNhEPhLqNwI85jloEzdDU9y9T
G3xN6smIJOJSQ32aNPQRBLC7WcRPiclxzcq2Ribfeq2GeeW90kdxXrX2Lkv1+1Iubah5PXFK2oIX
2maKr9qSgOIa7Dhrrpyz7OCOPgawplDGG+NHklEZHuaPqndvpcQ55FFFOGnN9Np78VWPLnasRiRc
GmQV3MfzbNiniSQnKuKwgtjwhHC/bXglDnZxz77Nm4vZVydbKTE1Tq6dvY9cRz+syVscAH9JXBxE
f2hsESH2rnPHdnXZ1xbQAj+fMTAsGnWdCckFrklx4t8d0HwRo7F+9fsmdkEElxmdGGTSOP+UxG30
4wNucB+Vtg+bSWFbXaV97pf62zzlyzlZVXJlCp+ooKC6PpqPCuowIOMX8KxtH8+YX9LvLfpvq/gn
R0Tb+qiuV9UepjBWDmkmJJ7SLs0z4zBY5rXyZOuVtaukScG7N68zoBtM+k8McZZdm8DxHjH4ZojZ
jThoz4VW5jvd7C+LPyJON3Bma/kPOjy3cinp/vrVD8corr3krkk5eyxzfBtF0zXbJGS0XnIr6+6p
6ugT5umFWvSPVk6XFCuc4Zsf/oAb/Oyr4+cIeYWo7B9mEd+aPWQwU5Ycf2iEZYBM2GXgJHdZ1wfC
6osf7KEuo1DbFDvZAclk6aMYBuVo086YVhCVMJn2PMuCRyBsgvKdc998XvU+0hqqcPTgq9UubsQN
Keicvyv7NGoQV5vmJ8x35XW75hSFzlA/r7lSP5O5+KBJWr/EJZeolqIZ7mY/Oq83lURPjGzlG/vu
aL9qsZaBaayQzmEVx7c6PdVtWrZ0ZNv6Mcv7z5UwvX6661frWEkXpGHpHLHPtuKB7pZyra7I+PUr
3x4syjxIJpMk2HZtgPCiheJTLt/RyxrYEJITkMO3OKP6I8fqOfJBCqqChp7lX9kYPXJgOto0o9GA
OVdmHz+hZCRKyIV9PejOMZ1Y3Sq97JHzxmd/pr4T95KD69jDCwjyU1ayiUvrBCY7W7etbfU4BSsn
dMzlD3uWp7WG2Wf4JrAFwHDUtn5tcGBLnf3SDq+c2tge6eQOuAsyC+CP/MBi3gyly/Ek4u2BdPM1
2hTkHEf7MY1ZsGlb/oHe1DZOM2F/X0o2N2wxzx7Hy9aLuBBnWknC/crVsq5Kf+shMWoygBFQkuyy
P/o1Yqj1yL2MPLaR4oUsx/7UmCWAOvV0KWADw5jDwE8ZH5Tw1jKXVgaPQi/eMbyyr81pn+tF9tlF
+Zc9LSGilZM78f9l7bdE16ytjAt4ZCiVwQXq95lJOEUk+SVvvtFG2rpBzepKB47eMfNhCC5Ea1Jj
20zxgsyStPvewEfiBsnONW+jnggNObOFo/lPFzh6cNrqmM3II1srP3rF8FGCeaC+bJ4KSuRXZnpF
6p6/I9NhM2JS2yYoiI4e9dT+g3wMb6NGzLQk7g589c50FzMsk/1oUD1ogVaEjjPt7BaAQKz7mJNU
OdpH4oKdTC9Ok8M1PqiyIhLggH9ruuu99o/IpSJQyfnSGDH79ZFChZt1L5EPNGimwuHo9bMxLN3W
FmT1ZihwW9Slu6Jn1ZatHdYWmyZq7hVhJZ65zTVelKv1WAFPdXcZDC7u9eNJmGnSBES3G2XvPR8E
iI7q2dRZyjIqg1DabzJ8Zhu4Q3KnRfJ+sUFloZ7j8sitb5rl3+kOhZNUsJv2A8A5CrQ04WDa9rwr
XkYVAxDzWzqkMBGo9a6jLp+SsDR0qDwTuxM5geIy9K9lYf+QIGdQhZC8ZfAshJ8wvBKOWNQXSSV+
LDIbU6r6Gac2wYA6+Rgd1QdgJepIrSoxXuncta39WTTUhoKo2VBI+pFq+rfKfkhGNNFzEpCczFua
YhAI6byqQiUNEvY5VYo8gUer8w/2toS3L2Ny5ZWqjqst+cbt0L4zwEPZ5w/lNH3LaqrzY81ZroS+
uoFCYRJjsvQ4C5BTNfmxotiwcVgowoUBv5l6Pte1uF1RjKOyLU89Mg/0Gry9blmFdT6YNJJx0giZ
heZEYbhu7PRIc72n6JRTNiqd09BLgZsse49tqjCGdjUaFCXaDKg4yt3IFzA4/YLlOPEuQhpJWGlQ
TLMRdmUJFbuzq/4YRA8JNJ1DEi1ctCnFGkBoA0ZnBwn7vpCcFJZgOhnooVvNQchWfnEqQFxURWfE
Bd9lnI+nfCAUo/CXr1J/6tUAdhIKa1qQI59DOddCb1qUHy6nbma0YNka71BaVOf0jLLSAtKGuhAl
CwYe9QtUb/ll7ckgyfuivMLHLP1HvO7fisW563AghmyguqLsQ68Z2O4giVvH2GJXcjdlFip1oHEp
gWehPoi7rrM5CdQ5fFZm2qG9RgCPmTEtzV00O1TDDPNimjDtKdjrJbB7Mw220LV3gLqpq2mI+vIx
VyQZut5IUqIIyhBV3Ci/6sV8j/X/RS+5qCcXsUwRQB8bO1VHYxccjz7hGU6yI4G45T/sfghQiNs5
TS6OgYu8ocd3zGwKpIQYHIEzMa8ki0H9gVZbGSOpxWwYhTK9z93po8UmwRILEXY+ceC/CiTQIFDA
+Hs8dokQoHFdY900e+0mDo5lnZ5qcWx1U+wAtue2PMQNHFo6BS+p3d/pnTzWCr1gZsQ2+WlP1+3/
UXZmza0rWXb+L35HGWMCcLTrgQRnUiQ1H70gpDNgnhJITL++P+hWd7naYYcdcYNxdDVRJJC5c++1
vgXTHnAm78erwNK3VlGEFRpEmoHrBf/qi5hdEjDdz97TfhKEmKwBG0LbpoJrrIMwKAuTNKEV5Vhr
yfmGoIi3OsfVkEzjh+sMwJ4hXfZWfs4Kg3MNVOSVD7Z31Yv2IfTNPZL052axEc/Jg97kD9aU3FWF
CCsvkvPsp2IV5nLvSz06NZX4MlT+3kUcFhMv3/gwXDcpPpfM1UvM0DOYxsR5N8I52g5t86D5NmEl
U5KeijllaI8N3O5UTyWcVadxokwR3T2x6WeuErWfZmwdpmP9DmdQ2CSXYO2kzwzPz6rm4/dDpDe4
2P75sSS2AxXCcNTayjvJxpA7S4seJc8AKzueRddmDelHbTq1s7NiLWkCi3WJlJzFH4ItukBEL/Xj
98d+HF4NC49QpryC7qJVngmF2cMKJ4FKuRudZsEqTkwcY4O+E4j2QVKQL9Bl2eL4Wv5ZO5F5/P7X
9wMx6kxM2bs3OcRNIL08hIpkjKZFJvQdaffPT8xxcqbnP26ilD6hrECnRtZTpKzkDH2qwR/PnZeR
GGPTFkE4ynySlilH4/ag2I6ck+7ziyp27VX4bYn6zwfHr9FaIiDexCAMTxpi8O9G8H//Of6P6Hd1
+2sG0P793/j4Z1VP3Gtx918+/PtzVfDfvy3f859f86/f8fdL8lOSG/qn+79+1e539fBZ/G7/6xf9
y0/mt//j2QWf3ee/fLD5lhPc1W85Pf5uVd59Pwv+juUr/18/+Q+SzfNU//6f/+3z17IQJ4jIkp/d
vwoMrGWk/H9G47wmMkrK5F+y7izn+5v+Q5Xg/M20Bf/LZLyFrtVghPQPVYJHah3OP9f2XRQGjm8x
ffoPMo7/N1QHMHF0HcXZXwF1/5AlWOJv/DQLRjdDXNM0hfj/kSUww/rfZlz8fgthgrB4Goi2+YP/
1xa/14uqwnZn7Lu5uTMXbFZ2VqYb94ykkVI2SvEEqnK3pJbks3vqBvCmvbEThcOEorDC7jgtR8oB
pS1mh4cKELFhjhzRF7xOVUvkWJm5YcrWH4saPplMNlOvvcwGqBdHKRDJNG8tiHOYDZgEATswxkeX
XlWkvGOjt0/CfJk98LJtCUTFrS65IYjuiR8yahv5Vofjewgic2v5bIBTNH4M7S15pQwH6IW1KsHs
4Jr1R9pGX+PisC04jRDI+ZiY4uy1rRF48J977TDBFJUBI1HI3y3Wftg9/bR3PQLLMxMj6AJQjsjs
4u4TVwpU89hWxJ15rgoyJxSMxkDdrIyFqW6zPwo3icEUzFPgT3NAu/+PW+gOdBlxbaRP5wpzSzCp
5jMd4QT1Wfoo9dfc/0Vc4rOV9Jc08V9Gw/KBYpKclbckZ/H2PSZhT6L1EndFS5Y/xlkVWorcwBmL
jSxgwleKtpjdad66ipnDmNC4QeNmUEU1PbSD0cfS6caBlKX9nmoDQWdpsuvm0IY2x/M3LUtsJJf9
C+rl94pWpp2XJ0ZPfyg/63OdiFPe8Gd/uxzhuq/QTyY3U7Vy7YQlxE0yc1cGW/i29KO9NUXJtdC7
X/XQq108piiAk9B/nezJeJ3Yl2vMBGbDxsE52tjj+KCbOkcFWhNh7L30bmUuZnx/2GJlsa/9JMOD
lzCvsBYvUObfpqWRoTQqxdmicVKXL7h2u6MfkSzA0YWnYkdQQEfTWDc+Ao4RS60cNb6vx2m7GLBg
BXLxfyiSqlahzAYk9OYrtth4S6esPSZ0kQ6j2Ccub7+X60yZlp5Imv92Bv8Z3sNuiKpfs6d9xXNY
bQcTYK8egtnmuJDmC/gJUWa5NPK98iwXU5JplNU2ib2jR58tmQmLJ4OBK6DMHitGcUtGm1hpBT4N
hD1rfbAZdUzxKZPU6L3MjTXpgE/1nBLMaExfYDGHzbeG1Ff9mVEJNo7lVnNGewhKM+3A1CGv/H6Q
BTEU5OFhWC0JhNUYkLLxQLLol4z6bnmwGa4h53X2/nKYH/MfmAZ/2HpxDiXjnM5fzqc/M48cni4D
AyWByLe253IeGjmLoxZgh8//0A9Sf12ySctAr6L9YMfVr9wt3iS0u20IuEQ1LShYJLop0+PDEDqw
NN32+P0QAh9IpnnY/VNbyHBwtmJQvESJuRqT1BSC4yqj+wbx3w2s5YWBRHJJC4mLBxe8HHMOAE67
SRfv2F87ZhFV9DFp/QIpAZutt3epRLYjiOvBg6a87TLnocGyvxN+HgD8v7mNBMnoxMxY0Hd3EbjW
b3mgaVNAYaA7dNBAu0jvDrA7rnHqQ45EeoKIH6L2NBT6JkcQLFut2rsKs7Ro4br3C+WBU4MFQ0+/
NpxIyAiKiChR8f6v55k4T2zRA7khhFkSt4XttupRDxM6HA/xpxe3NFf5ImOxnckim/YDAuD5F32b
8WguD/BTVt7wmA0dTXPFeAiXR0nOxNFCnFxHLi8tPIKsSosD45I1AaHT/lty22gGdTq6lZVSNZJY
GeELRT6mlZ9DYRVbjEK3aEA+rlgK1rJsvybmqtsaEWXQKtPhWmruUCnsQHN5l5okc8E3YO40zXR6
BOx5FmqO6QJp866DoivkjbmB9cB4khahO5+MdCO4eLfeKN3jXEfPMh5L8Ph4PgGSuawIdDuGidgn
jDiCxFDSp7NfJraGjRDYVqHXVKeuzZMAS/U2JhzzeyMiIeTCWKQOpqgczuOYPZVZGO7w4N6RGckH
GiPVo/T9XWRI+TrJinWraX98fxTFbbp1SaUKrO5tKE3jYhotFF4ngXidQ0qqjMzYK2r7dRlGvOpE
xASRr2tMUfDQGo35u+vjYyErec+882DbADW9bv40kSbHMlvGHhZ6r0FyFMGui+SFiFKFDH/S6/FM
nCxZrVl3UXFiEUNgArT165rWoZXANg+NCBPskDbraElQmMx65+F7W2VZx1U3hlFQ2hrhgrkW7lsm
SzBS4Rpw4UMIabGgMXOOblH8ZYewWaqGIJVJ1hidRnWT8+yx5DcJl900kd855pdqjL7qMPXWHLKw
KRnewXFIijV9MmNJxjkj3/V2rhyqhbbw1na2fnbCykEDUVrnqmOyS4MlCxAfwTGoNHsT5iHjwAhU
sdmmr9CGGLxa7RgMTqgwxOWQjOPcgzwRvwlG3OdIaR09uhCuRj2I/Th55pEYIG810px9YjZqh3l7
Rd93jX3i2ZWri13WoVKBO0PXzkjqY5GThMguQmDAHDSZdxoSWx1IbnhOBkPfD1RkrBMK16FnOPt8
8TgYZZRfdH4Wrgo+wUtYLoflHYsSQ5cku3FwuKWz6p9KqxS7qo0elRZ2nN666UH4ZUmgKh8levqY
Kz3ZotB+jiLrQETYa9hlIXIxc6B1mdUXaaz7Ps2ewH4eDdfujxA6VWCMRnf0XDAQcgLkM2jHeG6B
tQL/IEjDA1pa5IqmcBNudZme8BtoTDBrMT4OVgsmSbtBcIHAPSDGYBomT+3Jt6J0rZgW0uy32j2d
j8VUISnjDH8/eN1z5ali0xeMBLwp/9QUsFfaKddMwNpw+uYcee50LuszynfOnk5oHpU7Xtyuh6ol
fXsLJPs6u+2wTbKrGq3o4Nl9tJE9XzQL6rI6HH6o2YtuRlfuSrPxNw6+jhLTchn21hNvESMdcaY6
7R61qZ63wtDeaUYVcCbK4oWwGsSWsLDRBJzDIQMDNbbzSZdPSFa0dWwO+QM8dT2YCqM6ma395OiC
jnAhtWusT/FFg26x8j4I2cAuqqHHzDLSShTzREbMYM4gb69qsP4vvU0HDBohBLU2US/KyxzWzMFk
aNlgP+Rum7yqeSmM91kZEtwVbw8mqiKW7sWoHI6m3sTbYeKODnJAKfvUmZ86fMLnLsOL2umV+ZaY
O6wWgvz0GdCcOzrnuktOmm+y+aquOKfpfAnLXjvWLSjwPvbpws4ZRgSyGVfALesdHS3rzODM2UMi
O+uL+dJyOuul4fpaI+6ZNrGIPiWHEehKQ7nxJUihNKq6VUs2H9kwSUVvtvDuYy/hYU/3fvYlbjZz
3KCNVJfM1aJjvE2llp/qdEq3Zp26L9IygdVjBauT7iUZO+jYHLuLmCuOKqzYgAeHHBkn+dltip8p
bik4eTW6j1Q574RNZdGHmaEqiikRN1NL6EAh7Y6cid4jYsp69Cff2bDguxtAdMvQMxZbEJodVBJo
zVrrMs9Ef3uMRvjZmt3JPc3dDDbTkmkDDfmJTl8XZGUb3seqeyMhuFrpkVu/6ObIE8OX88sB/ZL0
tfciZ1jxZGdroytfgN7gjRtHVvVmrn9gRi1XpaFFJ1R5EILQTgZhD4mvkP0xmqx+JaqSrLO2QZmB
HdmIv3ADXR16f8niQbErFKDhVOfg+Rn+Kg/QAkA9BgDk7R1ToV5jQPSH0CrzwHFq0sFmuhCsdixT
0oQT1s6XRP1umeBi4nMpnmK28y6jIO4FVwevq6bRgy0LiuRQvk2hIZGiRRzlFOFhvSasg1NM9l4j
g9VMY3HCLpwFUVESh6Bc7z0uQtTcDBAngplIG8dax2hhlfpFvsvchogmP/3kp4Qn/HG0bt3K+ez9
CPteTPZR4g/RjnPfZg5H471bpIFz9BiNEd5N4Fc0xmJCV3W9PRgGr3sa2Zu6c6dbXpbIUcoWSPgc
FzgzrSVeyDV2Tt79AfMUP2UZqUwWyopSos8miyE/6CGeT25/MBnWxTPibktSF5ex46/mIQlvPQ5Y
KDgOd472pwT3dxCYGGnVRSkhaGWRyT0WqXnLhUaXvdMgPEWDvfemBRTSahdTm84p2yfcOXV1U7rd
QOaA+JMNdUIB2gRIV7aJLrQL1dc1ymJORgjIVtJrD2wSDGsVvcLScb7iYSafNRXuivYNM4modXdJ
v3gQGSNeMNzfE9U9Dz5NbcpfbzP2NRnzIjrXDdOAzjQrfvLMLUH/sZ35yW5j/XFCmBANc+4AgUSK
THOg3sB5+SjTEY5UHPfrIu189BNlt+rCNDyWllsHblTQRabCCEQYPYyFpx7CH7QgBoQOrdwXNDFw
EaIPQJNhHTpyy5NW6/ZYW0H695CCXLF4qfssP5v5ZXaQyLAzmZtWVfEhjN33yYoRj7n5SxnqV42U
oLKIi3M8N4j9mmxHpPUK4IV9SEmYDjomHEE1lBCnssVzTlv1CIEDHGbPrT6w5Q9FdvaJvDypbOZF
DhfLYabumsuFiRU1KWlcW3X3e1Z2c+rNjGdfik8ZkbM22Ngm3bLTjxr6mxVxgP7BIFgrSkOAR6Qi
3Uki/GHE5rQmfiSi6kMIRPggnMwUY3WP1GZfoFxI8fTupyVz0Kv7cY/fOMEtXtySuPc2dQWCzhAe
idmz97Ob/IokLY2OeGmeQmcRhTTZcHbD4cpkYDO4M9KwPFWXHhuwRhKNpeInlKHJBf3CTddAc9V9
9ajJCpsF40jGi5p9GeEXopQc0fG45yoW/jV2MGYtMoKiYRra2fZJc3/pVTedzCyi55w2vJc5yLXq
iWRDC3gGnyLQa6NEHpGaBKXRMweO3WZ0aiONZILWCp9tDz2761ebca4/OrhfRWrcoLnEqL1WdHEa
UKrmQ9uDKjAqWRL+pKdrC8HL1ncygmCWHZd8BMGKWYz7btKJlYsA8ZJBveZEqe8jDxiMDdghhm20
ZjQO/ZzE8r7yulOaWOTXGRSIXvs8+RMAlA54oCBWKCCb2NyYupNsSgYa287K963rIxl00g+2asaC
RjkdBcRcAuXVIW7tIOUUeDBs8RLFhDThZYXNb5YFimHNPIqXXMOiUlG5NHm+HX2LjjCY37Wfxa8E
0lDW5NxPJq/3li1gVX8NWTTex9mBzdL3v4yxf44rZRMu7uytoXE2wHx+owD87eSjuQM4+dMRmTzE
c7elYysuHIaJIoDIzzRdmK+WDYPa919Mv/zMhtDbzz4T9NEAhuipozmL5tKVgBTsosXTbpRQ9ltV
fxLy9cQr8W63xXAAJEUpGN/LeQ+clQrR1PP3uHsA4DW9hRHhANxzMIkbu3hkzHbwq2g6aAQJ9r16
hcqBtMr22Q7i6upwi580bZHiSKzwxLZ49wpJXgssJnLa7icPwVxn66ypYfpDOgYOvdWGmPrXlVzx
PTHk0iSokXLpmiStSTwUaUcRbSeBKTyzeUUnlM64MOQP4SJliDPyiWOicSM3nR9LLXlidA6JFIjn
Tr1PbdpzfIc1L4064P8RAFLhsdHKeqtrW+aewzYiFJthf83q1iUzVJBqH5t9R3IocXEh4caI8okN
4m0qmCLR8OuNz2Yuqs3NdMe3fqhYb8aKrVAxnlPk0fCWTw9q8OwbS79zywsM4Aa9+0Co+o7S2TsJ
3UXdqXlUZEyeG1knP8y4P3Cgyj/QGWxsd6E0J018AaSQUKm3wKNHVLtzE8NAlHRi2lG1V0On/+Lx
ZwUiDn9hl2VgJwV+BznRSdWK9EDo+730ZuvWapa1bjygEqNF20P3W7WfCb5bCeauATPulrLGiPeS
Sw67K0MrG4l2DYGfU79BUItht3jCabDe7EgNmORlx+4PqFv3E+fiM14iXIrJR4fIJQcjJpvokpco
dyY2dOWwKnslykqzqB6IjDknuV6dUNLsWksVzwxxuf8B9yllPyUD6oGmQ26bqE3vO89VM4dBcRzh
oIsmfuyXh1hAFnS7AqUyFyinPhHVjETHDviez97YGldfC1x1bFPAFLCcpxUZCOt+ii4kd6+KKQMx
LhhftpVVrrGEIAvwi7WUtUtqI1cYKR9fWj8QOtu8GQTfNUixRhBvMiKqLUSYMcryKlHWAFBlxfK7
IM5764VXuZe0Sa6OWf8YQ3ufjfS6Cwx67IPUOSgBS8+6OEx0aWV8wbtg73whneZWezGqlsFa4RGg
+xyJ9o+doFGrqhiZD3OvnIoHJoR5ZZa5zkxnpwZ1om0tVx5XIuoV4p0SkmWG6VLmzUuc2/CgEu2l
zHtc8o2CCwHKYTXHQIkG9cOarCjoHWJAKJqqBMRGbgln2/uwKMa0eEMt5dF0rt5AegmNesMZ0Mli
SCIrDs/VyHcRlv3DTG5xTKVQ5+9ckx82OCL6j1a0rUX7o4vtZGca4asfpj+zMbN3maaf6gkoCXs8
eTWIRtCnaG1GkW0SeW6mxiOwniMhi1yagkzULCcLd7l4AbzfM+3RNZqap2K5J5pvr9EkGOvFZU2H
wFaBLMydPdX+KvKI8UN7YObA0GloL0BHbQ5IFmWiQEifagGXVPQsK8nbp5fpD0V/cJXZAsxsb627
gT+2K+Y/uQYkJ5oDYKUU7Jg06rPwNkbm8MbYBHe5bS4hEzZfyhu/XI3w4JL2AZmN1E4TtrJCw+bB
QNyIQNl1rb9u6CbLsfktkvBjFu0cyBGmUJU/qNRzsePYJ2oGE2c4dKO9YTsEuhPsbc/ZWUVkhDhT
uWgx3FuV0aXppc28oRv23sAce67ajzDz7q6RLfA+Tu+G354mxiGGm+1t/9gA7ttUtFk4TEN4ThkQ
tslJ1vXPyKWQA2C2ZYxdXgz35A/zl54XWkA3BYtIipB0SL4ie2gPGZEG9O9uqT4ZB7hQ7qpJ0sBW
rFGea50Fn7KEEQGariyo5O3vsIHLOksyT43o52Da/TuVChJCt7wQqLUbwuHVpeZmWBnFNLyp7CqL
l1bWo7MaatV8ZMyLV0pzs2s3LXAfbfa2Hn/byodb2jl0vHECcWX3Vh+YtTyMMxlaTgo9Y4g8i6Bf
8yHCgXMumXfgrX/1IBWK/uAyIf7QLaSVhfZHS01UuzNXHDbQ6OCg7EV0CecVHhALFWnGcwlWe3KZ
iju9eon9EVVi3d4w6tK0MfNzZ2ne0cz7hSlHZZZ3XAiMN5pnh5J2NDR2jpLTbMX32H2FaK1Fsp6g
I92BiXrjSCZ/pKLm3Dr22j5E0Bs4WoslIkTAUdDyWlE1qr2WzYT0Fd3Fs5yzX5IoGCEgUzdtDv3A
JC94Z7h0YZDBQI7xMW6IuIEfxMFz7MuHsp4eCVBjMmDieOHsGZStfRdDxDJTPOszhDAoMgihchut
JGkBG1Ojw95U2o24L6Nl4TVRlilVXUHWPc56V8OpyLJ1+lBIFP0ODrQgFl58atP4io8OmmE/fyDM
/FJmPXDlc0jiHPPFcmNAKNmhJx1WVvsVDUa+7eMLkuVlU++nrRs51bptB7LkWihaTWjJrS9iF0k3
7v48ys+os0rI3Am1TutvbVTAJJAFeRshzJ7Tg7XkF3el5HIv+5Upwz9hMv+ZMtu+OzrjHD8d7zhw
8QBmbApL18oWE5iChDVAn7FlOFJDCP4xIqZcO3P0HjsRXXdoJ814NyaPDHPT/BQyck5Fot2IGjt0
Y5Uec93oiKdmfofW/cE36y+uiAL1VR/W9cXWMGF4upFdSp+KgsESUuC5exn6xfal5u5s5fVhIGlg
6DxCtUl0DopKvqZ+9yiQVay9hqFc0UGqdCwqdJF/ljmORjrzr1MlaAHMjYFreTK3PejZs1uD0e/c
l7bRjVUWVsQH61W7l4l5svR0x15XIoTwv3w4gu+5/lHFeAUs+gH7qUF33UyasZ/RWLE0teG+OSgo
9HmN6iBz36ymeHbpOW9Cvx3fhgHqFermJEx25MF9DFWImG6OX4y+QcpnaLjMXLfdJsgiPgxJmOhY
FFe3iPaMJYlGXdzDEqV28t5TVl5Qta0njR7sLPITPXist7QR5gIHjkGFB5qNAHcIqyAzCX8FmZUa
5qPGGsn50HhOw5D9qIYDEorjFDcGM118GTXSycbmN+Fahnw/Vr9Lx1bbSvwaajSORY24tsq0ihYp
pX9TXFXDKwaBxkKskYwTZSGzpL2qzGjtLElOPSkORVhrTG/UY2fqHxNPDu2aywzXHX5BawYYWOjT
XeCq6lvWLQw4W1sibXLE4qXXBvmQ46DyppMem+o+mRWtKjAuKD23MjsIRq97G28qLfU5EIO5i5i9
IbgspoPT1tuawKijMag3X6beyjZf2xZFWje6z/1cvZidehKpiz29xewswIEOxSHq9exW91p2SykL
kQj7T1Hd6ydUtpcsFv2Dw7JaWUK7MvsS9aVATHTuOzZZ3U0OboyDbDI5SqNHKN9LjOW1weKNi/SG
qedGqd0EYIsPnhYZD1qmZ7ukZq8qkldMSOa5oGsinVC/cQ9TADfsW2w069auqS5wx1tiXA70E6I8
YnUXM0MwQJkOnPrBw/4zzJy62VinejyIvLn3lk5daDfv6mdS6P2+nMWH4zsJbqcCDL/Kn8gb5HVL
iAHlnA4+oCe7kzakV9GiAHwQoGeFU7sAj3xOP3NBdkKKgt+ZzLs0ElyKWBD8HhaBXfQ7T+Ptafck
vEDfGtXFZ8RAzo2+HWCnuTKvj16mGRuF/TtJfbhXLmP/tAnymvFIE9svkY+2tcb8WWTWKXUpvfTp
PC8GtyZF30glB3XQzXedwVIXO8uhw8/kZdoWLOv3rlvW9iSed/rYgAw3ZWBMWBZnpgCMD6jhuTDj
7iutDSNw43JbjegyZ4MVujLageD5L0KFGWTO07OouFBIoR1WPYdKOzN/54SBBtnMeDLWxKuT/lGp
9RvrwrkGl7AZc7SFHvgg/hiael6CSXROAd0PhkvemwvQDRHHTIfWb17prxXHzupe3droj6PjXBNO
pcxaCuvqF4D4h/BX5ppYDYj6PjQatPdxyD5xbuLPdR4Ng3W0HcIXb/Yex5CckCnSzXPtjQdTDDYn
YySAhqx+zirl6DCDhu5dD0i+2e1qrKWEqsfr1l/0yGr87A0RGH2Nn8P9HF0skW3+6RvTfvQafzXE
cLXcSh8D7DzNmuDReuUqgyxmK3ECGKEPfRGvfbMlYbS/enp45xXcgsojccJsdniJ9z0hQnJAUxpG
KJy5frEhT90NoSCTK8ebKKrrNSZOk3HYcDBm62GaKnfneuq3lr1hIqED7NVbKayHOSOhUS0oWxc5
dm/d6f2+G5icQpfDZUvszJhoAShBfqtzK7E2vY+zHDaiR23Z5WTgYl4pdl6pR+vCGbddUj+k4/xL
q9AI69Pwiz/IgSihiCWRj5VOZPJ9nqPhhYHX1hFefRGd8+AwQpwyYjg8mwMtLLbHrHA9mp3VZhnt
wRCA0WFmzY7L5yIaCYWACL6wix+NJLp4jdauDAssKWbgYxejhCFMcoNyMz+oZNFIA1fuUTwmijdo
piZh0gperqeBHZfNkeEaBMNw3hUCVJxHfhTxHREH/1EQqMnqWuFKNETjbRbxaOoiGO0Ij95rhK6g
iG+ufRW/M/ITmwSMX+ZryGzcax4698Ywz5puPaqG2Ho6dBeHGE8kRvSCVBE9++NPmFfJup5MdBn4
qA0oHmuh910AKwaQpsH9VrIdaUQcdFb9TmCrc1q0TdSusPRUO/SbqiebRJvkVnFF7KSuE/fRKPKd
iY7ZjV7OuSYmi8N1B/CHMZpJFM9bmiYkE4skO4fx9N563aXCWnFqCvw1UYdCuxPHKEGOanDssiGz
0u6vToboWvJj5LAyDPtBFT5zA+ZP6zH1q3VcEvwbc3iKfcCdOcOVUBzGEF1SNrGzeIpdc/RXel1+
Lp9NhvFiS/faaP6Jgxf5uAn8qteUZy4Qy9aCjsQgtraNOCce7mPXvuqMNudYe666fjjntfms79EJ
s5PLi2ExqgA2Wh6wX6/TVjz6STE+h7m2MeIsDRA/pdumibf4eXoi38mYJbmb/kAf0ZntDC0A9apW
7lRfZmCmm6UENt3vWV4ScDSfrr2IGYpFnw2H67U1KfyecJaU48FP7EGPUiQRLq9vwLVgNCWaa5e3
DhEPZFFuahtJE8RsgmOLdnnbdILSh0Tb0FSZb+T6XFx4sNsQ3X1gmk8Oso8NPfEmqMLyEsZtzLzI
xOBH2VUY3gor1LrsEUgNWUWcCyk8I8d7xJXz2QzHU8Z7spjKt15EB9sCQDpMjJ0dm2ZM643Vofdg
dMMEB0ayAUpUb22tMdcW9N0Wf9qi+ta8jAQmf6430Y8wg/pJgPvGSm3Q3V7ng5g55rES7HInYjcv
8eST0evG4W65a9c2SAB4vHq5SdPw2pXOp97yNjiJRiQ5h4aJlNu1dLYVjNQV1gVxkJssk+pBGOdY
AsvG4fgJsBcfAGCDTWaTF2/q0VWldHa9MF9yj8lN08dfMRrxnqOalfb+Duo9SlLcindBvDoiqX1l
TuEmNfJ9yhCmr6Rad1W5xnwfYn+w4HwKHdURFtGydx+JidklVFxBrHCE9VXdE5hCNgn2tCtixuQA
hZLimxzsjnwai74Yd/6TaS2tm7jcW113Upa3awnI3vRjzH1i1jbBPzky5Ipn5iKQPdLee0rDttmJ
5kXN5RTok7ti501p9LZEoE4vfuG8pCbtwintdggKgt6laZT3U7Nq3U+ymuN9/9VN4n1i+rBKbOQ7
xMU/AiWAIEOY3cpPxFfs5bibwMhtVNX8QUw0asvwthytABDrvGo4jbhV8dKObLLpBfBk4xnM6qJW
3yt/PuSJ2JSMl6m0ytn5JA5t2mhsEseUidcmxrVK+6u8FJB8OGkgbgG2/57h66/L9FfpFEc5RO7J
EkydfIrAke2qpQ+64UyM2aSfXqfm0sqp/3BiB1p0piOzPFCL+fwbrPToVJdGz842PXk6zE8kYtwt
Zbb4qKoj1iWm1hEufT+yOHxijuaQ7Hr7SnE5UXZJMrnr6lNqCW4QVP8Oq9dBS3y8eX9SL7VP+s+S
82mgK805ODXCTVGYMZaxXLEIoOXKzHkbxY48xyT1zIbxJxlxTDL4fDb0kPaBcN+VrXZJIYyboSnj
RncOAHREY9hiLMxob16HjOR29NflZhywaYy9864nmPsY3+oRR25Y84E9OD8KIxlgT95H/yHpSvON
fYK/OxUjrnWsnuSa0VPxcE7DN0bkWA0bu4PRqU+7DG7juiZ7KjBaxWkJIvkK3dkM8d567foPUlnQ
gOgy302junMVFd8B9i5B9LkmKU6xK6Udg6a2vpFfCz9Sdj0cIcSgmUzeCJ83iFR5wTd/7egTb0v8
diXbzCZmnLeORAdTOr3wFjRPKKNuUzg1+CgxOhb54yS8Sw+ysHPhQQlfrjMH1kKXkRgoGkpiUzCO
mlDEdvWSqgNPM6wRXBXEXgSu/NmmOdPpaU0ZfnRaB6wAGOF+mrV7P2aUkLXPsDvO8DFYW2fxN9ki
T8BBLScDu83J6PIpsCCctGFDHGIOQZspD6UQQINwvszw8vc6+CruvIYLW2fdm5z95BYz8O2QYtUE
U8oLToofgkNQp9VXz4Z/nHHb5ZqfrFRKe9c2yzd4Wzg3/fCKGgWSth5Pe7oGrYTiGTfl/puPngn6
GQJUblqmB6NC++J3V50gwMCaS5IjG4fRWlhsUV59FXHf7DJyrsF19azLvNyWpN1kclDHoK+1JHSL
GAFx6j74FFDejPU9Q08VTF5NgyXmFpx8+1LCgqhc3wmiXrASONqlbYrfYUomEyfpUf939s5ruXEs
27ZfhA5gw7+K3kqUS/OCUJqCdxt24+vvALL7KjOrT2Wc9xMVwSKZlESCwDZrzTnmJxlNdOdgXkj5
aBONdpKubA8atF5Z9qzv88lZMbZtYjOb0GZ51j5DGANIrU8g/5Zwj9Z2gUGbpKRr1PaIGKmjMaWy
gSuQ5XHakefEaZmT80YLiN1Yy8plom9GHtgjBF/2XaQEiebNmP3Bix44m2PmpjlSqJnDhSKLxYqq
5kS6OXqomjV/BZEHsZV1Gz0xvk9zUFFozlLlJMiPijpVrZzhoFWtfchldEXf5mwRcJN6JHX5nPkE
IWUz11TqnC9LQ61HQBjOwUl6Pa7TOUqJpiyhSlkdHWxM+wvHEWUURtSa4twYvVrxk2sYEx354NGc
w5oWXmRBflMWNHhWPHA9o0W40yK2ZCa4JyjC3vpeenTmKCjq3eORK+xC6ZniSls9L/GqvWoNYG4N
8onhHs96syMHfiAarR30o4QaO80hVMvbIeWCmiQP12nyNEh8zfRwrHXuKkxmi/p7iYjFSvpIsRuC
z5yeqAmJpZJY7XXfA7lZmdT0ECNMMMA1u7t1QaV2NouAOVCrnqO19Dlkq8n5Vh1FlJRj+JTEfQRo
YSEIFCWfi3widLx6/LWCYToMXBwOMNdVFmEe8ueAL9//1jfkbUHlAI7hAIImtGokE2yaw8EaUsI6
5mHywmZRaTnrbjW3eIOdLDbBkjDWw+DBE51sQtLHZiUGbRr3Gaaqh+oQNefKkCFEc7vcdxEBZs2k
fTaoQNBeKW6tEdjrYY4747K9oENPaIuKzwXU4yP9Im7mmLSYvLQqIjjNClnD+GLCvGrhxCnJV3PE
Y6pX3ibBk+LROPxxU5PJxgU37qbZ7jyQ1+aQ2xaT3+a06WkAiO504XhM5lxRGz6wi+Yk5ClcheO9
9KKXyX0zvbBH1YFkOPOtnWnjZKos+5Aa4q9Q632m2TkMyg8MIHsJXzMJBdTAyKypkTjN7AYWkgFM
KeSDuG5tZNvEUb2awjB3NYOc7/YFZGfDOwZp4B0xcaxF4Wq4Pw0SMrbVrKUlsO9LhtENCWNBBpni
lMCUPq5EW72xxf3gjQYpTjlEJANzuKV3CqwiXX5AXta2butHpNPDJs7dR5/tgM2OJB/aXQ5KHsAy
VU2lshOV5xq5E1cf+AfjqRnL1wkGDcwX7aPTjIK972ygzd4W5bDL6uOH1llRRN1ZiX9j48DiCdZO
OpsD2indlVZ3r/l+eJx0KC3hFbV2gSiTGLWEtXAYTgSEBMW4otFsHYsCKzXfG7LTrW5zJXRM0bS3
jLXmU8qsbFtupZk9LVeVEVANwcvfbCo9wocUPJj87s1yWi6q5+VmkiWd/eA+HLFBtNoN1Apdgfmd
l1VNyJanXgGF9VsWHR8GFzAfU0+4VXOqmEbcGVHB+m5ocuPYBejulH5m2EaYPL9bWaJeqeczRQ/0
5GSpMFrrCbXx0Rnm2UF9igwSlLQ65FfYWF4q3AR3kMFIUQvqe3tiu1KXwcfC1C5ETsV7kzHJ6fPH
DH/C1ggnANZZpPH5+vC7XwzMcxKvn0LgjGo03wKDXFmJ0PZtPZ/dCaSYkLdMol3FnhpGpYBzpDs0
fwYro2AWBrt6slBemtDLWE9RmBtxxnUTAantGgbfjFOW3fiNAjnzPgiAcE4+Wi7A0GRI0MRAJ1Oj
WB3PoWr9PMiJ9KkjAw5uR9ak186wu1WjRoRhcfjYpzRUfaAiyD+2pFGgOq4aLjerRHvlgpX5I0Ls
N4CYr5tzfrdhUpUz8L3M7qOfAGKhP3RszEeJQj35PtlWsE5sj/ggh2aSIqcMKA7nr/BILEN4Iiih
0DVTJMlRxvsR8P6Lie1nLCo/9Lc3Y5mGZwv85WxFhP0bzi+LegU9oyn3uo582iVsYpupHMlRql9E
VT+xIyG6QYLjRH1FKYhwC6M1i3VDajG65TJ8LcunlEvr7MZpcZ6V0JSaH6soTa8OlbKiJz3SUhHV
J4gMQ+QVa1dE2r3FcjJxU8ricWweW4y2a4wFzTmwXESULZ1OI27lqvUSdfQKFk4DeKOYeOPHtiVI
1J+uBK7Gf9G5/6L3urc3RBWhy0VqxJTTccHTj9XzIli1Wme9KJuQKxVC/4j1G5Z9Rvehtw9ZStfA
LlnbWzbrnzBj2gwJzbobEmPL6ah9IljANusDeZq4dGvtKkaahXk0xoif9PjD5LO0dLJig3QEh0oU
HhLH6w+d1R4CvXLurbj6KCSkIaj+5Sk22diooHjUKukdKUNgK5C9cS08zvNKxgyTM1anN+cZc/LM
e33uLxYkG/mJFr5SRMlCeubsus2tZyfXwXWpwjR0JZDcmrssCxC0lYl30G2QPUDt/J1gKN1Q+MF2
jK2FqCD9Y2ZP+aNme49WnU2XkmL0uq1gtdZx1YPXTZod8qy5Fi2/pEERnkbUvngkSEcwRKadqRx+
Y6owjqnibYIUw/hKvvfJCsxd7A7jGYJ/e1eqdrygFNRWuWXf60NdfiGVKbzzbswSxRtCgxgHd7Sn
a2lDpsIp4YnqNQ7G9KzRpUTVZnHe436OrImJntJimQvxLIDisHRMPmE72btV5m1QtbUoBK3pQ+7j
PI+r7C+zElDBck4m/CgK/XQqX323/WxkxkDtk1LYoDL9YjkyP1hB/tDNjxKnHyh2zHcLTqiLKdps
S4AOtFEPVizniztREaTbr48dhrzQFSMcKF6+/AxUYipGigDl5YW6q7mEWSi1DxyqEsjP0qPVYknt
8LKRcixYktpE0IfI6A4RmWWPzSiBkhnI3MaGko/3aiXoBwoa0ZHnWqsydInXUtlTqcr6UvqOviYK
VeeqpJY6sZJCBYK/lmuyeGqGE9qh/EHP3XBfOSasCk+dfVjudxlsLD1qHWzUtdwKTX6vNdBuvtsw
A5RUMXB7ERVcSuuR9Saq6uA+qzn1uy6YMzGEtQ3LADsUB/a+HUB3+EPqXfSZ85W3FjnJFAsf0Z8T
gACK9xBYDQ3vANdeD83CqBLgV/ZfddjDyUJJYxPivWlwnW9QZtqQ5ki7DDC+pF5rMB2i8HWdhFqg
cr94YSn3nuitcxB2T0RxV5exd+hjGuM2rggBaSuJbbGbKOWVMiP+g4EssEiGsSnkgJZCQxNNm2B0
8IKH5TEqzGvi6MPRLMtNBnDulJhyqTERcd3nwA/KyFq14zCcXGLU1zSn5RbBKLR9Z/pCiVeuEPtl
O12Vey/z4rUdUpb5yTf7b4fxz4Pz3yiwGEBtx7KgztqWji32t4kilYYg9Ukv9ygKVix95coyiuSo
kxV1tgcRsEFJv0vOYxwzJGILLyYKYwK/59t6fBa9dm/UbJQKAuJe6bX8RTXxD29RzE7Yn/moy1v0
HQsXr+WZfyMYe9KhyIcGag/wy9w0IUaNwaOBh9ZLnPQMVE+X58n3gKHcSnM4dplgdWqb2kOfDGtD
v2UFpfeI8iHAPa/d9XJ0Lw5itRkMDpXNNCh006+iZkjyCQt6Sp2l+MMsaPh/+xSwdj0fGKqlE+lj
z6Tyn2bkSkNKr6uxRDZW1BcrtB8w4N05bD7WtmEXlyY/VmVP0AqGLPIhZxKaRUcTQR6jz4C+vXqx
ZByv/fGNdhKqubLW0OvmeML++ZSwzP/yTi2oKL4wXNP/2/HGhqgFZSBRwsNkXAliL9dNpTt74Q3r
IqxxyDTD1zGUt7r15MfW+UokaHt2HeLq2wJjhxfkBHoWxXoMeuJrc/9DUbunvFDj2UPEvZEpU70t
a4IUYyHuxgC8jlNU9hGkD8JGGqB3FTy+XT9IsfbzfCfYU3wInPF7P91ryhtvVRWigc6sfRj7Dm5Z
pP56S3kndRFGUNmPqSbBi6CTtxya/zPk/9GQ782I2v/ZkP/hrYmA01KD/tXHv/zYvy35huH8iwWp
DVnV801s9kBt/23JN4T1r9kJP/v0WTz+JyPA/5euC2yshiccg1vGpv+EBNj/si0bG7ZpYN5hhWv8
b9z4xq8pAbBYuCoN37B0VIyYzH4fBKcS2a7WdM4tRe+8LmSqDk0bHnCYDgTtArLJIb1bnqDq5xPY
5gwlsGMA80vydFN59daX/j7BYXbRsvSvn47kfxmixa/X4/LufAIRXF33LYcD9NvyObRHK3OjFu0R
nuF6KnFfkTEO1JEicJwZt9IKHm2jdAgHBTGL6hpKNzmEe2ocFvwgL96kIZKaYAIqzZLuHEwgIane
R3cmSdD3XRCTT0PK6wRU2yyDL394+7+CDv799k38DB7WGofv/9eBT2JZHmRpWDcAPNUnOZUJ/FxE
DqlbUfKbLMzQJGY9RFCYzeETvev2oYVkQ0MzIufOYpIJsyNDTXF1Ee16WoputjVefMRrcal56yKn
AhmLWh76vnkUrmhO9JZpihIoZla6e6ZYdPvDZ5oP+fuUNH8mFz+xwRjJiG4av38mYcZh4SeZeeNE
L3aSuBn0hTRg9SE8dILSqAu1F7vEYGwrSiD7gMH6aBuROo9WQDPXq188PIMnNze3flIbV8t7FnGM
0jlJrUeWJcisCwP0VNhu/vmtzxfN3986147FFcVV9TtbvahIp6IMLW5Ghc3d0ZJHhZk+r+ckO3Cg
bthHpwLxNBX5maqXjZ8r6si05GxbQyAeG/6mlCSDgSMbtyaIJVp5Q7wDCLCq+QgnxIEXraczrNzG
R0pWRPeeZm7actBPkYWxAF2TWiVx6s8RMNmWc4MSmxXRCoPJzilJZ6fNhc9eYUpW6YAEt3bKeKcN
eLNc894OYUZmVhnuyQaPbuzQ1nXQYowGBHmoVXglhcYHA8YNzVO3d3I811HHqlO/KNIgDzTz2q3B
8ssKdITbYak+g1xr8W3HH3qt7C6JZmUbhopx12B4Iq/NmFt2LYKG+d6Q9g843dMNasjm0cQpdNXr
4FDCWPdq5qthcO4GZ87dtCQavpS4aAOPlEpkTQGRZd6gVd+UM/oH4FUfAVsMd9PoWWCeq72d4wf6
5+9b/LdTdWGMgEIx9L9B7b0Bd+PoRuKmie7cu9QfM09KHNg0S+YwDc8V18EEn1Gq5iViJ7pJcw9N
QViioReBcYnKatf5Gu1gOcGOM26Dtg5TqH/mTNiYpH/x7cL/8Ie3/SsU/8cVRpqM77geQzL//3XU
cDQSnEZbGrfJxvukO9Ejmqx704U0KhyEDTWQBb74kM2M6xUXC1NerKVPjf+m+7rANhD/tazn8RaY
hyb3WZ9H2HbrAp4vbdI/re7+y1GmxGGS4KD7DAu/j9G97xcpzFPjlrOVe9AV3V41Y8Oyc9SBp/a8
ol4nBfCJAmP6VKRnI0xeYjYhh38+br9l0CzHzSQ+joU8q03XXi7/n5aZgXJbpia+pa7ooWrig5cf
sijBzRvPNHite817UKoF3oEpvYRi9BFwC3G/HErVtNtYYd8FMAEdU8HKAt2YiENVI9KWDYmmcaKd
+XIgNmEu7MfcPYi4p75lldeipqgcGD7hLsbMla31s6bhEdKS7GOSRtofalxLJMZvg7Bp6hZLCsO1
zb+NZMLSSr+m4HhrxpjM8iE5DXA+2fma7jpL7EcFCM8pvZtG/2MDryb7nDjmxVAoFERsTsgB226n
cFAdIhdyWosk7m7SqB8Cil3XGsiZf/5unL9P5K7L4oI5g/9c6mG/ntPsTfVYM3u0ck3rrUUe9zsG
6d3kdl8r1br3bNHojmR0hTo3tTdY6MsTqXzWoYFI3KX2g4GVfmOV41fb670z6pAUzn352dJhAy6G
QvJc00MkEqR/1CGF0yMttD44bejt9ciUx7SMKvLtAazPDrWITdc6J6N2K3WzvgPymJ+7XOVnveLi
DssT9Qf6CMLDLt37Gy+RBmxqN4f/AQ/B6681dShmBajG49RiDRAPGEpt9OEdUYOVcdM692gmUELx
DT6RW2m+5KNGcU+UFt1R8BpFPlLwNTXoQBJmHh9KSIyo/3zcrXms+O1EcQWXhI4HwPQZUH497ogn
g85TvnHz8YJOJFL0j4pAUcKNqYc4Gl59zadiE7O+OCs1YcgbFFsv5W96LcfUp1vBtmssmqjGDrHy
tetAmtoW1YtEpxuSoMsMvRK8ZfjSwYUP2AbSqVjUQF18x77U3xfKegoLx9/2RMoA4HaePRTLGY7F
CXnAxSsrnQ5gMFyws26nId3TmMqeekpuK7+1tnnUFUQZY+AYErfa5KD8D1RQuj+cocavldpl9HCJ
IGGLSjHAspeokp9GD20UXe8ElnFDDvyBQGZg9V30MZ0NSE1tWDCbNAUPRNarIM5zbJftXUQHADPI
WJ2oX5ICUGGpMam1/fN3uBSsf/4OHd1mTGPjQI4Y4pXf31nehgJqumpuQ2XihhpS3AQzm9dPX4Ia
44l0tTNSkYJqVYzQk3op4Bbkd97snV1O38pMe1r30r5rhWZepIdKJO56/awC/zLRgl+hf852lqi0
rQUfYJs2+LTbLlKbwtyHnaU/DuaHwWFeRD1n3E2Vg2XJbd+0IkOpOGcNTwSmZjbkbwsZ05hVO1Vj
74pqHEFWgziwmU9+k26w3lcmKt+KLXJEMyb2o63hUlosLAgHUYiuycQcBIvDXNP4Utc0fUtS1Z1x
eVUZQzNrj5K1ungFP2hsYdpImBPQ/4lMl6sI7P+qCZEtAIlCPhqXIZ7cOPvT+EuCzG8XFtslnQvK
ZFQTELp+Z5hNXurTRVLhTUuH8gpbpkePlbkru6CGWWpn266/UW9tt+6kvEObxEffLKLndtLkYbDT
bBVRdRslSGRFvjOC3gnfUYXQlKU37AxajgCAFGLLECNiQtevCdnb0LrYKH/Qr2WDCw5M4INufGrb
2ngEI/ECBUO/dOVD4qf3eq9R9CaeZBcl8mvcOTsyDTBdebYdPQ69cJ7yljxyMMq4qUSPcIgybzxu
USGzOSrj7lIoPlJvGaxVkxBdakhNdG5xdQnNzTEDmDbHaUesknqy3vHqrBJPVqRi0WxxCBTf6XIO
UqWrvmoKdzibTjqef9wT3W3MraMbjOYmjIPgbMTNRsf5dW8DciWzmIa+JpG+Zqgp4TZhs0eXhqzX
QJ4uHv1pCG5qZTrduXCGYN3WyQdjcOU+ofM1gnDcTCmNOjkpzrRsanbEn9HSc+P7kJArFNRVv3MT
bPH8WpPme9KsqbayGcPVfZfaY7LWS5RbI4te1AgflTSMQ0cu3mpqdJg/ozj2NXZ9vzIgoDWbBtbK
Xs7EX7C+IUTyLrkC50go7/jOxhxz5McAkwoZ8Tlt64oF7azZvJtslXehvEcLUSOhggvXmxj7RhcT
DwQzfNGGhzq3/56AFTnpQ3PN+wxAgxcgAOnUypm07mYNnD18vdmOwtE3I8HQSrSLRiROjSJX76+I
7MyHvk0+NybxHx6UsSSFAaAKdcecYSArdB4sGXyUSTQ9IFXaWiWxLVTqoImRfk0FvNzXqGG2dtl8
s2g+H0YX75XsPf0ZxT/KMH068bXBF/CIgPWVsYdXGK7mTmCsoZpPKqwseppVp0w5DxWXyh6vTHup
1ux/gp1fRGev7L57BnxKXzYJtD0CiIRjNltkPTBFVdxcM4mmIO/kwTO8/CTIWKCcQVZPwHzr1z49
yGbIL0HVXLqY2qJuUSpzMd2vK3Lj+4KP5cStuvcyAYDDiyrsJbPs3S5pyg050dIKYSR9QU6H6eDi
u7kO2V9lxgU2ZuTbGHo9K3cuAUuuMmzGizIRcnS25axjUstB/LMCZ0CGNq6Zzql1+m43yFmbkEp5
H01hc29lKL8nk959AoX2hAeArrZtofhFnTx6+vhq8VOUYwmyr0CmfRg1Pn8/7emWtnfYufQHvGL6
g5rU8JAc7AK8ftxykBZKSJdDE8h9Upfh7oXXqoftW1r2OY+cty5I443tTvu4HZ17xMpYTcsGILOt
2avQm+g3u2a1EdL/qqjK40/9PAaetuuTBqMUrJC5X93oGxBW09GElbf1o/a72ybj1Z9v3EpH4uFR
FGJv556CiECNfsy+IRULH6Z2QKEkgocSjYFG6/m5LJoL6qjwEjsmamFf9nsjkq/gGsSTE4pTpKnp
Gus7l9oD0nbcjBqn7Zd4mr6RNOHuyglEstH6/XmqDExRjJSGIcdTZb9EFXuhFJEZbTHjzvIn92FZ
y4RJfN+MWnwNXHkNo4BIvyoPoPi4xR2lDNZ3PcZCBgJnEzU9nXkXOY0TuA9dOX6uoftl9Rg9WSm6
C9uZO4jTRztCHp3Xrn9nIBNf171bPg/WPXiaO4YvA3gEBvWuSvaNsGFIRk2wddN+bTogeVvH4cd6
WtRRr32PWsM8dBLlAiKHu8ann2oY4kWLJnSeHhB4FdsIszpaNMef7rJ75/FuFFDz2M3Wx35GTbIt
qn48FAg3ln1uffQSEA4egN9FCWTj9NY3i9jox2M9Ql4eN7NZCslRjYf1xw1wSQxvjbsdNQ5rhyzy
pxvpH/W4sg8/0n9HRtkNettvQKbk0TJZF9FexCViu+oYzzduOKljUCHbdkS/r5HoLvoNEDw9tOb8
kISa2uSqf/vxNFgvSMrprmpJLJLzzcL97CA+UzEhDHGJLc5p7rts6QHzA/+Fnds1GNq5+aG50BFe
tFn01ckHsnayDIyt30AExkuzHYrsBe3ni3QIIvB6mnvwnbJN4pnFMVOIwU0yBNZmb8Qnt+BimSDn
3cHWfEJrYqxzQaiURgOxG23ClRC4LrqJ5ea3h9NAjtikQVJ2/SahoYq5um+KV0yYBYsDdCDLzeQC
1nt/KJVm7VFaY7/9Tw4xczF4vPnhci8cwPbgTuRxAhoaiDO9Wxez+Wg8JZi6D8Qrh3PilrYbGOyR
UYHxJid63TnptCud8tmAyokAtmvWfaoe9JiYKw0yhsTGuXGN7zTYL5j1kjtTJ4VLuj1eVM8Z7tp6
qldWWAfr0XLIuakHfZ2Rp+YNSXnN/OcW6O02pLm80UT2NvjNDkCOjZAdeWzXpxCJhmoL81S7iyqS
ySIEJI0CXYV5r7gbaviiLvWKIxK5vzRfe/MJv4s1erRhxA43JS1AJvSZ23AP7d1CKokinCXOmeSR
4jB7aL2auT9DQrePizdQD1toyx3R7w2yPDtEZkarSYzZslefvRvak2PHKSoMxAoyrIBjGm6/UmZz
ojS0J4qEEyIf/HTW6XKpzTdMXwc/lM1ueSrR6uK4vG65tzz3/tofP/s//vP7b7AjioNtT1DL738z
bxhS797/TFXr8c5X4+mn350urxF1n+2Mwj1WCqnZj3e8/Fw1r4rgq36XDXAfRMB8ipLhCXkytpUA
99b+x195f/fvf+/HhwkrwZofY3yoyJiTCZl6xbhNSCE50UycydVskLyy/YZ/YKeNM14QyeJa+OjM
YQbSjl9uJoHKskt0c2UnLQO+MrZCAdIoDA8Jpo/O0yPDapXYrn7SHdCLqd+z47AExbBKfI2S2DnE
emST1ljbx3SwkZIVBMButTZ6Qs7Ilbz883LTsQ9CAOin9PKqOdXDjK3V8i/MgjYY4eQkoZztltct
Ty03y8PcLsB1EK3VzL9ked7OvH/fqzJkX8DKISfNv2j5AVbyGbI2Og95pby9TQJR4mntIU/b6WhL
Jk+STxqxyiZiP/IJENrHcCC1Irc9KGSzSD60Ce5a7pIBCsWmWcRiyxPLzeDo5Ngns8CrhMd619Wm
D7yYGWC5gVj573vvwShIjjh131/j/f9Xvz+3/Nx7jMr7rxnDBiZ74zHGDDqw284VFBHEfEmklulN
85r9mQSUeCvoAbAAgsRzfL8B2uX8/KSyMRm8//NvD5d/aJu4+OkloYo8tfrnH2E5QNaEgfwz6qh1
/Hh1npPD9ePuZI68i/c/1sQpMWlMObbVMcqLYB948X/e/PvL3v+oFqNTfn+43PvtdUs37P25nz74
8i+//cjg078GI+ab1QMAUAqOP47c2LmmAbx3PkxI3pv2SZ/vBnma5/vlyFRpX+T7SSerJHft/fKd
vX+jy0O/FWzA8jLj9sf95en3ly73li8/hpw9UWSZf6DvDexqBWr6nYkKsdcF6/5h8qsNrK11zUa8
m4c5qQYb4u58BoyTSJqPNMD5wpbBx5HsjowZLjs2cwQHkvJ0hkgXyHh/3MjGIzbj/XFghyDkmmiO
s3QQ7082O4z5V8+/lKjj8mgLI6QuEZwyLUfSpEkYaBj7l6O6fC+She9W1OUz6pf+gCGBqOz5C57a
lyxuN8sB/O3wL8/99BVVy2n646i/3w3SitMm7rrPXhd+dbWYLpYdlydV4uUmXRPPTu0Wt24MTmOg
ARSY7PGxTFNUWBU7Lh0Pt4aRO05IysAG2iEIpYdppUO6cRHLbCpMusjKuwIjEpvNREzyQgviMtai
/mA/aE5gnr3iFhh2eCAV7hBCEASkCvawi4wv04yDrUv92YYIcBDttUt1efJz61Z7UuwptHyJt3Fj
q6vlptnGYghmzqNL1NRyU4oaRlQXPUPQmkM5redkqAkWq70vJYPVXZchfYoH3PxazFw/xv5nAh2M
a9kNLsI1MzjoSjshh6M05uif/chDsC+Sad96xifoihPpYihTRK4hrGoRJU04CbsCHpMejFhS2NBr
lnqLp/FzAekUZRIVKF1n80SHSbA28J2tbFJ2+Hh/7yDyjQffGL+iwgN3nWv+Lgib8EFvNhGmg8Ii
PC1Ur7ZT4i0u3G9FkKstTg0fOgauZVf3H+sijB/BgtW7qk9e+twidiT3sAYrwJ+mKlGL54P9JnoK
ZqYxhbsmjA8DF8N9WFKtimH2bIkpvfiJ/sFWWM6MIoBgkI+ovHV5LZQHokMWX7VCLy59NRKlUiR7
6qAPDEj1yZoInspikriRwR2IH75Zvp4/d31osiyyvoxC6a8y2yNshfOque7W1/QSyZ7adQ4+9Hbq
EXt5IUzKlKkwqf1jY1Iz4Pv4OrnmFd8w8i4M7wUCvy3dob9AQdBl1kHv6k1hrOwaz/Uxpw+Er94r
XkmcX2kmud7Se8tCHH6hIK3GKMMM6P6qasfunDoMCrbR1A+iUeSFNgbOSMM/16SRe602ss4OJogf
PYh0AktdY1SPcST3NuHAmos3AZEpJRRT0aPMvfQUzvZXN0vY6DHRaZ57nSysEVi30OcWsKijbNe1
N1J303XXW94566tXuHzGwYJrWPcBsbyKGqJuAymUAcA9r8ebMg7a526fpdaNcDj/nEV5hy416k+x
8UXDLrvSetoJqglx/kx4IAOntg8AjHb+AzGuk/A0hovq6lPE3gSg4L7lfhhfE994pX/DCpYd+tZA
18jVXV7HmhMLxvbKzGVxMiRwsmpGFbxNtJxfW/+LgJui4iK4GbH12aytER5pQBi7UhdaePnVdhMG
MV/vD7IkLEmVzascpf0k6vSSCZmcG338CooEMlEXORfYXMO6G+gj+VCbJprrz56WbQY9GTFZQ5Qs
mvJ1ML3qwP70gChC38XmeF60RG7cHyr6JhBC5ak3yEVccNiKA0yaj6XtMzW9JFUmn9PxLgnE+JCa
29AJmxtBeStZOkcy5zNKxXRFDSjZxOuJFTyAcSexL+5o2owrFpshDIAQPXzklLsyo39QFyo84WZc
wR0B28S8KtPWXuNysE7t5H8Yexg46BZxIYkOptJEjVAR+b42A8s8sY4aV0Uukj3RvAAQXOjJRYex
KcE5yTtnt0/OmWw/auVAwCLQzQvmk+/ooz9GlbvlJcXWFAFnt95Vp3rsukekB09CCuoJPFyTeGXS
bdGAYLlf5gBBWDfetYugsihX+0Qoa3UF8kZoKrrNynTiY5pNObQi76vQS6zfzXMbKm8bVu6+tCfg
79XHUpNXx5bjTg/otfrjJ71NDZBRqdokvgygawFDN7/ryWEwfPlmfBRBMV20SNtIeaiACDzH6nPs
muah7K3Pg+icPV6Oxxaygg1neI/ZE11nSTU3j9Y9e9nnhg71HZ0GecjVoxfX+qYfHQdDXTE9DT0V
RoDQq8J00Bqza82cRHsxhL53yUDLEvEcmd7McpNnu4bsTefBXeWahqnAA++hQv1QRnKLsP/DZIHM
BwTRXu2egI6yhJfsu08kBEjUei2F/mgkran3yOZmB6g0N9wl1KPunBFpejzM7B3tYndrQnqqJ9F4
lLRMKNndkK+92OjOJPOVg5I3j3JdJ4YnlnLOZqB7MELH+2g2KRnf2bkxk+iJiONoDl2tj3UjK9D/
Q/SimUF/c0FmxJOP/GdysEyqr7FAW601DmbxGmdJm3LSUo0s6MbCHHTdUa1kj8A5rNLqplrmNC8j
M6GbG31cEDOe79a3RFMuzwRmKE/mWHzHEp7tHauD7VI6gDWKs2fZ2n5qWEOJKY7WTcAFU5UJIBP+
jpX01SVMRqiC9sB1AbOC0nCavKgWzCb615Xy8uS+DTrJaZ3T8fAlN2NxP0L7Pco4kxvOiVXjiFPX
MDGAQsVI2Kpvjt1eFcENd6GK3zRduoewmIftnFo0OdFc3ywqWXpJf5u1sIQ7heiha/cTa6gH12l3
R1Mv7cPoabN2vW6Zei3tKUshwFvWXwXYtdfKTo4ppD2EIln82CDpBScS7vQymR4iP32bc2YvTV8A
xqNPfWwhpNIEdGqLhCEEMrRd2MpbLqiWAuwrgGdiQk+tcA596QwvlFY4fbV2upOETJUmKGXPcea1
0vBGcV7fZQlbeA9T1AU/EeKhSZCmnI5XOdxCsMimOR0GjsJWGdPHyJF4cnQ8lKmGGYKaP9Zwi5Jp
wJHB2uy+tKB6VsTMSewAEF2hnHzAihDQ0QNzGw2iAamhKM3hYt5WQQQAo4lIcBXZR8vKXvrZkiQA
MftB3a5VPDisB8bn1C4E4jICkYchvB8l1U8ko9Uq0Ux3RZTVfjCVt6MsTHEFQbTuvNG8M646GF0O
pEnYxiezaAwcNuH3kDA9OBPCuo3kofh1S1Sd/zDiAsUBhiY95FTuYxKNG4PhnyUMZ4Wa7iGEJEef
vfLQus39ZJA84YTjK5DglAryFD8HTncJ0cCvaltNu0n5+PCtvZn4/4+981hyHNuy7K/UD+AZtDBr
6wEBEqB2rSaw8PBwaK3x9b0Az0qPzM6qZzWvQcAAkPSggLj3nL3X/oiqEXF1z+naIiDaxkYDgqet
nXFStnGjGs+i+smojqheeTCcXMs5XDowj6OK71QWPxQhopBs6c/cvcotadSOpKKrKiFEhHM2/wgD
6FhdPOccH5h5R7g4RwJWCJeSK8G1DIk8YmAe+wa6d6mIT2KVvxtlubUi0hX8iIzKSZ0Fymx+d5qD
0DqVQOAl3WBcj3pkG6VdBESCmQaoqO7EVBxsinErNMvIy089olUSl6CA27nKa5xRlEvEOaLLJpXF
4hIlWH0EGB9gS2uAdW7CbEAAESdMlBH+vlpB+mZiTdxoqV6dBql3hmEMjmI7hWQcDKIHyY943kC5
MfPMvNHywfUNKhjpEB1pCXqUsqmrqPNrZWH1qbgYNLRjHKmjDFeQFob1rPUP4FLvYjQzNub+1qsE
wkALPUn3NKt49UjDLmWwH6ak6oqWfEKUQL1YxT8VP5YGqNpWRHzeGiJCJMu8KUdrOiSy+Ercfemk
EjcUg6YqODfSHBjTN9z4vNIYPypNuo7Trhx0rtWZ4R8rQm1QgV5liWKLVOX7ZDYSGx6vQ0SscQNv
6LWUkmPUlYIrSjIZ3rMBRovum9sQ+bhhWBWjiWj7fShld/Ek9HvL7PB5C+YnAx7lKNSgNIHzz+Dt
hr3Ove0KRXNfVwOjCoI4KeGOP/SGBowqdNGjJibXjGjlcfQZNsE+3EU1+fRJa1BdUjROerVF6K5f
8pCQNDN508rJ+AVs/YdavEaKON7psXhNO+W1QFp6NazyGZ4BoWqymm3lspkYbw4+XUBN8wSpOxYJ
8LgQ9BUsFCmDU8MMmBsLcss+u6DFOoTL38y0NrVlW68s6aFPS5w1fkanbTZx2Wm0vkTzLuH6m04w
m9ICPX4M4ovZSpW5YtnLrqSOJt6J+ZPa+F0Y5nxZBRhUA/qBXuqTNwfSazH4Z4ZHzcFUdBeX33wR
I9QG9XjTJydQ2q+VOkg3cmgRhVlVpaMVxXwd+SU2pVL7W1Ogjq90mwIHmetP7c3UEmtOUtShUO91
TKhnqW3JOAyk4gxI9jbFwJoUenS2fILtSlRTu1TCKWzh2zdMMyTQEHlmQGrjVhXCdMf11aZe0tDk
WAgJI3AyMHAAc5fBeCKMl/ce/hn9YaIIDW6jWUh+kSgaF0Jaf0qYk0Gf66feHDyAtFixSQGz+RYm
WsDkDyhQVNZjHJmskwQZdLto+ESG6IZSxWsTlW4/zZrNKNOujkbGlKJ6rMg8RqU/O8hwMEnTOj7o
qEd1P5PucJg/haZwoktTXEjpEkqEmiZFyBsE0cBlKu736yJB7Hqusul5SIzOY+SXAZDTvMysmJ9B
y8BgiRIpNVs7VKcMarr20ACfbZOXplaRSlrA+Xy99MHegCAcBuYga9upkPtDPPjKOfarpz9KA6mg
7INEOBbsxI3F8/rdhNx01krrlDMf2cRMnJ2Em42XWOYHHX/gsHp3JODvtkoS6RjEOpnc8XScFKID
fBFMgAqH0/YraP/SKNypw/SL+XXjwRV+l0fg/rGQh94QFjBUBSbumvZCg8/cm0loIcgVP4oZ6KIx
58IOE2Nz7LoQZKAFmR5uOB0xOE10VXxHlFtUuipGz1ylLlRQg1dr8B/qAHIjBQ5Otsgk7/EZJ9T2
wY0oxQQO3cCMVqgQu5q8IC2Xxgdcdu4FGSeXTdkmPeaYfbZTNt/oC0t0EdqQCdIcclgoG1AhiJEI
Ph2NbUNMIY0I5VkrPqBQbo2pGABqgt5mHP7MMdMcG+WupapxmyTWhcyHksukiFU3FMebicjvtg11
m8MUalGwEB4t4Uh9AetLnIPiJOsmyBRPF2EzMSUMd3NJLHXog1eTqbwe5BgDZJ82jOeRde0wrCxh
VNEz8avJmfRh39aCtl0KXIQ1hYblhhPYOXSYgytgXLNLVL9H/thERohtTNXk6Y2O2q3GbCQsBZK0
bT7KqPfPYxncyAERFUt22dhKSJRzUTpy3203cQnPOWK2KCIMPOSqxJAUh7lnIRTcKkaKTk7rCE9O
qkuWFpXbJmTOE2aSbQUlHp0C2KfQynfqFP8qBnqs0AdGN/G17mRlieVpNMrsvJU+hUZUzsaSp9HV
1XUYhsbRo+gwc5TaI2QoL9dpnxOe1lxDPwXil3lJU4SnkpYXQkjilegPjQeIFsNNOMcHnfqMEMLm
a/THshTOOsmgO9UAg9lZ4h5xx3RuY0vdtNmCVgrSq1DVEL2XCUlAbNclm7vnuQt3BnCIj6E3oAlY
pFSonfxImgHFTj166Gu8bWpvXKpGrt6srN/VavpTlq2A+bh8X2lC5IH/EF1iCyOyBLvsttMZkbTE
x/kCOa2FRRgzWA5YJGl+g/xSIdmCsyHF/8pgjNDiViffgtqDjVondtBSLlOGAb4WLc9GRkBn9IAL
KkRRhbw1fN336pKsO4VrGorvfOaInJitL4OSeAHYBSVzBNqXdNrL2qtCxJdzhNgR292DAl6Q3myr
0DDw5e0Y48VoARItpCLZNx1V7sjiwXtNBwMLQ9OqEf07EWwdNqOq5jtOypee0NBDp8nxnaTQDIHO
B/nbXi0JpsnkBagK4bolSVZ9ELwDJuhpM94FXC4uoZB/Zgs5UGFKbiaY/xs4YaQpooJtupzr/pyK
ZHJFMFvjWNj1aXQIYjjkRj7EJ3PCswS1nbBHyPqhNLtm8yjEubVNzEjY04JXUDPNBoERcgujgJ59
k6nGIWknhmkEKO/aIpJoOKk7zmiSHcjfxaPmtL5wlbGtJz2Rd0EsdkcxMfG7om5Kb4J2DPflcpkd
JhWPoRGWbtFX9xCiTUTgZ4UWvofOO6Phq+6+6mticxdbjKjr0pqu08x0AfZBDMrXf57KGpyWbAYb
NS2bqzLccDeKToTAvKwlmNQYVFBnsuQlr0qRSvRwEQQVdsvpNqsjTcRedJog6VzcoFGtQXWKBvUm
B+uvZUTvpP6wbWIRpX46aDYZPPdakwt2VWjIJiriy/XCuu3BEO6TEnhdoIw+VdLyk499q1TRY5YH
skOWgAVFD8Y3XjIGRz1VFDj/wPt88a2V4tgxg0REdttmpJmMHDshoZByJx6iSd1BBozcEhE3bOd8
3gmhX3myUVD+I1dkoyhleidL6aPZR3fWSJZGEETjVu0ZgMC8y3aiVZC7lGmXsTE6qN12LpI8408H
rVR+dUgsTlKmORgYwQtYqCdgPXG4WTp43kwYNwH8FpQpJjmBEXTmqpMSG68OA4wejWNTamc4v9kx
TvzrkIs7c8mAGcqzPIfmScmoI2Ux7hMtnj8SoYZmKEKraesZBG0UQVnqil+rGN4fzfcc2PjzhloV
oSCa6bsiH3JLqlFz1QfggvIj/Ifhc1YKG7wPo2lF7b1eemfAFV3bWabuV4/pWTGLm16PKDYWqbKL
C+SpCWczKNABmkZXn4vBPGkgHu+o22LLjXTDYTT12MaEZ9BuRj0QaeYJwdGrWpb1sQrwSHQG+X51
6subuElBhFQNigdzpPVR6yfd1+0Jx/WFDvvR7zuRzrZFb98KwoeJlgRS3SV7Hlh0XOmag6q48xpR
Os1pqZ59ZNEjThV1up/SsCSBoQ52lJWwfy6lxzggy4lAeTkZqdILU7JT2/ilYjJ8inXhqSfrzTXR
fB6DpLw20SJetEiZU2h65oMUHAbrrjRi47guUkHlmGuAVxg+PuNE/RUyR0U4jHpuMxDoN8UXRsnF
KceV/JxEBrpTMs2lEHsD+KeHUrXuU06EY9BYW72xlrM6oRg3ppS4krC9ooRrrhDnXcsXU67xWxGw
HYVeZWtY6Wdl9SIRaTM3sqY8K0kmHmmytPtpJlMxLELyTNH8S4lwqtIuJTkqTm7rdxmwWx4VySN3
Z+mUL2bvunJVQY7vRZT120yaaNlI6nS2SGci8blxxyY1EXHUBAoutQWpvmOKInjiUMI0jlAYhvQ/
RLOOPPFjDIXwWPVc7RNFuM9btuROI01css5TluyFIjKQ3NfVAQPcW1R1cOOJo9oVJjTDwaTKS5bo
ZmBQa6j56OFxoIYVyjDTYXNTsIm8Kc4KLkGS76EQWRgugEinzCSmmgQQh8mI7hDBcy82yugOUrhr
Q8W4y43JVYAXKYUpXbI8eWvnRUHTl81dnpCTMgwFstMuPpZAdfZxTqFQior2iKHdLUZZvIZ58cRX
AMtvZgg+KdKNEvLxczqUNuL2jPzUWLch+RAJxojYRaMLkIcKS4gZ2ap0+TSlwrsw9DpBpQStGUS8
7MroiSzw0Qt9aAFtDmQYbQYZZAStBWnfnlKThAN/7LJLnbxbBRHLppz9iLmaQhMkEmYwg3OZtMM2
l5V4RyAOVyM9KhxtxMQhDJLyovUUh5P2mRQMH3as8KCUbXlpAq5bhioBR8HnHo7WfFtjqr/xx8+c
pvy2D5ldUPKZbojQiK8jXFC49C+1WDaHAssY0jwgUH00gx/0c3IT8xKeoMb8QSYEARbGGdORdtat
5GcWVOm+IJztSrP/Hrc8cB/Lqi/jAO+bWAGKQffccywQY5lxbIAqNWG6EXBper11R907uReET8Cx
hUvPsLdBLEh3Q5mcsJ+jnQSUbhPww9EGtumkJ8o1VoviaklGdkmbx68Nuee4QJJtCxGCPV3NjaOg
IFgV8kHdRuoSn87k7CGSBw4SKehPSqu1m74DqzAQWOathgt5YAQlN8woaRUVrikibwTPcap6WlZy
IBSnYYqfu4FKniiJNwUNqwb85DYdK3J7SqmmEiV760yRj4DqNxbISWj5fWFVH02tRWCrGyA25s42
RJiQYUTxbozHGy1gxhn4t3UojVfeASN06LnpIIOd9Itxi+bXLfixbMY0koM6dPG8Vz/mDH7V2CHh
qAIJRmmdvAbL9cQw/NyuwAIFDTAJsZ9GDx2j4DCMNDwQjlsm1V9GevoGAqwmklarpe0IwEHywD40
lkpcF3GNV5SKnYckJt6UHTcHil3mEsRnbfI2YVjaFEcRuBn5Ixkt9QZNFpmOkCWPlQbuuimRzfU9
fjM+E5rEFo50R0EuGKWnvmBaVg0/KWAmHlnG4c4fMtOWytrYqNES1yq3yqkcpGMpzvGVeXLJVCDS
bIhc9CLyEsRwFlBwbTXpgYJ+T6WbGqunGcP0oMZqfEvEKgVl4HmiMd0PjcYzxMhEV0Y2ZLkMzyJp
68/yieICRqOYbMGpmEzHr4GQlFhoJqKtHkCcoZOOz5kqY69RKPMOZvlLVxJ1LzAuvuRDaVOIcxIh
0t8UPIoG8CqjU1ouTJ15lJaLZ2aInSfyuy1405pwZQZ/UuLUcVR7cmFQv8uOPWo+XLShhkZ6sU9G
lAhpYh2KoIpveuoZtj5S6m3amKQs5Bb0NPVLabaRMzPhOtW6jKn+bQz09okfC6qtOdCvWJBYSoe6
QCfGQxJDdReq8mOvFO+qXA0X33TljKiMVGMCVPoW4w89uwNtS5+zdnOtK19lQ9jCJbjPZMIOhU5v
b+YCCkoV24UWpvbamUtSTvVSGkyvleCIqnIUcMORpYusxkdjeuhUBOgLVpMLZDpdi3BEoKUPrwv0
6BRbviMXiicwUzql6ruAHNcNOjKiAZdw2+wIRrZg+06pHh7bQuTKISX+Uxa2WzPEPZKTe7khXBAI
WB1RDQlQMKczETDNpJRunlGCbYcjaMHh5iFArHTUVOi18RNDp8pBzBxzQ67FbafPnukrtEqWjD+C
rh6RSo9HSx2H40SnaGw0BQJPUp1rBCuuZc7vhhLkR1FWsuO6VmhlfhwS6Smo6nLnK8V8CFQW69o4
E+E3ChO1pLQ5A1Dc6qDZ3VZDJ1BL/mTLMrIxMwpQTnfF3YB9iE7yytcNkSXGlrgpjHxhuMzSw1QH
hOYa2NjrwFQ3Yx6O55r2/Wovy2mv3s/xT4RY10r19deG+UpoSa8lBPA7BZb50RgqzO8D2TW6AB41
WUwFEcXAppjPMnyKWyV+Q5ao3bcqgXPQ4RGYdaSvLCA1qNGFDMan/Syi7CVk5O/SfqCqi3qdm/Js
7BjbHmiZMf7KokMUjC+qmHGZA9nhWKbCJDKLf6z6iDGYKE+TunyeVYI4UEqjLh9yCpmmSf5uSESY
FcOtJt1iSxnqR8cbidHqbVBTfEqtBqpF4zSuRX3Rq7THXlWfMnLvkedZDhzMn3E0Z67kCw4kfOmg
zdpZ9c3CaVrcuxaElziamBiaQCdpFx1hX57KjtTLocTGqxaMupW2w65hFQd6xo8BvvcDwyTdaely
Uz3l7tAa8+ZLIlvLl6iclF20CJdzwSxpBwJcTTtYwSU+ui36bnPXZFRPokERyDMP6SWXD11qVlti
3bigAnW1UQVEdpyTt5AA5t40IwXz2pIoKw6tjy09Icgr63pae4V2G0V6ij5V28dnNJD+o9KQJqhx
tbctHUUKgGFqo/n0A2l45YnaIRAE/Uwpi2G/LGyjRpQfzdT4lVXoorhvuhmdl6yDlQc3FaZ0TE13
1sjvg6PnIawCuIYEIQ8pPFc9qW2i6AnZO0aXwu2Jeg4pyG5wljRe0+jbRh/cpIuNn4PXFPV2mIfu
rpDrqxkOtVNrQgoTkfonYAmdHJIeZlhiSYy0Zela9e05VrEtZ8VLRkltg53I4PoC0EUujRbGPbM8
A9HEZBF86Flpi+9FN8bdCDsRRV+Wnse8+znGEnVJP9krk/FYSbRIKiMRNqMa4xaH1rptS42CKu1K
RtJA00xLOjNBua3J/DyUWv0aKCIJfU1202ryTomG4NyY0g3EbTKsxdQndiibDmGAoV7MRfph9J+Y
/y2ax+EiqIa4r+fmbvUTtKr0gMCz2LfEkF5UNb6PwZt6c64/AUFKmVobEy4V4UMbuFNkYVJthcmy
sNsM2PToOtl6SrBf3rY/grpqj1E/LQJS7cv4/L9ElH9HRNEtGX7Jf0NEmXAI5cFfcChfr/lPHIqo
/kvUFIn+OJ0rA9vlNw5FknjI4NKmgKdVjN+QKNq/RElRuVpB31LpJuJD/08kivgvy6JpCGdDoZ9g
SvL/BInyV0oEDktREyUVTJEkq/w/ymIU/c0ISrO5SWqL+71SEXBoo2XaVMIuH5Fqwfz6N7ZT5a8G
3f//f/ub2b/itCnHYRldnKfPERrXU0GJFqfCLdUPkqS05wLx1FlxGY6XG/Wl3Ea/AjfaY4wllJ0G
ix2ehifpNDrGXtwwtRrA1QkwJ7bF8bcf8R9gLJIu/tX0yJsFRMPvJiuKagGh+bsTdZIaiem5KlEV
FpE5LkRSxhLNwRoUEnPUBY3aB/gfSySlOJwfkNyNewFXB+WJxT4C7/QPD0kc0KEH0kgMFHcbp1Kp
i8pdlDA3ZoFeKQYvJr5VZT4eCMgYD8jyKK/EZWGv+3J/0IllmUqnismgT6KGTllV9bvZJKCnXaSq
68Jclak5ArqtKgH2VBZ5aSQWTKnWO9G63f9p4CjFnrSMatitEE3mnjOBKCXJAQvu+Hvx5cUxYn0X
zMVldd+sC/QFkltqgfe9C6gkFtiZEeyGL8miQYNHUkzB/3YA9vheuhKqy2gQEr7IuhmPy96CJV6t
ICrqNbTz63LdsWI9Z7WPkMtJoLbN2ncVkpgImfvDFiL8aRD5do409amAK7PXmqnCRxPCv1jxx+sC
5l51oG2EHU+MGFIgKDmsLp4vZ8/3NkEYFpM3/xle39JTl91eStoDsT/tYdbEsxi1/m7dhcmVgSdI
Ex0icPRqilVzAIXzCRO42urL1rprXXxvSlX8og1Qn4WqJV9rccZoyyJug5Ei9QI0XX8Vsw5OdCUi
92+GGL9fDDHrTtFMyl02x/ffn1BOAKl9fWyjHfBTEW7yUS5gVb9qKEyMJQfp94dd1yQ1TT1Oh+3q
KSIRpPlyF9GWgghNPxtqdLCzDO1pfSyNEDQ2pbLp5QbU/tLQHxdPVkjOIn9bbkkp6Yqnr01wBTn2
LXk5ErTFtLWurUeHrIkytFY8zMv+dRe/uGm3Fsc8bEi+omo1afkpfHGiqGEENz0qi0AwDq2F00gF
yugIYRVlGwgow2EYDFaDnLksrdYAuA406wjT3AGRjg0SY/a+jWOrj2w9gPu5u800v939drxicOOo
Xd9UU+DYbPz6vL6b4k/f2LpJXnpx+DaU+Q0K5KjA9NBPHDS+yaUiKzhy1s11MS4PfG/+7SkkzSEl
bLCeqOTPHsQJn1mAsIHASSKDXd0qXNggeM+WR+dl7W+buU8rxbKayEGZhakjVfKNoviEk6wv0aXZ
YE7cvXz/+XVtkd17Xdp/PatePDrDOJGEofLbDA3D12lZrGvrPhKnuHznqCTpT4QIH5YnzlIX0JCx
0u3Xw789sxV/CRRw9/FyzVrdResaA6+yfllXJ6oY2GiXx9dFZWo/Qm4ZW6KUEel+P7C+uvre+f3X
1ucIZibRRjQJMly++eTPr19HVsBpJ991YTXsK+6zYKUHrlOBtlyipKyysAIADFo/mhFwTK+fd13I
Sp+4ViAevx5V9ZnrXTgtV72vx0OCKqJaeS6mJUggVk6AWrYYsbhgrc9dn7VuF5L8x19eN9cH1n1f
f+631+RkmbvQWhDhyoarENI7xstJ9k9/5nsfFSsTrV7dfhhNUToKpHh0H8xXUOgtItcf61a87BKX
4zUNZ1RCy+YgYYpc174Xf9+XjdxUdE2B18S3sQgq+QaW1+Vz+DktH/4fX7u+7PuRYn3d9/a69vf/
6q9vCdt6KFp8DZPcw8eXPwuuZltsSfVBCaWtMZaphzL9RfUjbRsvrop1MSx3PSoB9DYFeSzdXhY5
RInzTuYCK8gc1cSDtiT+ovbsuFCwMDXxTokzUJ3L1fh7IS7mxe/NdY3m/a8mQtO1OpdEdJE2oMzR
Xt1L+QByZgt9BwdO0NXO6i1ZF6u15Hvzt33LXY9QcNp+q7clNnwRagFfcj7gyOwmqkWNNnsxFsKd
bEF3Srtil9TtG19HvxckkYZGmLq0Y0jB5d4C9/IgiP29elVxbRzW/6lf7EfGegZVaoGGKWEybo54
5yKNr6euk+2kVQbpg3hL5JbCAJau+gDRdGDItqyGSHy/FjXCoE2okwpr0s4ch8lHT/Fz/W40RciZ
JOblvG/kS7rc+Ndv6St5wmiusTXHbtA02hZfwif5atWxAxs+jeaPihSU3QB61kqaybNyp0O3f8DJ
uqRt7ZtlhDUiFTtYRpeJlO78O2w+RKkv+5bDAQd66tVjzBtuhNnaDzIKN24hTWU0mCATUHvWU8tY
d5qC5BANx6KWkkPfZLqrBeG+0gL5IAmK9LWYkdAB/Ey8vp08NB4mVbZ8E8rzQ5X5/S6eskM/lHeR
xACnkIza0YQB/Xlu3MLnL21MApKz+nHWxbf763ufSNnBTtKcruCSF7Euvo6AdTXSEwbByUDVBdEK
sw3hYoSGjO9hZuYcqidyY+nly3jEsIBCO0Ct2Y6atNGGhPEyppiN3hlXfSaDuhQ1cmykTPoEU45W
bBmqrQtpvUsvMQrrZo4t2J11080L9aMcCa1Plf6QIBjDBspaFWdE1ockmoUFJ2HGJ8CJPfPL/LYN
qgvn7tfuxMJgvT5mcunoNeJfvnetL/z6G9QyMOPjqaLmHBQE1C33lmpZpKmpzFiqWe1UrJk+ORKO
oXaMiMTBoj24PrUkGeHr+esabazqsK59P7A+7+sl8xh9IBcHcLH8WaOqwLzRmNJL3NjmsljiT/n6
llUOdmkD3StzGLO1h3WfIaCf3ZT1ifm3tl93rQ+GwdAtQ7v2UAhJYPcVby/talzyprit6Vvv8067
GX1kThwp3NJl3DPwNcjwoYttf+1r61+BGdQI+hiZr7u0jDwwmC0xcgJe9f3A9+ZwxXyNwkQi3gQX
9oBkDpLJRiJl25WAOqVuEO9a5QjoD0/m8JxDpcjOg4MJX5Bd5C8P6YVpx51AlCliIvRmdxM5tKPb
LvKlDTa1Sj/gk5zqu2Y41dFlmSXFThwcpv6pk3/0fUFqrQtXO5FBtgKhvkqxS80rQxAWX43YbWXO
GdAHR7NHaOlzfp9yoJHjqRtPGD7J4cr8YyvsTeK8tNuAsC2Kd9E+wWo3FXY97sjK7nf6AXE6adDc
se3250zCwDb7rEK7bl0CDw3hDciixue/b429FtPzQPWAHit5lolhijeBEz7qwaZ6lwRk7Bg1HvCr
wVZXSRAm9JteA9j3He44VXENcadn+w6NBNSgdlOpV5QV8WMd3zTie3oWd+XmpB3KH+YmvpAPxylq
k851IE/Ujt+mE/T6z2mn/ICIRSaeI9yQcInbfnyz3NE29/KHdJtvh33yIjrlU+XgW/As4v+uitd7
CK020Y2x1YWNfsOkE3PQ3nSys+SV7/QYwvaCLg91c4IdnOBLYd9AJTgR/lwSz8QIu3UKMv+cd8hN
V6zjuxlwoU3c1a1wCX5NH+FT+VmcqtPIzN+ut9lLrm10ptmPbe5oF/mheVGdX6jqj/vuzd/zruj9
upHNG2YccihuDgrdWowySJm3GCOLggxCByyTQpmdQKWXNvYiUDzBVq7I89nplefvLHLi0szNxnqD
KUO/xxeD2FX8UIvbkKbua0AGoLjVFWTuDk19MpqGzsNrgcBrNBCGoYs8kMpKmN4iIJLajVi/1ceT
cYvk5jbfYwq510e6sFtrG+2lgRL0szJ7RYA4fMsVcubgeOx2s38KPeuW1OdzsBvfsE01H/IJVj6a
YARiQeSUozPhGHCgerWjR7Nq8PcUCgv9bskf+6GUR3HevdLliuXbHKJXcRl24s9S2JbzdhtyJ13+
Yfef3o0PGBwQyArtSNvZEI8+Q+HBVq6w2pOnarKP2kMvbIQjOFGHlPmPkPsgXISGI+nk3wElMl7p
OE8EmLwRSyooy4PqUYWe8DY9WOVJVj3xxNjrNn2DaYCA0dyI71Zup4f+h8hRWZ2oFzP6oXPtlLYV
7AlCp3EdjqjANhGKJCrPz7nb9g5dUeNJf+9vsxvzBaLlOYMIQSsnP3H6o3o2Uebc9zpBv5vuI7Dr
X0RKqtIWK45foH/ZpQUCUZd3yJ9PKagSuH5WDsotjcpx3FoZSTub6BfE+x/Cz/RG3RY2k7QH+SX4
SB4oVaOF7Dpb37S2f0meq2d6ibdUB4JduO2OaHH1S+GRxji/pHv18jTdafeCp9zEvwicMwKbDp3m
iJ9R7uiHcUd6KjrCya0fYYLfyh7xavsE3cMT0JKeoMdNsm+ccaNuhRexsI0djKVN53QP0bDhWijZ
zApiWoUpXUynDeFC7DnoCfp6y/aIkGSLj0hbckNQn8M19RmIVLIJ7gusfrpdbDO6nBuZ2e+wkTfy
DsjCrfUKVv1p3OrO7CVvqKG2QomN4qo0uDG2ls1F0wkOeWMPJIfY/qY4cbqhr76AJ0Oo9MxxeEIo
gsB1S0mCpMsArJU7X+LQNsed5o63P30vODHz9HIPL4SbJrZ503rifuDKU0NG2cAIzkiBh8DlVPd8
p/v2OCL3p91mE2GErD/iM/ROKjoxp/WN9YLmZxqhhdqVsvN1xK4IPzfVxcB3apschy4A/84Ntold
ufHrcC7qR+ZeMbA1/iIE8GfQhUigSxoMJ9MhJurk77KD/qTynl1ywb0xsQm+to0j1XgU59xTUP85
iGYoR0LOiLe/pmtysn6oN8ljcA7c8H3xel5GsBD29+0P/iYFn/UWqXDZgCHVehSPDqJq1G6o+BfJ
ZGDTLjMVHyzIQV3mRt0AiSpq9G4byeaLTpJ2o3mqjpVBKUuiSqmAHfrlJetasExI1jWwbS2xisvD
gyVGwArS/pioDaao5TnpOrv5r1+tJBWjmEZmUoL9zSk6nd4ZrW/T+AyL3GBCFVr4sv5cxLXYHQij
Qme9rK0PNE35JhQieSGVScjwUKuHYJ53ECPlfUPlyhwEyZ7R5h2+Vom8nCGDlITq6WqjbpuQAedQ
+YUdmP2IP8VIibvPw5jrLjUI/Nxs+wYPGUrqTAloL722GE6LeUYp1AQ/s6614TIp+N6uKTq6USge
9Z4kHlSjE34U0A3isjAWxsC69r2PRKLBJTX6BoyXE0kc/PrED8z0hJlulUvEx8WSgBn6GiwRPYRd
MQZB/b6PQ9Ak3TKVWRdtol2WgPbdsNjqvxfBMhX83pSJON6FvXhdq2zjMjtc1+oVQvG9U9WJHTCi
etHDMgvUZfLNVSKF1nJwu5QE1zWapXBpcaTQoUF0pUv3qaj4O9OiNFViCLKnktsEeYcVDUVIfqrC
9bh7wmM7LMr/nYBWy/0uIIlAXOwp0ZeTMeqyTVQB1chmKjFKW3NVt8hXDOlv6l1P4JvWKV+b4hAt
mn/t1ur9hzWrKsxGAtqgiT6UNfRyegDjgT7AeMBirrhKZHrBvPzCtao9ZxNBYn06FrO9goHURAE1
AeXNMRfUhrX8ct+L7319L04kj55QyJG6vqIx1K6YnEmtHkSQZgazHgVpMIoebthriQ6IGGDNvueq
t/RE1ZXe9FU8/i4m43x40yDHbUQBYI5QjMqB5iftejCcsV69T21icY50bbgrGuW5pwPHzI2FCCws
F4du29S6tF3LqusPvC6+N030tgc1YWIoMiZff15YOOVBmAyJiVFlIXqeBhOJmUl5p1qKzl+LpYas
oVridhSgbyRYaqNUtGCFWaJCt1ZYYzmuD1/bwM6yL7b3/zbj/k0zjlQBkK7/dS/OiejPRz/b/yg+
/8Mu6J+/Rz9+b8x9vf6PvpxBSoFIf81UzT8DCf6IKTCMf0mSgRNYVBR9jQv4M6tAMem+qRZgXzp6
Jh1oWlh/NOZ4yCTxQ+ZBXTNkmYf+7//5S3pW87ft3wNbljyE32C2gGpEWnPkaWmyqhGZsHzy3ztz
k5QncORHGuno/suSXOdPbT52AfB54E4St31R5QZrokqSfmkM3Jr+nuzwjTh/yKSM4iVifBxsgiz2
huFmKD0RXW/1IkF9bKOb377mf+iW/VP0Fz1OXZfoZFqqzMj9r++20HS9NJnPww0WDwg6GsTt5Y1o
yDOehZeJoWnTk4QJHFEzkAb8P+7OrLltIwnAf8Xld6GAweB6cKpWt511Ynu93o1fVDDFkBBJ8AAP
yb8+X2MAmYAoRfa4aqd27FRkEWxgGj19H/6HBGfu4iutI+mPdrT+oujTvtVkyOEpG9E1RFPsXuBx
34XxazLbj6kzwqNOw2RyIyhzC4cVtsYEq2B89TtglmV1PKESflQu3gm4u3jGyGR+xxWTFW0el/OB
XENpJkYSYxa53TzC0ZtdnfhfjwDNjGy6gy5QTraweH4llwjI5SK4kCdIFwTKALWLFm+qlPGei4EG
evtQBPVO5ZnkAesHJq4296OzGJ1GrikAN1pKU116gi24VsyxDPWxwJPHz0t+rnZXJ1f0x1GzyTlZ
9GdUK/0u14xn8dkquliO+Sofaxp8jhZ8RS4d8bsb5ngty9N0jXPv9rWi5ma55b/VBsudcWRFdunP
rj4z3Ispr8AoSCVdjhc0psDs5btLHZEMd0Go8XQ3y94KOEXn0211iZg6lysmxe79kqvn6zv0O267
W/t/qnRFPvvmJNS/U0al5+cV35iUAOAe9XNx82WQnLdblftVJMEnZHOsaYNcbsn/wGoIx/X/by8j
/0tFi0u13JzVGwCOXuDeOSouBD2yd7m57EEf3Zwty8m5/CwoJGuWkY/0VWNOQTY/vZl89Hm0u7D8
pH06MxDKOFZTUkXUyL+YMbaYMYv0Abk9jvl5SxNZRf3w7NRnMIK/flNkVHCQCCv/lIurAM23Si/v
fKzuI2TBVKrktuebmxnTrMpf5fcydWO7Ref/+rngHgK3osS6IKOGKZk1CLKe6D9EuvGmoNM991YB
me7mqynVZssbfUyZ71lRaNJCpc4b/AnYs4VmZ0CbaCqiioBWSfRomfF1eQL52m56Hmd/BOHR2YQS
nC2tO7YUfBwzCDef3QTHGYO7dEzjA1rurrESyZnzw/FpTl/3k9Vm8uH26OpjNjpaH5NJ+XlCEdQ0
YLbVXfjuajb9tFvEN8znJdkxjXDTkqZLiulyhVpJf7n1DeUvY/V2Q/DvlHzQgEzei90aOajS9OOk
/K+qpqTaFld0aLlJcQ/4uwF+7NPZuKTag0RkUvbG78hgodxtBJ1Rbrdbv8cDeUL5wtlmTj0sWb0w
sZHpavx/I0ObjZzm6/ysXNOu9f1muLr7MKw2lMW1ckQ+ZYxeuf44/7GLngb0Yljf+W+kchDGEVKw
I5brh6qf+CkY05yNba6Hr14GmRcHvkxVoEZWFlOIpnMaFZmPj4KIQUBMAIJQSZ/hVnvoeQwBT+/N
YPLpa556doOa19evXkZRRuqI1fbDxFO0hETXQOof2n6Nn0QxHg7dQ9b/CAkDCnzWQoYjhMS+aoXl
8Dwc9CB8I4Ew82hATZWVENP+u88YD8XIDRWhXdWLcQtuUUCQabQ3OwrQHkWYSkbfmU2SdLaPhIBU
sZherxlnraUQx5Dg++bFGJX3njV9BxcIlYdCrRW5WOYYAHAfCWnspRqdXPko2fVyjhJ83bdQvpcV
xtoLNL3I4SoGCaT+7SMBg8CDEZD8lzl4EKL++Ljv3X6oPUZtpT6Gj3nFWBL728+UR7oi8gB2UC9z
8hySB5hqYszZsYMISofINanF9ephgZMQalgiIybvicQtdpBAopZI0IEXJRyEMCT5UlZPKUhgF8wK
IwPWORpIYsl9tSMB8TQwoMJnROeh3Qe+zEZM6I7iHhugeNOaD6Qe42kSlSXJwe1nqRdSSgejaPiE
ydJ2iA+kaWiNBFQf0YpVu0n0vn1mmEQeHCLGS9SwCecOAqNlU1vtWCceQj9iMqY2pNBTCwIf6wGJ
qRw0DoLAl8mLVpxApV6URewv7L3+FFmYUlCgpBJAlnOcAIU2tn79iAGVBCHlkWaXPYUI+4A5UXAK
tIZ6OXcIaDfpP9M8yq+pJmn92Bz2ewsZ3Thm8myaykZl9QyENPQI3IQckQYLztECExYC81A/biFo
DdfPeNk6MFjo6UVBoL04ovcPUrM+dQ7JAyYC+tYqke9RqBNo1IKD+08zjAfiGRGTa81yDQsqCGTG
pxVDhArSRCdM+DtMBWmEYkgSsExTrpe5oVu0kNqKBRwmsj98Qs2r7kuH2EM3Zqpq1qjPznnO8HWk
Rm2z4AjKY4IhATd9WDnIQtxKvo93sfncPVqAr9s6DXAgIiPJZpZ5ivsaIkdBpajQmlrCejlHBGGs
rNkioVfcRpEUQ5pd9oWjj3uZhnAZvTfq5Z5wzFDiLNliSGUomhBTiYG0TwRZgE8lSFHGGlbhHBEE
hOFtz4CO8ImIj7Q1lnpEEGeeIvNGBp46ehQUk/ps+aEkKAgriHrSgHQHJvnhY5bsBVnOHQHlR9r2
CGjlBQnWchRjBOwfgQT3OfkUYkea7RtNzCGVQGn1ILvle52n2vc0rlEKlhunSY8RYDAyAQTtUDWK
kbHNXMICwyNsFSMtzlHSdiiqN9y+5zfM8LCL/5xwi3vaMeWutmKAl4xITe5NgB4nwEYgiASvUY1j
0TmNiIMgjQisbAS04zCKaWlAzli9ekQQBDFoiOh8EBmdwPjqnDoKuHxssYCXNKaa2deN4gPAfbYo
0RRaUojBaNiii7Qgrg4rWtChF6cRpXxtIKHHFhEOEd4lhSVlaMU9vhCSkGiLBXwHaMAZPS3ud7lP
CwmuE5iG8lvZ4JyWqCQ6bIsFFAGVqqwleIlSdbAALZDZ6UusvV7u6UlhYO1SJsqqFRZRQFPqevVO
BB25PPJxIJfUOb7IIW4Et4XXgJ48SaT409s4McU4VnTdYe/1cs6ZrEKMGNtDoDwMASCJudGh/ojT
gbM6JdpSL8N0XJKKhMXNkfzxtx8SOU1DXCKNY6wfWM7wppjuSrgQ61Xj2yUshHFgSwSChRBXeYSr
tF59WsCXnEY6SPAh1stBqRgra3mQEDeJQ/hcc+B72jKykhirpGa1YtE1WghD4gGWDCEM2GRIKQTx
ynpBXPt8gRhbSN4VwfjGweag+YyCZ4kF9MQsTAmoU/VhVhcLxPE88o6CoAnsu8QQsOhs2SLegzQj
CbU57g/zbRIvDWVAHj6EejlHBJyEwNaNGEIENE5APWqOQk9DSAVLRFnJyDRYcM5kEiyYV/PjIpIQ
m0bGaOwis8uecBC2iJmOed1o5A6dBbzAyryUH9+/uA9USA8O/1t60T5DrPNxE1zqUuYl1qlL+6cS
y1YsSkAJbzGzoA6H1RIiLhkmM8fkXmC4hoVUWwsElAO4PYGlR05BLRAkftf4V8wNXaIFRkna0gK8
IEY5gqraSHNXLOJQJPSIIy1zNQ0Jef6gi+t3+9axmRjZouJHEpNJQUI5kNRtv0HT8/nCMwjmvuaH
Lm3T67rapxhWh4qCHrugrXV5+HlT5yLFLFLH0blQin/Mvb8VA/3SyVKqWd/ehy0rrO/TfL3Z4MNb
d+7V7qr95WUxXOWrwfiu/uCueczf8hkVQ/+Y5l/yWb5fgwInQlZ/e5JXLzvPuacc/g3gatKDK7FJ
a7ir4uu87AKu60bsAU/yssqr9hHlNQY09G3/fbB8696f+hQqTvJp8SeTSLpV1Kbeyfapqc+er/Lr
efuU8tQma9oeclkOB+tisFl3gNcJ6bbAT4fTfJevhvuQTaKvNeTnFa8/XpH3rFdK351Vcd2lQpOi
avv8F8P5atSllCbv0RbyJRgvin2MNyWHtoBfX+fjDgE2KYrWcKfTopwX3RNpsv+sQZfXRd7jIjqV
XDJryPNdlyxMcpYt2F8f8iZTHWANGACbweSu3XnN9kwqlS3of843tNDuo9lk6NjCfpsXZYd7NKkv
9nBXd9O8vN5HR5NPYg+6qvLBeFMNGSDWhV9nbFjDLwbjYpR360lNmqg9aGQBs1k7lK1MjoE9bCad
8nex6PAmFdQh/J8Bfb5Z9UFLRNga9Lxc94i7KdOwhfzb8Msq72lPTQmAPeht3pVbTZaAPeDdi8uc
abnjoivWgS+R558B/81wVQ07nIrYiwR0fwbwt8PbYtARYwCXCOHPAP7HfDVpIdX2gYk+WYOmwdP4
xUm+miMpu4fTRDZ+zg1Oc/p698FLyMAWPKOIuxg3yVvWYCdTNJKuVYOLRQJe1qBpEdsv2a895raA
3w3LsrqbbvOemaCMR9oW/Ifx/Hr44nX1QLaZXABb8P+a0x/sICE2vuSfc4OHhNg4aW3BfwT7w6oa
dlSKpgLZHvZt16psIk22cP+9zsctQQtPafy1tmA/DVczJFsHskkVsIZcYNn0yDs0TlZb0P/JkTvl
aN09mqRjie/SGviwWr/4dOjhTc69NfyiGsxLWiu2j1q/TeNxtIb9+FylJ03gQ56me+/8Q/9T2wbm
0Ne6zjW5YjAd5qtf/gIAAP//</cx:binary>
              </cx:geoCache>
            </cx:geography>
          </cx:layoutPr>
        </cx:series>
        <cx:series layoutId="regionMap" hidden="1" uniqueId="{00000000-B9D4-47E9-B878-517F5F2386D9}" formatIdx="1">
          <cx:dataId val="1"/>
          <cx:layoutPr>
            <cx:geography cultureLanguage="en-US" cultureRegion="IN" attribution="Powered by Bing">
              <cx:geoCache provider="{E9337A44-BEBE-4D9F-B70C-5C5E7DAFC167}">
                <cx:binary>BMFRCoAgDADQq4gHcBV9SXUXWTMFdeEG7fi9d6BFbJSms96GRLTTF9U3AggW6klCrzhZOGtA7sA5
VyS4Z/rqeGBb1h2wpKlk3sH1AwAA//8=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rgbClr val="000000">
                <a:lumMod val="65000"/>
                <a:lumOff val="35000"/>
              </a:srgbClr>
            </a:solidFill>
            <a:latin typeface="Calibri"/>
            <a:ea typeface="Calibri"/>
            <a:cs typeface="Calibri"/>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45720</xdr:colOff>
      <xdr:row>9</xdr:row>
      <xdr:rowOff>41910</xdr:rowOff>
    </xdr:from>
    <xdr:to>
      <xdr:col>8</xdr:col>
      <xdr:colOff>411480</xdr:colOff>
      <xdr:row>24</xdr:row>
      <xdr:rowOff>41910</xdr:rowOff>
    </xdr:to>
    <xdr:graphicFrame macro="">
      <xdr:nvGraphicFramePr>
        <xdr:cNvPr id="2" name="Chart 1">
          <a:extLst>
            <a:ext uri="{FF2B5EF4-FFF2-40B4-BE49-F238E27FC236}">
              <a16:creationId xmlns:a16="http://schemas.microsoft.com/office/drawing/2014/main" id="{2D063818-4E6F-931D-B324-873C6477CF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266700</xdr:colOff>
      <xdr:row>31</xdr:row>
      <xdr:rowOff>3810</xdr:rowOff>
    </xdr:from>
    <xdr:to>
      <xdr:col>10</xdr:col>
      <xdr:colOff>571500</xdr:colOff>
      <xdr:row>46</xdr:row>
      <xdr:rowOff>3810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42E8A5BE-74E3-BF60-4FE2-341A6D415A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522720" y="567309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0</xdr:col>
      <xdr:colOff>130342</xdr:colOff>
      <xdr:row>13</xdr:row>
      <xdr:rowOff>70184</xdr:rowOff>
    </xdr:from>
    <xdr:to>
      <xdr:col>10</xdr:col>
      <xdr:colOff>822159</xdr:colOff>
      <xdr:row>31</xdr:row>
      <xdr:rowOff>50130</xdr:rowOff>
    </xdr:to>
    <xdr:graphicFrame macro="">
      <xdr:nvGraphicFramePr>
        <xdr:cNvPr id="3" name="Chart 2">
          <a:extLst>
            <a:ext uri="{FF2B5EF4-FFF2-40B4-BE49-F238E27FC236}">
              <a16:creationId xmlns:a16="http://schemas.microsoft.com/office/drawing/2014/main" id="{FA32A0C0-4E05-4D3E-8674-39EEA4D2AA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120315</xdr:colOff>
      <xdr:row>5</xdr:row>
      <xdr:rowOff>46120</xdr:rowOff>
    </xdr:from>
    <xdr:to>
      <xdr:col>12</xdr:col>
      <xdr:colOff>370973</xdr:colOff>
      <xdr:row>12</xdr:row>
      <xdr:rowOff>154404</xdr:rowOff>
    </xdr:to>
    <mc:AlternateContent xmlns:mc="http://schemas.openxmlformats.org/markup-compatibility/2006" xmlns:tsle="http://schemas.microsoft.com/office/drawing/2012/timeslicer">
      <mc:Choice Requires="tsle">
        <xdr:graphicFrame macro="">
          <xdr:nvGraphicFramePr>
            <xdr:cNvPr id="4" name="Sales Period">
              <a:extLst>
                <a:ext uri="{FF2B5EF4-FFF2-40B4-BE49-F238E27FC236}">
                  <a16:creationId xmlns:a16="http://schemas.microsoft.com/office/drawing/2014/main" id="{EE6A67E7-7D52-7DC9-8938-836797586485}"/>
                </a:ext>
              </a:extLst>
            </xdr:cNvPr>
            <xdr:cNvGraphicFramePr/>
          </xdr:nvGraphicFramePr>
          <xdr:xfrm>
            <a:off x="0" y="0"/>
            <a:ext cx="0" cy="0"/>
          </xdr:xfrm>
          <a:graphic>
            <a:graphicData uri="http://schemas.microsoft.com/office/drawing/2012/timeslicer">
              <tsle:timeslicer name="Sales Period"/>
            </a:graphicData>
          </a:graphic>
        </xdr:graphicFrame>
      </mc:Choice>
      <mc:Fallback xmlns="">
        <xdr:sp macro="" textlink="">
          <xdr:nvSpPr>
            <xdr:cNvPr id="0" name=""/>
            <xdr:cNvSpPr>
              <a:spLocks noTextEdit="1"/>
            </xdr:cNvSpPr>
          </xdr:nvSpPr>
          <xdr:spPr>
            <a:xfrm>
              <a:off x="120315" y="1149015"/>
              <a:ext cx="7569869"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14</xdr:col>
      <xdr:colOff>70183</xdr:colOff>
      <xdr:row>10</xdr:row>
      <xdr:rowOff>90236</xdr:rowOff>
    </xdr:from>
    <xdr:to>
      <xdr:col>23</xdr:col>
      <xdr:colOff>190500</xdr:colOff>
      <xdr:row>29</xdr:row>
      <xdr:rowOff>120315</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5BB51C15-5295-4E0D-AF0D-381D9991DF2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787463" y="2109536"/>
              <a:ext cx="6033437" cy="364195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24</xdr:col>
      <xdr:colOff>321243</xdr:colOff>
      <xdr:row>26</xdr:row>
      <xdr:rowOff>46521</xdr:rowOff>
    </xdr:from>
    <xdr:to>
      <xdr:col>26</xdr:col>
      <xdr:colOff>451184</xdr:colOff>
      <xdr:row>33</xdr:row>
      <xdr:rowOff>40104</xdr:rowOff>
    </xdr:to>
    <mc:AlternateContent xmlns:mc="http://schemas.openxmlformats.org/markup-compatibility/2006">
      <mc:Choice xmlns:a14="http://schemas.microsoft.com/office/drawing/2010/main" Requires="a14">
        <xdr:graphicFrame macro="">
          <xdr:nvGraphicFramePr>
            <xdr:cNvPr id="7" name="Retailer">
              <a:extLst>
                <a:ext uri="{FF2B5EF4-FFF2-40B4-BE49-F238E27FC236}">
                  <a16:creationId xmlns:a16="http://schemas.microsoft.com/office/drawing/2014/main" id="{24AF8A6A-1D5E-8711-B01A-12C31400BFF7}"/>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15537431" y="5047146"/>
              <a:ext cx="1749191" cy="14104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320041</xdr:colOff>
      <xdr:row>17</xdr:row>
      <xdr:rowOff>25266</xdr:rowOff>
    </xdr:from>
    <xdr:to>
      <xdr:col>26</xdr:col>
      <xdr:colOff>411079</xdr:colOff>
      <xdr:row>25</xdr:row>
      <xdr:rowOff>90236</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E6DE6BAB-AA65-3A43-0D60-C775CB95C06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536229" y="3275672"/>
              <a:ext cx="1710288" cy="16127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318837</xdr:colOff>
      <xdr:row>5</xdr:row>
      <xdr:rowOff>84221</xdr:rowOff>
    </xdr:from>
    <xdr:to>
      <xdr:col>26</xdr:col>
      <xdr:colOff>401052</xdr:colOff>
      <xdr:row>16</xdr:row>
      <xdr:rowOff>70184</xdr:rowOff>
    </xdr:to>
    <mc:AlternateContent xmlns:mc="http://schemas.openxmlformats.org/markup-compatibility/2006">
      <mc:Choice xmlns:a14="http://schemas.microsoft.com/office/drawing/2010/main" Requires="a14">
        <xdr:graphicFrame macro="">
          <xdr:nvGraphicFramePr>
            <xdr:cNvPr id="10" name="Beverage Brand">
              <a:extLst>
                <a:ext uri="{FF2B5EF4-FFF2-40B4-BE49-F238E27FC236}">
                  <a16:creationId xmlns:a16="http://schemas.microsoft.com/office/drawing/2014/main" id="{50613A4F-8745-46E7-D8E5-5E5634CA1F23}"/>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dr:sp macro="" textlink="">
          <xdr:nvSpPr>
            <xdr:cNvPr id="0" name=""/>
            <xdr:cNvSpPr>
              <a:spLocks noTextEdit="1"/>
            </xdr:cNvSpPr>
          </xdr:nvSpPr>
          <xdr:spPr>
            <a:xfrm>
              <a:off x="15535025" y="1191502"/>
              <a:ext cx="1701465" cy="19504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RADA" refreshedDate="45203.520685069445" createdVersion="8" refreshedVersion="8" minRefreshableVersion="3" recordCount="3888" xr:uid="{637FA57E-0113-4FF0-9AEE-4AB252D58891}">
  <cacheSource type="worksheet">
    <worksheetSource ref="B5:M3893" sheet="Data"/>
  </cacheSource>
  <cacheFields count="14">
    <cacheField name="Retailer" numFmtId="0">
      <sharedItems count="4">
        <s v="Sodapop"/>
        <s v="BevCo"/>
        <s v="FizzySip"/>
        <s v="DreamCo"/>
      </sharedItems>
    </cacheField>
    <cacheField name="Retailer ID" numFmtId="0">
      <sharedItems containsSemiMixedTypes="0" containsString="0" containsNumber="1" containsInteger="1" minValue="1128299" maxValue="1197831" count="4">
        <n v="1185732"/>
        <n v="1197831"/>
        <n v="1128299"/>
        <n v="1189833"/>
      </sharedItems>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3"/>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164">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165">
      <sharedItems containsSemiMixedTypes="0" containsString="0" containsNumber="1" minValue="0" maxValue="8250"/>
    </cacheField>
    <cacheField name="Operating Profit" numFmtId="165">
      <sharedItems containsSemiMixedTypes="0" containsString="0" containsNumber="1" minValue="0" maxValue="3900"/>
    </cacheField>
    <cacheField name="Operating Margin" numFmtId="9">
      <sharedItems containsSemiMixedTypes="0" containsString="0" containsNumber="1" minValue="0.1" maxValue="0.65000000000000013"/>
    </cacheField>
    <cacheField name="Days (Invoice Date)" numFmtId="0" databaseField="0">
      <fieldGroup base="2">
        <rangePr groupBy="days" startDate="2021-01-02T00:00:00" endDate="2021-12-26T00:00:00"/>
        <groupItems count="368">
          <s v="&lt;02-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12-2021"/>
        </groupItems>
      </fieldGroup>
    </cacheField>
    <cacheField name="Months (Invoice Date)" numFmtId="0" databaseField="0">
      <fieldGroup base="2">
        <rangePr groupBy="months" startDate="2021-01-02T00:00:00" endDate="2021-12-26T00:00:00"/>
        <groupItems count="14">
          <s v="&lt;02-01-2021"/>
          <s v="Jan"/>
          <s v="Feb"/>
          <s v="Mar"/>
          <s v="Apr"/>
          <s v="May"/>
          <s v="Jun"/>
          <s v="Jul"/>
          <s v="Aug"/>
          <s v="Sep"/>
          <s v="Oct"/>
          <s v="Nov"/>
          <s v="Dec"/>
          <s v="&gt;26-12-2021"/>
        </groupItems>
      </fieldGroup>
    </cacheField>
  </cacheFields>
  <extLst>
    <ext xmlns:x14="http://schemas.microsoft.com/office/spreadsheetml/2009/9/main" uri="{725AE2AE-9491-48be-B2B4-4EB974FC3084}">
      <x14:pivotCacheDefinition pivotCacheId="15555726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x v="0"/>
    <x v="0"/>
    <x v="0"/>
    <x v="0"/>
    <s v="New York"/>
    <x v="0"/>
    <n v="0.5"/>
    <n v="12000"/>
    <n v="6000"/>
    <n v="3000"/>
    <n v="0.5"/>
  </r>
  <r>
    <x v="0"/>
    <x v="0"/>
    <x v="0"/>
    <x v="0"/>
    <x v="0"/>
    <s v="New York"/>
    <x v="1"/>
    <n v="0.5"/>
    <n v="10000"/>
    <n v="5000"/>
    <n v="1500"/>
    <n v="0.3"/>
  </r>
  <r>
    <x v="0"/>
    <x v="0"/>
    <x v="0"/>
    <x v="0"/>
    <x v="0"/>
    <s v="New York"/>
    <x v="2"/>
    <n v="0.4"/>
    <n v="10000"/>
    <n v="4000"/>
    <n v="1400"/>
    <n v="0.35"/>
  </r>
  <r>
    <x v="0"/>
    <x v="0"/>
    <x v="0"/>
    <x v="0"/>
    <x v="0"/>
    <s v="New York"/>
    <x v="3"/>
    <n v="0.45"/>
    <n v="8500"/>
    <n v="3825"/>
    <n v="1338.75"/>
    <n v="0.35"/>
  </r>
  <r>
    <x v="0"/>
    <x v="0"/>
    <x v="0"/>
    <x v="0"/>
    <x v="0"/>
    <s v="New York"/>
    <x v="4"/>
    <n v="0.6"/>
    <n v="9000"/>
    <n v="5400"/>
    <n v="1620"/>
    <n v="0.3"/>
  </r>
  <r>
    <x v="0"/>
    <x v="0"/>
    <x v="0"/>
    <x v="0"/>
    <x v="0"/>
    <s v="New York"/>
    <x v="5"/>
    <n v="0.5"/>
    <n v="10000"/>
    <n v="5000"/>
    <n v="1250"/>
    <n v="0.25"/>
  </r>
  <r>
    <x v="0"/>
    <x v="0"/>
    <x v="1"/>
    <x v="0"/>
    <x v="0"/>
    <s v="New York"/>
    <x v="0"/>
    <n v="0.5"/>
    <n v="12500"/>
    <n v="6250"/>
    <n v="3125"/>
    <n v="0.5"/>
  </r>
  <r>
    <x v="0"/>
    <x v="0"/>
    <x v="1"/>
    <x v="0"/>
    <x v="0"/>
    <s v="New York"/>
    <x v="1"/>
    <n v="0.5"/>
    <n v="9000"/>
    <n v="4500"/>
    <n v="1350"/>
    <n v="0.3"/>
  </r>
  <r>
    <x v="0"/>
    <x v="0"/>
    <x v="1"/>
    <x v="0"/>
    <x v="0"/>
    <s v="New York"/>
    <x v="2"/>
    <n v="0.4"/>
    <n v="9500"/>
    <n v="3800"/>
    <n v="1330"/>
    <n v="0.35"/>
  </r>
  <r>
    <x v="0"/>
    <x v="0"/>
    <x v="1"/>
    <x v="0"/>
    <x v="0"/>
    <s v="New York"/>
    <x v="3"/>
    <n v="0.45"/>
    <n v="8250"/>
    <n v="3712.5"/>
    <n v="1299.375"/>
    <n v="0.35"/>
  </r>
  <r>
    <x v="0"/>
    <x v="0"/>
    <x v="1"/>
    <x v="0"/>
    <x v="0"/>
    <s v="New York"/>
    <x v="4"/>
    <n v="0.6"/>
    <n v="9000"/>
    <n v="5400"/>
    <n v="1620"/>
    <n v="0.3"/>
  </r>
  <r>
    <x v="0"/>
    <x v="0"/>
    <x v="1"/>
    <x v="0"/>
    <x v="0"/>
    <s v="New York"/>
    <x v="5"/>
    <n v="0.5"/>
    <n v="10000"/>
    <n v="5000"/>
    <n v="1250"/>
    <n v="0.25"/>
  </r>
  <r>
    <x v="0"/>
    <x v="0"/>
    <x v="2"/>
    <x v="0"/>
    <x v="0"/>
    <s v="New York"/>
    <x v="0"/>
    <n v="0.5"/>
    <n v="12200"/>
    <n v="6100"/>
    <n v="3050"/>
    <n v="0.5"/>
  </r>
  <r>
    <x v="0"/>
    <x v="0"/>
    <x v="2"/>
    <x v="0"/>
    <x v="0"/>
    <s v="New York"/>
    <x v="1"/>
    <n v="0.5"/>
    <n v="9250"/>
    <n v="4625"/>
    <n v="1387.5"/>
    <n v="0.3"/>
  </r>
  <r>
    <x v="0"/>
    <x v="0"/>
    <x v="2"/>
    <x v="0"/>
    <x v="0"/>
    <s v="New York"/>
    <x v="2"/>
    <n v="0.4"/>
    <n v="9500"/>
    <n v="3800"/>
    <n v="1330"/>
    <n v="0.35"/>
  </r>
  <r>
    <x v="0"/>
    <x v="0"/>
    <x v="2"/>
    <x v="0"/>
    <x v="0"/>
    <s v="New York"/>
    <x v="3"/>
    <n v="0.45"/>
    <n v="8000"/>
    <n v="3600"/>
    <n v="1260"/>
    <n v="0.35"/>
  </r>
  <r>
    <x v="0"/>
    <x v="0"/>
    <x v="2"/>
    <x v="0"/>
    <x v="0"/>
    <s v="New York"/>
    <x v="4"/>
    <n v="0.6"/>
    <n v="8500"/>
    <n v="5100"/>
    <n v="1530"/>
    <n v="0.3"/>
  </r>
  <r>
    <x v="0"/>
    <x v="0"/>
    <x v="2"/>
    <x v="0"/>
    <x v="0"/>
    <s v="New York"/>
    <x v="5"/>
    <n v="0.5"/>
    <n v="9500"/>
    <n v="4750"/>
    <n v="1187.5"/>
    <n v="0.25"/>
  </r>
  <r>
    <x v="0"/>
    <x v="0"/>
    <x v="3"/>
    <x v="0"/>
    <x v="0"/>
    <s v="New York"/>
    <x v="0"/>
    <n v="0.5"/>
    <n v="12000"/>
    <n v="6000"/>
    <n v="3000"/>
    <n v="0.5"/>
  </r>
  <r>
    <x v="0"/>
    <x v="0"/>
    <x v="3"/>
    <x v="0"/>
    <x v="0"/>
    <s v="New York"/>
    <x v="1"/>
    <n v="0.5"/>
    <n v="9000"/>
    <n v="4500"/>
    <n v="1350"/>
    <n v="0.3"/>
  </r>
  <r>
    <x v="0"/>
    <x v="0"/>
    <x v="3"/>
    <x v="0"/>
    <x v="0"/>
    <s v="New York"/>
    <x v="2"/>
    <n v="0.4"/>
    <n v="9000"/>
    <n v="3600"/>
    <n v="1260"/>
    <n v="0.35"/>
  </r>
  <r>
    <x v="0"/>
    <x v="0"/>
    <x v="3"/>
    <x v="0"/>
    <x v="0"/>
    <s v="New York"/>
    <x v="3"/>
    <n v="0.45"/>
    <n v="8250"/>
    <n v="3712.5"/>
    <n v="1299.375"/>
    <n v="0.35"/>
  </r>
  <r>
    <x v="0"/>
    <x v="0"/>
    <x v="3"/>
    <x v="0"/>
    <x v="0"/>
    <s v="New York"/>
    <x v="4"/>
    <n v="0.6"/>
    <n v="8250"/>
    <n v="4950"/>
    <n v="1485"/>
    <n v="0.3"/>
  </r>
  <r>
    <x v="0"/>
    <x v="0"/>
    <x v="3"/>
    <x v="0"/>
    <x v="0"/>
    <s v="New York"/>
    <x v="5"/>
    <n v="0.5"/>
    <n v="9500"/>
    <n v="4750"/>
    <n v="1187.5"/>
    <n v="0.25"/>
  </r>
  <r>
    <x v="0"/>
    <x v="0"/>
    <x v="4"/>
    <x v="0"/>
    <x v="0"/>
    <s v="New York"/>
    <x v="0"/>
    <n v="0.6"/>
    <n v="12200"/>
    <n v="7320"/>
    <n v="3660"/>
    <n v="0.5"/>
  </r>
  <r>
    <x v="0"/>
    <x v="0"/>
    <x v="4"/>
    <x v="0"/>
    <x v="0"/>
    <s v="New York"/>
    <x v="1"/>
    <n v="0.55000000000000004"/>
    <n v="9250"/>
    <n v="5087.5"/>
    <n v="1526.25"/>
    <n v="0.3"/>
  </r>
  <r>
    <x v="0"/>
    <x v="0"/>
    <x v="4"/>
    <x v="0"/>
    <x v="0"/>
    <s v="New York"/>
    <x v="2"/>
    <n v="0.5"/>
    <n v="9000"/>
    <n v="4500"/>
    <n v="1575"/>
    <n v="0.35"/>
  </r>
  <r>
    <x v="0"/>
    <x v="0"/>
    <x v="4"/>
    <x v="0"/>
    <x v="0"/>
    <s v="New York"/>
    <x v="3"/>
    <n v="0.5"/>
    <n v="8500"/>
    <n v="4250"/>
    <n v="1487.5"/>
    <n v="0.35"/>
  </r>
  <r>
    <x v="0"/>
    <x v="0"/>
    <x v="4"/>
    <x v="0"/>
    <x v="0"/>
    <s v="New York"/>
    <x v="4"/>
    <n v="0.6"/>
    <n v="8750"/>
    <n v="5250"/>
    <n v="1575"/>
    <n v="0.3"/>
  </r>
  <r>
    <x v="0"/>
    <x v="0"/>
    <x v="4"/>
    <x v="0"/>
    <x v="0"/>
    <s v="New York"/>
    <x v="5"/>
    <n v="0.65"/>
    <n v="10000"/>
    <n v="6500"/>
    <n v="1625"/>
    <n v="0.25"/>
  </r>
  <r>
    <x v="0"/>
    <x v="0"/>
    <x v="5"/>
    <x v="0"/>
    <x v="0"/>
    <s v="New York"/>
    <x v="0"/>
    <n v="0.6"/>
    <n v="12500"/>
    <n v="7500"/>
    <n v="3750"/>
    <n v="0.5"/>
  </r>
  <r>
    <x v="0"/>
    <x v="0"/>
    <x v="5"/>
    <x v="0"/>
    <x v="0"/>
    <s v="New York"/>
    <x v="1"/>
    <n v="0.55000000000000004"/>
    <n v="10000"/>
    <n v="5500"/>
    <n v="1650"/>
    <n v="0.3"/>
  </r>
  <r>
    <x v="0"/>
    <x v="0"/>
    <x v="5"/>
    <x v="0"/>
    <x v="0"/>
    <s v="New York"/>
    <x v="2"/>
    <n v="0.5"/>
    <n v="9250"/>
    <n v="4625"/>
    <n v="1618.75"/>
    <n v="0.35"/>
  </r>
  <r>
    <x v="0"/>
    <x v="0"/>
    <x v="5"/>
    <x v="0"/>
    <x v="0"/>
    <s v="New York"/>
    <x v="3"/>
    <n v="0.5"/>
    <n v="9000"/>
    <n v="4500"/>
    <n v="1575"/>
    <n v="0.35"/>
  </r>
  <r>
    <x v="0"/>
    <x v="0"/>
    <x v="5"/>
    <x v="0"/>
    <x v="0"/>
    <s v="New York"/>
    <x v="4"/>
    <n v="0.6"/>
    <n v="9000"/>
    <n v="5400"/>
    <n v="1620"/>
    <n v="0.3"/>
  </r>
  <r>
    <x v="0"/>
    <x v="0"/>
    <x v="5"/>
    <x v="0"/>
    <x v="0"/>
    <s v="New York"/>
    <x v="5"/>
    <n v="0.65"/>
    <n v="10500"/>
    <n v="6825"/>
    <n v="1706.25"/>
    <n v="0.25"/>
  </r>
  <r>
    <x v="0"/>
    <x v="0"/>
    <x v="6"/>
    <x v="0"/>
    <x v="0"/>
    <s v="New York"/>
    <x v="0"/>
    <n v="0.6"/>
    <n v="12750"/>
    <n v="7650"/>
    <n v="3825"/>
    <n v="0.5"/>
  </r>
  <r>
    <x v="0"/>
    <x v="0"/>
    <x v="6"/>
    <x v="0"/>
    <x v="0"/>
    <s v="New York"/>
    <x v="1"/>
    <n v="0.55000000000000004"/>
    <n v="10250"/>
    <n v="5637.5000000000009"/>
    <n v="1691.2500000000002"/>
    <n v="0.3"/>
  </r>
  <r>
    <x v="0"/>
    <x v="0"/>
    <x v="6"/>
    <x v="0"/>
    <x v="0"/>
    <s v="New York"/>
    <x v="2"/>
    <n v="0.5"/>
    <n v="9500"/>
    <n v="4750"/>
    <n v="1662.5"/>
    <n v="0.35"/>
  </r>
  <r>
    <x v="0"/>
    <x v="0"/>
    <x v="6"/>
    <x v="0"/>
    <x v="0"/>
    <s v="New York"/>
    <x v="3"/>
    <n v="0.5"/>
    <n v="9000"/>
    <n v="4500"/>
    <n v="1575"/>
    <n v="0.35"/>
  </r>
  <r>
    <x v="0"/>
    <x v="0"/>
    <x v="6"/>
    <x v="0"/>
    <x v="0"/>
    <s v="New York"/>
    <x v="4"/>
    <n v="0.6"/>
    <n v="9250"/>
    <n v="5550"/>
    <n v="1665"/>
    <n v="0.3"/>
  </r>
  <r>
    <x v="0"/>
    <x v="0"/>
    <x v="6"/>
    <x v="0"/>
    <x v="0"/>
    <s v="New York"/>
    <x v="5"/>
    <n v="0.65"/>
    <n v="11000"/>
    <n v="7150"/>
    <n v="1787.5"/>
    <n v="0.25"/>
  </r>
  <r>
    <x v="0"/>
    <x v="0"/>
    <x v="7"/>
    <x v="0"/>
    <x v="0"/>
    <s v="New York"/>
    <x v="0"/>
    <n v="0.6"/>
    <n v="12500"/>
    <n v="7500"/>
    <n v="3750"/>
    <n v="0.5"/>
  </r>
  <r>
    <x v="0"/>
    <x v="0"/>
    <x v="7"/>
    <x v="0"/>
    <x v="0"/>
    <s v="New York"/>
    <x v="1"/>
    <n v="0.55000000000000004"/>
    <n v="10250"/>
    <n v="5637.5000000000009"/>
    <n v="1691.2500000000002"/>
    <n v="0.3"/>
  </r>
  <r>
    <x v="0"/>
    <x v="0"/>
    <x v="7"/>
    <x v="0"/>
    <x v="0"/>
    <s v="New York"/>
    <x v="2"/>
    <n v="0.5"/>
    <n v="9500"/>
    <n v="4750"/>
    <n v="1662.5"/>
    <n v="0.35"/>
  </r>
  <r>
    <x v="0"/>
    <x v="0"/>
    <x v="7"/>
    <x v="0"/>
    <x v="0"/>
    <s v="New York"/>
    <x v="3"/>
    <n v="0.5"/>
    <n v="9250"/>
    <n v="4625"/>
    <n v="1618.75"/>
    <n v="0.35"/>
  </r>
  <r>
    <x v="0"/>
    <x v="0"/>
    <x v="7"/>
    <x v="0"/>
    <x v="0"/>
    <s v="New York"/>
    <x v="4"/>
    <n v="0.6"/>
    <n v="9000"/>
    <n v="5400"/>
    <n v="1620"/>
    <n v="0.3"/>
  </r>
  <r>
    <x v="0"/>
    <x v="0"/>
    <x v="7"/>
    <x v="0"/>
    <x v="0"/>
    <s v="New York"/>
    <x v="5"/>
    <n v="0.65"/>
    <n v="10750"/>
    <n v="6987.5"/>
    <n v="1746.875"/>
    <n v="0.25"/>
  </r>
  <r>
    <x v="0"/>
    <x v="0"/>
    <x v="8"/>
    <x v="0"/>
    <x v="0"/>
    <s v="New York"/>
    <x v="0"/>
    <n v="0.6"/>
    <n v="12000"/>
    <n v="7200"/>
    <n v="3600"/>
    <n v="0.5"/>
  </r>
  <r>
    <x v="0"/>
    <x v="0"/>
    <x v="8"/>
    <x v="0"/>
    <x v="0"/>
    <s v="New York"/>
    <x v="1"/>
    <n v="0.55000000000000004"/>
    <n v="10000"/>
    <n v="5500"/>
    <n v="1650"/>
    <n v="0.3"/>
  </r>
  <r>
    <x v="0"/>
    <x v="0"/>
    <x v="8"/>
    <x v="0"/>
    <x v="0"/>
    <s v="New York"/>
    <x v="2"/>
    <n v="0.5"/>
    <n v="9250"/>
    <n v="4625"/>
    <n v="1618.75"/>
    <n v="0.35"/>
  </r>
  <r>
    <x v="0"/>
    <x v="0"/>
    <x v="8"/>
    <x v="0"/>
    <x v="0"/>
    <s v="New York"/>
    <x v="3"/>
    <n v="0.5"/>
    <n v="9000"/>
    <n v="4500"/>
    <n v="1575"/>
    <n v="0.35"/>
  </r>
  <r>
    <x v="0"/>
    <x v="0"/>
    <x v="8"/>
    <x v="0"/>
    <x v="0"/>
    <s v="New York"/>
    <x v="4"/>
    <n v="0.6"/>
    <n v="9000"/>
    <n v="5400"/>
    <n v="1620"/>
    <n v="0.3"/>
  </r>
  <r>
    <x v="0"/>
    <x v="0"/>
    <x v="8"/>
    <x v="0"/>
    <x v="0"/>
    <s v="New York"/>
    <x v="5"/>
    <n v="0.65"/>
    <n v="10000"/>
    <n v="6500"/>
    <n v="1625"/>
    <n v="0.25"/>
  </r>
  <r>
    <x v="0"/>
    <x v="0"/>
    <x v="9"/>
    <x v="0"/>
    <x v="0"/>
    <s v="New York"/>
    <x v="0"/>
    <n v="0.65"/>
    <n v="11750"/>
    <n v="7637.5"/>
    <n v="3818.75"/>
    <n v="0.5"/>
  </r>
  <r>
    <x v="0"/>
    <x v="0"/>
    <x v="9"/>
    <x v="0"/>
    <x v="0"/>
    <s v="New York"/>
    <x v="1"/>
    <n v="0.55000000000000004"/>
    <n v="10000"/>
    <n v="5500"/>
    <n v="1650"/>
    <n v="0.3"/>
  </r>
  <r>
    <x v="0"/>
    <x v="0"/>
    <x v="9"/>
    <x v="0"/>
    <x v="0"/>
    <s v="New York"/>
    <x v="2"/>
    <n v="0.55000000000000004"/>
    <n v="9000"/>
    <n v="4950"/>
    <n v="1732.5"/>
    <n v="0.35"/>
  </r>
  <r>
    <x v="0"/>
    <x v="0"/>
    <x v="9"/>
    <x v="0"/>
    <x v="0"/>
    <s v="New York"/>
    <x v="3"/>
    <n v="0.55000000000000004"/>
    <n v="8750"/>
    <n v="4812.5"/>
    <n v="1684.375"/>
    <n v="0.35"/>
  </r>
  <r>
    <x v="0"/>
    <x v="0"/>
    <x v="9"/>
    <x v="0"/>
    <x v="0"/>
    <s v="New York"/>
    <x v="4"/>
    <n v="0.65"/>
    <n v="8750"/>
    <n v="5687.5"/>
    <n v="1706.25"/>
    <n v="0.3"/>
  </r>
  <r>
    <x v="0"/>
    <x v="0"/>
    <x v="9"/>
    <x v="0"/>
    <x v="0"/>
    <s v="New York"/>
    <x v="5"/>
    <n v="0.7"/>
    <n v="10000"/>
    <n v="7000"/>
    <n v="1750"/>
    <n v="0.25"/>
  </r>
  <r>
    <x v="0"/>
    <x v="0"/>
    <x v="10"/>
    <x v="0"/>
    <x v="0"/>
    <s v="New York"/>
    <x v="0"/>
    <n v="0.65"/>
    <n v="11500"/>
    <n v="7475"/>
    <n v="3737.5"/>
    <n v="0.5"/>
  </r>
  <r>
    <x v="0"/>
    <x v="0"/>
    <x v="10"/>
    <x v="0"/>
    <x v="0"/>
    <s v="New York"/>
    <x v="1"/>
    <n v="0.55000000000000004"/>
    <n v="9750"/>
    <n v="5362.5"/>
    <n v="1608.75"/>
    <n v="0.3"/>
  </r>
  <r>
    <x v="0"/>
    <x v="0"/>
    <x v="10"/>
    <x v="0"/>
    <x v="0"/>
    <s v="New York"/>
    <x v="2"/>
    <n v="0.55000000000000004"/>
    <n v="9200"/>
    <n v="5060"/>
    <n v="1771"/>
    <n v="0.35"/>
  </r>
  <r>
    <x v="0"/>
    <x v="0"/>
    <x v="10"/>
    <x v="0"/>
    <x v="0"/>
    <s v="New York"/>
    <x v="3"/>
    <n v="0.55000000000000004"/>
    <n v="9000"/>
    <n v="4950"/>
    <n v="1732.5"/>
    <n v="0.35"/>
  </r>
  <r>
    <x v="0"/>
    <x v="0"/>
    <x v="10"/>
    <x v="0"/>
    <x v="0"/>
    <s v="New York"/>
    <x v="4"/>
    <n v="0.65"/>
    <n v="8750"/>
    <n v="5687.5"/>
    <n v="1706.25"/>
    <n v="0.3"/>
  </r>
  <r>
    <x v="0"/>
    <x v="0"/>
    <x v="10"/>
    <x v="0"/>
    <x v="0"/>
    <s v="New York"/>
    <x v="5"/>
    <n v="0.7"/>
    <n v="9750"/>
    <n v="6825"/>
    <n v="1706.25"/>
    <n v="0.25"/>
  </r>
  <r>
    <x v="0"/>
    <x v="0"/>
    <x v="11"/>
    <x v="0"/>
    <x v="0"/>
    <s v="New York"/>
    <x v="0"/>
    <n v="0.65"/>
    <n v="12000"/>
    <n v="7800"/>
    <n v="3900"/>
    <n v="0.5"/>
  </r>
  <r>
    <x v="0"/>
    <x v="0"/>
    <x v="11"/>
    <x v="0"/>
    <x v="0"/>
    <s v="New York"/>
    <x v="1"/>
    <n v="0.55000000000000004"/>
    <n v="10000"/>
    <n v="5500"/>
    <n v="1650"/>
    <n v="0.3"/>
  </r>
  <r>
    <x v="0"/>
    <x v="0"/>
    <x v="11"/>
    <x v="0"/>
    <x v="0"/>
    <s v="New York"/>
    <x v="2"/>
    <n v="0.55000000000000004"/>
    <n v="9500"/>
    <n v="5225"/>
    <n v="1828.7499999999998"/>
    <n v="0.35"/>
  </r>
  <r>
    <x v="0"/>
    <x v="0"/>
    <x v="11"/>
    <x v="0"/>
    <x v="0"/>
    <s v="New York"/>
    <x v="3"/>
    <n v="0.55000000000000004"/>
    <n v="9000"/>
    <n v="4950"/>
    <n v="1732.5"/>
    <n v="0.35"/>
  </r>
  <r>
    <x v="0"/>
    <x v="0"/>
    <x v="11"/>
    <x v="0"/>
    <x v="0"/>
    <s v="New York"/>
    <x v="4"/>
    <n v="0.65"/>
    <n v="9000"/>
    <n v="5850"/>
    <n v="1755"/>
    <n v="0.3"/>
  </r>
  <r>
    <x v="0"/>
    <x v="0"/>
    <x v="11"/>
    <x v="0"/>
    <x v="0"/>
    <s v="New York"/>
    <x v="5"/>
    <n v="0.7"/>
    <n v="10000"/>
    <n v="7000"/>
    <n v="1750"/>
    <n v="0.25"/>
  </r>
  <r>
    <x v="1"/>
    <x v="1"/>
    <x v="12"/>
    <x v="1"/>
    <x v="1"/>
    <s v="Houston"/>
    <x v="0"/>
    <n v="0.25"/>
    <n v="9000"/>
    <n v="2250"/>
    <n v="787.5"/>
    <n v="0.35"/>
  </r>
  <r>
    <x v="1"/>
    <x v="1"/>
    <x v="12"/>
    <x v="1"/>
    <x v="1"/>
    <s v="Houston"/>
    <x v="1"/>
    <n v="0.35"/>
    <n v="9000"/>
    <n v="3150"/>
    <n v="1102.5"/>
    <n v="0.35"/>
  </r>
  <r>
    <x v="1"/>
    <x v="1"/>
    <x v="12"/>
    <x v="1"/>
    <x v="1"/>
    <s v="Houston"/>
    <x v="2"/>
    <n v="0.35"/>
    <n v="7000"/>
    <n v="2450"/>
    <n v="857.5"/>
    <n v="0.35"/>
  </r>
  <r>
    <x v="1"/>
    <x v="1"/>
    <x v="12"/>
    <x v="1"/>
    <x v="1"/>
    <s v="Houston"/>
    <x v="3"/>
    <n v="0.35"/>
    <n v="7000"/>
    <n v="2450"/>
    <n v="1102.5"/>
    <n v="0.45"/>
  </r>
  <r>
    <x v="1"/>
    <x v="1"/>
    <x v="12"/>
    <x v="1"/>
    <x v="1"/>
    <s v="Houston"/>
    <x v="4"/>
    <n v="0.4"/>
    <n v="5500"/>
    <n v="2200"/>
    <n v="660"/>
    <n v="0.3"/>
  </r>
  <r>
    <x v="1"/>
    <x v="1"/>
    <x v="12"/>
    <x v="1"/>
    <x v="1"/>
    <s v="Houston"/>
    <x v="5"/>
    <n v="0.35"/>
    <n v="7000"/>
    <n v="2450"/>
    <n v="1225"/>
    <n v="0.5"/>
  </r>
  <r>
    <x v="1"/>
    <x v="1"/>
    <x v="13"/>
    <x v="1"/>
    <x v="1"/>
    <s v="Houston"/>
    <x v="0"/>
    <n v="0.25"/>
    <n v="8500"/>
    <n v="2125"/>
    <n v="743.75"/>
    <n v="0.35"/>
  </r>
  <r>
    <x v="1"/>
    <x v="1"/>
    <x v="13"/>
    <x v="1"/>
    <x v="1"/>
    <s v="Houston"/>
    <x v="1"/>
    <n v="0.35"/>
    <n v="8500"/>
    <n v="2975"/>
    <n v="1041.25"/>
    <n v="0.35"/>
  </r>
  <r>
    <x v="1"/>
    <x v="1"/>
    <x v="13"/>
    <x v="1"/>
    <x v="1"/>
    <s v="Houston"/>
    <x v="2"/>
    <n v="0.35"/>
    <n v="6750"/>
    <n v="2362.5"/>
    <n v="826.875"/>
    <n v="0.35"/>
  </r>
  <r>
    <x v="1"/>
    <x v="1"/>
    <x v="13"/>
    <x v="1"/>
    <x v="1"/>
    <s v="Houston"/>
    <x v="3"/>
    <n v="0.35"/>
    <n v="6250"/>
    <n v="2187.5"/>
    <n v="984.375"/>
    <n v="0.45"/>
  </r>
  <r>
    <x v="1"/>
    <x v="1"/>
    <x v="13"/>
    <x v="1"/>
    <x v="1"/>
    <s v="Houston"/>
    <x v="4"/>
    <n v="0.4"/>
    <n v="5000"/>
    <n v="2000"/>
    <n v="600"/>
    <n v="0.3"/>
  </r>
  <r>
    <x v="1"/>
    <x v="1"/>
    <x v="13"/>
    <x v="1"/>
    <x v="1"/>
    <s v="Houston"/>
    <x v="5"/>
    <n v="0.35"/>
    <n v="7000"/>
    <n v="2450"/>
    <n v="1225"/>
    <n v="0.5"/>
  </r>
  <r>
    <x v="1"/>
    <x v="1"/>
    <x v="14"/>
    <x v="1"/>
    <x v="1"/>
    <s v="Houston"/>
    <x v="0"/>
    <n v="0.3"/>
    <n v="8750"/>
    <n v="2625"/>
    <n v="918.74999999999989"/>
    <n v="0.35"/>
  </r>
  <r>
    <x v="1"/>
    <x v="1"/>
    <x v="14"/>
    <x v="1"/>
    <x v="1"/>
    <s v="Houston"/>
    <x v="1"/>
    <n v="0.4"/>
    <n v="8750"/>
    <n v="3500"/>
    <n v="1225"/>
    <n v="0.35"/>
  </r>
  <r>
    <x v="1"/>
    <x v="1"/>
    <x v="14"/>
    <x v="1"/>
    <x v="1"/>
    <s v="Houston"/>
    <x v="2"/>
    <n v="0.35"/>
    <n v="7000"/>
    <n v="2450"/>
    <n v="857.5"/>
    <n v="0.35"/>
  </r>
  <r>
    <x v="1"/>
    <x v="1"/>
    <x v="14"/>
    <x v="1"/>
    <x v="1"/>
    <s v="Houston"/>
    <x v="3"/>
    <n v="0.4"/>
    <n v="6000"/>
    <n v="2400"/>
    <n v="1080"/>
    <n v="0.45"/>
  </r>
  <r>
    <x v="1"/>
    <x v="1"/>
    <x v="14"/>
    <x v="1"/>
    <x v="1"/>
    <s v="Houston"/>
    <x v="4"/>
    <n v="0.45"/>
    <n v="5000"/>
    <n v="2250"/>
    <n v="675"/>
    <n v="0.3"/>
  </r>
  <r>
    <x v="1"/>
    <x v="1"/>
    <x v="14"/>
    <x v="1"/>
    <x v="1"/>
    <s v="Houston"/>
    <x v="5"/>
    <n v="0.4"/>
    <n v="6500"/>
    <n v="2600"/>
    <n v="1300"/>
    <n v="0.5"/>
  </r>
  <r>
    <x v="1"/>
    <x v="1"/>
    <x v="15"/>
    <x v="1"/>
    <x v="1"/>
    <s v="Houston"/>
    <x v="0"/>
    <n v="0.3"/>
    <n v="9000"/>
    <n v="2700"/>
    <n v="944.99999999999989"/>
    <n v="0.35"/>
  </r>
  <r>
    <x v="1"/>
    <x v="1"/>
    <x v="15"/>
    <x v="1"/>
    <x v="1"/>
    <s v="Houston"/>
    <x v="1"/>
    <n v="0.4"/>
    <n v="9000"/>
    <n v="3600"/>
    <n v="1260"/>
    <n v="0.35"/>
  </r>
  <r>
    <x v="1"/>
    <x v="1"/>
    <x v="15"/>
    <x v="1"/>
    <x v="1"/>
    <s v="Houston"/>
    <x v="2"/>
    <n v="0.35"/>
    <n v="7250"/>
    <n v="2537.5"/>
    <n v="888.125"/>
    <n v="0.35"/>
  </r>
  <r>
    <x v="1"/>
    <x v="1"/>
    <x v="15"/>
    <x v="1"/>
    <x v="1"/>
    <s v="Houston"/>
    <x v="3"/>
    <n v="0.4"/>
    <n v="6250"/>
    <n v="2500"/>
    <n v="1125"/>
    <n v="0.45"/>
  </r>
  <r>
    <x v="1"/>
    <x v="1"/>
    <x v="15"/>
    <x v="1"/>
    <x v="1"/>
    <s v="Houston"/>
    <x v="4"/>
    <n v="0.45"/>
    <n v="5250"/>
    <n v="2362.5"/>
    <n v="708.75"/>
    <n v="0.3"/>
  </r>
  <r>
    <x v="1"/>
    <x v="1"/>
    <x v="15"/>
    <x v="1"/>
    <x v="1"/>
    <s v="Houston"/>
    <x v="5"/>
    <n v="0.4"/>
    <n v="8000"/>
    <n v="3200"/>
    <n v="1600"/>
    <n v="0.5"/>
  </r>
  <r>
    <x v="1"/>
    <x v="1"/>
    <x v="16"/>
    <x v="1"/>
    <x v="1"/>
    <s v="Houston"/>
    <x v="0"/>
    <n v="0.3"/>
    <n v="9250"/>
    <n v="2775"/>
    <n v="971.24999999999989"/>
    <n v="0.35"/>
  </r>
  <r>
    <x v="1"/>
    <x v="1"/>
    <x v="16"/>
    <x v="1"/>
    <x v="1"/>
    <s v="Houston"/>
    <x v="1"/>
    <n v="0.4"/>
    <n v="9250"/>
    <n v="3700"/>
    <n v="1295"/>
    <n v="0.35"/>
  </r>
  <r>
    <x v="1"/>
    <x v="1"/>
    <x v="16"/>
    <x v="1"/>
    <x v="1"/>
    <s v="Houston"/>
    <x v="2"/>
    <n v="0.35"/>
    <n v="7750"/>
    <n v="2712.5"/>
    <n v="949.37499999999989"/>
    <n v="0.35"/>
  </r>
  <r>
    <x v="1"/>
    <x v="1"/>
    <x v="16"/>
    <x v="1"/>
    <x v="1"/>
    <s v="Houston"/>
    <x v="3"/>
    <n v="0.4"/>
    <n v="7000"/>
    <n v="2800"/>
    <n v="1260"/>
    <n v="0.45"/>
  </r>
  <r>
    <x v="1"/>
    <x v="1"/>
    <x v="16"/>
    <x v="1"/>
    <x v="1"/>
    <s v="Houston"/>
    <x v="4"/>
    <n v="0.45"/>
    <n v="6000"/>
    <n v="2700"/>
    <n v="810"/>
    <n v="0.3"/>
  </r>
  <r>
    <x v="1"/>
    <x v="1"/>
    <x v="16"/>
    <x v="1"/>
    <x v="1"/>
    <s v="Houston"/>
    <x v="5"/>
    <n v="0.4"/>
    <n v="9500"/>
    <n v="3800"/>
    <n v="1900"/>
    <n v="0.5"/>
  </r>
  <r>
    <x v="1"/>
    <x v="1"/>
    <x v="17"/>
    <x v="1"/>
    <x v="1"/>
    <s v="Houston"/>
    <x v="0"/>
    <n v="0.4"/>
    <n v="9500"/>
    <n v="3800"/>
    <n v="1330"/>
    <n v="0.35"/>
  </r>
  <r>
    <x v="1"/>
    <x v="1"/>
    <x v="17"/>
    <x v="1"/>
    <x v="1"/>
    <s v="Houston"/>
    <x v="1"/>
    <n v="0.45"/>
    <n v="9500"/>
    <n v="4275"/>
    <n v="1496.25"/>
    <n v="0.35"/>
  </r>
  <r>
    <x v="1"/>
    <x v="1"/>
    <x v="17"/>
    <x v="1"/>
    <x v="1"/>
    <s v="Houston"/>
    <x v="2"/>
    <n v="0.4"/>
    <n v="8000"/>
    <n v="3200"/>
    <n v="1120"/>
    <n v="0.35"/>
  </r>
  <r>
    <x v="1"/>
    <x v="1"/>
    <x v="17"/>
    <x v="1"/>
    <x v="1"/>
    <s v="Houston"/>
    <x v="3"/>
    <n v="0.4"/>
    <n v="7500"/>
    <n v="3000"/>
    <n v="1350"/>
    <n v="0.45"/>
  </r>
  <r>
    <x v="1"/>
    <x v="1"/>
    <x v="17"/>
    <x v="1"/>
    <x v="1"/>
    <s v="Houston"/>
    <x v="4"/>
    <n v="0.45"/>
    <n v="6500"/>
    <n v="2925"/>
    <n v="877.5"/>
    <n v="0.3"/>
  </r>
  <r>
    <x v="1"/>
    <x v="1"/>
    <x v="17"/>
    <x v="1"/>
    <x v="1"/>
    <s v="Houston"/>
    <x v="5"/>
    <n v="0.5"/>
    <n v="10000"/>
    <n v="5000"/>
    <n v="2500"/>
    <n v="0.5"/>
  </r>
  <r>
    <x v="1"/>
    <x v="1"/>
    <x v="18"/>
    <x v="1"/>
    <x v="1"/>
    <s v="Houston"/>
    <x v="0"/>
    <n v="0.4"/>
    <n v="9500"/>
    <n v="3800"/>
    <n v="1330"/>
    <n v="0.35"/>
  </r>
  <r>
    <x v="1"/>
    <x v="1"/>
    <x v="18"/>
    <x v="1"/>
    <x v="1"/>
    <s v="Houston"/>
    <x v="1"/>
    <n v="0.45"/>
    <n v="9500"/>
    <n v="4275"/>
    <n v="1496.25"/>
    <n v="0.35"/>
  </r>
  <r>
    <x v="1"/>
    <x v="1"/>
    <x v="18"/>
    <x v="1"/>
    <x v="1"/>
    <s v="Houston"/>
    <x v="2"/>
    <n v="0.4"/>
    <n v="11000"/>
    <n v="4400"/>
    <n v="1540"/>
    <n v="0.35"/>
  </r>
  <r>
    <x v="1"/>
    <x v="1"/>
    <x v="18"/>
    <x v="1"/>
    <x v="1"/>
    <s v="Houston"/>
    <x v="3"/>
    <n v="0.4"/>
    <n v="7000"/>
    <n v="2800"/>
    <n v="1260"/>
    <n v="0.45"/>
  </r>
  <r>
    <x v="1"/>
    <x v="1"/>
    <x v="18"/>
    <x v="1"/>
    <x v="1"/>
    <s v="Houston"/>
    <x v="4"/>
    <n v="0.45"/>
    <n v="7000"/>
    <n v="3150"/>
    <n v="945"/>
    <n v="0.3"/>
  </r>
  <r>
    <x v="1"/>
    <x v="1"/>
    <x v="18"/>
    <x v="1"/>
    <x v="1"/>
    <s v="Houston"/>
    <x v="5"/>
    <n v="0.5"/>
    <n v="9750"/>
    <n v="4875"/>
    <n v="2437.5"/>
    <n v="0.5"/>
  </r>
  <r>
    <x v="1"/>
    <x v="1"/>
    <x v="19"/>
    <x v="1"/>
    <x v="1"/>
    <s v="Houston"/>
    <x v="0"/>
    <n v="0.4"/>
    <n v="9250"/>
    <n v="3700"/>
    <n v="1295"/>
    <n v="0.35"/>
  </r>
  <r>
    <x v="1"/>
    <x v="1"/>
    <x v="19"/>
    <x v="1"/>
    <x v="1"/>
    <s v="Houston"/>
    <x v="1"/>
    <n v="0.45"/>
    <n v="9250"/>
    <n v="4162.5"/>
    <n v="1456.875"/>
    <n v="0.35"/>
  </r>
  <r>
    <x v="1"/>
    <x v="1"/>
    <x v="19"/>
    <x v="1"/>
    <x v="1"/>
    <s v="Houston"/>
    <x v="2"/>
    <n v="0.4"/>
    <n v="11000"/>
    <n v="4400"/>
    <n v="1540"/>
    <n v="0.35"/>
  </r>
  <r>
    <x v="1"/>
    <x v="1"/>
    <x v="19"/>
    <x v="1"/>
    <x v="1"/>
    <s v="Houston"/>
    <x v="3"/>
    <n v="0.4"/>
    <n v="6500"/>
    <n v="2600"/>
    <n v="1170"/>
    <n v="0.45"/>
  </r>
  <r>
    <x v="1"/>
    <x v="1"/>
    <x v="19"/>
    <x v="1"/>
    <x v="1"/>
    <s v="Houston"/>
    <x v="4"/>
    <n v="0.45"/>
    <n v="6500"/>
    <n v="2925"/>
    <n v="877.5"/>
    <n v="0.3"/>
  </r>
  <r>
    <x v="1"/>
    <x v="1"/>
    <x v="19"/>
    <x v="1"/>
    <x v="1"/>
    <s v="Houston"/>
    <x v="5"/>
    <n v="0.5"/>
    <n v="9000"/>
    <n v="4500"/>
    <n v="2250"/>
    <n v="0.5"/>
  </r>
  <r>
    <x v="1"/>
    <x v="1"/>
    <x v="20"/>
    <x v="1"/>
    <x v="1"/>
    <s v="Houston"/>
    <x v="0"/>
    <n v="0.45"/>
    <n v="8500"/>
    <n v="3825"/>
    <n v="1338.75"/>
    <n v="0.35"/>
  </r>
  <r>
    <x v="1"/>
    <x v="1"/>
    <x v="20"/>
    <x v="1"/>
    <x v="1"/>
    <s v="Houston"/>
    <x v="1"/>
    <n v="0.45"/>
    <n v="8500"/>
    <n v="3825"/>
    <n v="1338.75"/>
    <n v="0.35"/>
  </r>
  <r>
    <x v="1"/>
    <x v="1"/>
    <x v="20"/>
    <x v="1"/>
    <x v="1"/>
    <s v="Houston"/>
    <x v="2"/>
    <n v="0.5"/>
    <n v="9000"/>
    <n v="4500"/>
    <n v="1575"/>
    <n v="0.35"/>
  </r>
  <r>
    <x v="1"/>
    <x v="1"/>
    <x v="20"/>
    <x v="1"/>
    <x v="1"/>
    <s v="Houston"/>
    <x v="3"/>
    <n v="0.5"/>
    <n v="6250"/>
    <n v="3125"/>
    <n v="1406.25"/>
    <n v="0.45"/>
  </r>
  <r>
    <x v="1"/>
    <x v="1"/>
    <x v="20"/>
    <x v="1"/>
    <x v="1"/>
    <s v="Houston"/>
    <x v="4"/>
    <n v="0.45"/>
    <n v="6250"/>
    <n v="2812.5"/>
    <n v="843.75"/>
    <n v="0.3"/>
  </r>
  <r>
    <x v="1"/>
    <x v="1"/>
    <x v="20"/>
    <x v="1"/>
    <x v="1"/>
    <s v="Houston"/>
    <x v="5"/>
    <n v="0.55000000000000004"/>
    <n v="8500"/>
    <n v="4675"/>
    <n v="2337.5"/>
    <n v="0.5"/>
  </r>
  <r>
    <x v="1"/>
    <x v="1"/>
    <x v="21"/>
    <x v="1"/>
    <x v="1"/>
    <s v="Houston"/>
    <x v="0"/>
    <n v="0.45"/>
    <n v="8000"/>
    <n v="3600"/>
    <n v="1260"/>
    <n v="0.35"/>
  </r>
  <r>
    <x v="1"/>
    <x v="1"/>
    <x v="21"/>
    <x v="1"/>
    <x v="1"/>
    <s v="Houston"/>
    <x v="1"/>
    <n v="0.45"/>
    <n v="8000"/>
    <n v="3600"/>
    <n v="1260"/>
    <n v="0.35"/>
  </r>
  <r>
    <x v="1"/>
    <x v="1"/>
    <x v="21"/>
    <x v="1"/>
    <x v="1"/>
    <s v="Houston"/>
    <x v="2"/>
    <n v="0.5"/>
    <n v="7500"/>
    <n v="3750"/>
    <n v="1312.5"/>
    <n v="0.35"/>
  </r>
  <r>
    <x v="1"/>
    <x v="1"/>
    <x v="21"/>
    <x v="1"/>
    <x v="1"/>
    <s v="Houston"/>
    <x v="3"/>
    <n v="0.5"/>
    <n v="6000"/>
    <n v="3000"/>
    <n v="1350"/>
    <n v="0.45"/>
  </r>
  <r>
    <x v="1"/>
    <x v="1"/>
    <x v="21"/>
    <x v="1"/>
    <x v="1"/>
    <s v="Houston"/>
    <x v="4"/>
    <n v="0.45"/>
    <n v="5750"/>
    <n v="2587.5"/>
    <n v="776.25"/>
    <n v="0.3"/>
  </r>
  <r>
    <x v="1"/>
    <x v="1"/>
    <x v="21"/>
    <x v="1"/>
    <x v="1"/>
    <s v="Houston"/>
    <x v="5"/>
    <n v="0.55000000000000004"/>
    <n v="7500"/>
    <n v="4125"/>
    <n v="2062.5"/>
    <n v="0.5"/>
  </r>
  <r>
    <x v="1"/>
    <x v="1"/>
    <x v="22"/>
    <x v="1"/>
    <x v="1"/>
    <s v="Houston"/>
    <x v="0"/>
    <n v="0.45"/>
    <n v="9000"/>
    <n v="4050"/>
    <n v="1417.5"/>
    <n v="0.35"/>
  </r>
  <r>
    <x v="1"/>
    <x v="1"/>
    <x v="22"/>
    <x v="1"/>
    <x v="1"/>
    <s v="Houston"/>
    <x v="1"/>
    <n v="0.45"/>
    <n v="9000"/>
    <n v="4050"/>
    <n v="1417.5"/>
    <n v="0.35"/>
  </r>
  <r>
    <x v="1"/>
    <x v="1"/>
    <x v="22"/>
    <x v="1"/>
    <x v="1"/>
    <s v="Houston"/>
    <x v="2"/>
    <n v="0.5"/>
    <n v="8250"/>
    <n v="4125"/>
    <n v="1443.75"/>
    <n v="0.35"/>
  </r>
  <r>
    <x v="1"/>
    <x v="1"/>
    <x v="22"/>
    <x v="1"/>
    <x v="1"/>
    <s v="Houston"/>
    <x v="3"/>
    <n v="0.5"/>
    <n v="6750"/>
    <n v="3375"/>
    <n v="1518.75"/>
    <n v="0.45"/>
  </r>
  <r>
    <x v="1"/>
    <x v="1"/>
    <x v="22"/>
    <x v="1"/>
    <x v="1"/>
    <s v="Houston"/>
    <x v="4"/>
    <n v="0.45"/>
    <n v="6500"/>
    <n v="2925"/>
    <n v="877.5"/>
    <n v="0.3"/>
  </r>
  <r>
    <x v="1"/>
    <x v="1"/>
    <x v="22"/>
    <x v="1"/>
    <x v="1"/>
    <s v="Houston"/>
    <x v="5"/>
    <n v="0.55000000000000004"/>
    <n v="8500"/>
    <n v="4675"/>
    <n v="2337.5"/>
    <n v="0.5"/>
  </r>
  <r>
    <x v="1"/>
    <x v="1"/>
    <x v="23"/>
    <x v="1"/>
    <x v="1"/>
    <s v="Houston"/>
    <x v="0"/>
    <n v="0.45"/>
    <n v="9500"/>
    <n v="4275"/>
    <n v="1496.25"/>
    <n v="0.35"/>
  </r>
  <r>
    <x v="1"/>
    <x v="1"/>
    <x v="23"/>
    <x v="1"/>
    <x v="1"/>
    <s v="Houston"/>
    <x v="1"/>
    <n v="0.45"/>
    <n v="9500"/>
    <n v="4275"/>
    <n v="1496.25"/>
    <n v="0.35"/>
  </r>
  <r>
    <x v="1"/>
    <x v="1"/>
    <x v="23"/>
    <x v="1"/>
    <x v="1"/>
    <s v="Houston"/>
    <x v="2"/>
    <n v="0.5"/>
    <n v="8500"/>
    <n v="4250"/>
    <n v="1487.5"/>
    <n v="0.35"/>
  </r>
  <r>
    <x v="1"/>
    <x v="1"/>
    <x v="23"/>
    <x v="1"/>
    <x v="1"/>
    <s v="Houston"/>
    <x v="3"/>
    <n v="0.5"/>
    <n v="7000"/>
    <n v="3500"/>
    <n v="1575"/>
    <n v="0.45"/>
  </r>
  <r>
    <x v="1"/>
    <x v="1"/>
    <x v="23"/>
    <x v="1"/>
    <x v="1"/>
    <s v="Houston"/>
    <x v="4"/>
    <n v="0.45"/>
    <n v="6500"/>
    <n v="2925"/>
    <n v="877.5"/>
    <n v="0.3"/>
  </r>
  <r>
    <x v="1"/>
    <x v="1"/>
    <x v="23"/>
    <x v="1"/>
    <x v="1"/>
    <s v="Houston"/>
    <x v="5"/>
    <n v="0.55000000000000004"/>
    <n v="9000"/>
    <n v="4950"/>
    <n v="2475"/>
    <n v="0.5"/>
  </r>
  <r>
    <x v="2"/>
    <x v="2"/>
    <x v="24"/>
    <x v="2"/>
    <x v="2"/>
    <s v="San Francisco"/>
    <x v="0"/>
    <n v="0.39999999999999997"/>
    <n v="7750"/>
    <n v="3099.9999999999995"/>
    <n v="1085"/>
    <n v="0.35000000000000003"/>
  </r>
  <r>
    <x v="2"/>
    <x v="2"/>
    <x v="24"/>
    <x v="2"/>
    <x v="2"/>
    <s v="San Francisco"/>
    <x v="1"/>
    <n v="0.5"/>
    <n v="7750"/>
    <n v="3875"/>
    <n v="775"/>
    <n v="0.2"/>
  </r>
  <r>
    <x v="2"/>
    <x v="2"/>
    <x v="24"/>
    <x v="2"/>
    <x v="2"/>
    <s v="San Francisco"/>
    <x v="2"/>
    <n v="0.5"/>
    <n v="7750"/>
    <n v="3875"/>
    <n v="1356.2500000000002"/>
    <n v="0.35000000000000003"/>
  </r>
  <r>
    <x v="2"/>
    <x v="2"/>
    <x v="24"/>
    <x v="2"/>
    <x v="2"/>
    <s v="San Francisco"/>
    <x v="3"/>
    <n v="0.5"/>
    <n v="6250"/>
    <n v="3125"/>
    <n v="937.5"/>
    <n v="0.3"/>
  </r>
  <r>
    <x v="2"/>
    <x v="2"/>
    <x v="24"/>
    <x v="2"/>
    <x v="2"/>
    <s v="San Francisco"/>
    <x v="4"/>
    <n v="0.55000000000000004"/>
    <n v="5750"/>
    <n v="3162.5000000000005"/>
    <n v="1581.2500000000002"/>
    <n v="0.5"/>
  </r>
  <r>
    <x v="2"/>
    <x v="2"/>
    <x v="24"/>
    <x v="2"/>
    <x v="2"/>
    <s v="San Francisco"/>
    <x v="5"/>
    <n v="0.5"/>
    <n v="7750"/>
    <n v="3875"/>
    <n v="581.25000000000011"/>
    <n v="0.15000000000000002"/>
  </r>
  <r>
    <x v="2"/>
    <x v="2"/>
    <x v="25"/>
    <x v="2"/>
    <x v="2"/>
    <s v="San Francisco"/>
    <x v="0"/>
    <n v="0.39999999999999997"/>
    <n v="8250"/>
    <n v="3299.9999999999995"/>
    <n v="1155"/>
    <n v="0.35000000000000003"/>
  </r>
  <r>
    <x v="2"/>
    <x v="2"/>
    <x v="25"/>
    <x v="2"/>
    <x v="2"/>
    <s v="San Francisco"/>
    <x v="1"/>
    <n v="0.5"/>
    <n v="7250"/>
    <n v="3625"/>
    <n v="725"/>
    <n v="0.2"/>
  </r>
  <r>
    <x v="2"/>
    <x v="2"/>
    <x v="25"/>
    <x v="2"/>
    <x v="2"/>
    <s v="San Francisco"/>
    <x v="2"/>
    <n v="0.5"/>
    <n v="7250"/>
    <n v="3625"/>
    <n v="1268.7500000000002"/>
    <n v="0.35000000000000003"/>
  </r>
  <r>
    <x v="2"/>
    <x v="2"/>
    <x v="25"/>
    <x v="2"/>
    <x v="2"/>
    <s v="San Francisco"/>
    <x v="3"/>
    <n v="0.5"/>
    <n v="5750"/>
    <n v="2875"/>
    <n v="862.5"/>
    <n v="0.3"/>
  </r>
  <r>
    <x v="2"/>
    <x v="2"/>
    <x v="25"/>
    <x v="2"/>
    <x v="2"/>
    <s v="San Francisco"/>
    <x v="4"/>
    <n v="0.55000000000000004"/>
    <n v="5000"/>
    <n v="2750"/>
    <n v="1375"/>
    <n v="0.5"/>
  </r>
  <r>
    <x v="2"/>
    <x v="2"/>
    <x v="25"/>
    <x v="2"/>
    <x v="2"/>
    <s v="San Francisco"/>
    <x v="5"/>
    <n v="0.5"/>
    <n v="7000"/>
    <n v="3500"/>
    <n v="525.00000000000011"/>
    <n v="0.15000000000000002"/>
  </r>
  <r>
    <x v="2"/>
    <x v="2"/>
    <x v="26"/>
    <x v="2"/>
    <x v="2"/>
    <s v="San Francisco"/>
    <x v="0"/>
    <n v="0.5"/>
    <n v="8500"/>
    <n v="4250"/>
    <n v="1487.5000000000002"/>
    <n v="0.35000000000000003"/>
  </r>
  <r>
    <x v="2"/>
    <x v="2"/>
    <x v="26"/>
    <x v="2"/>
    <x v="2"/>
    <s v="San Francisco"/>
    <x v="1"/>
    <n v="0.6"/>
    <n v="7000"/>
    <n v="4200"/>
    <n v="840"/>
    <n v="0.2"/>
  </r>
  <r>
    <x v="2"/>
    <x v="2"/>
    <x v="26"/>
    <x v="2"/>
    <x v="2"/>
    <s v="San Francisco"/>
    <x v="2"/>
    <n v="0.6"/>
    <n v="7000"/>
    <n v="4200"/>
    <n v="1470.0000000000002"/>
    <n v="0.35000000000000003"/>
  </r>
  <r>
    <x v="2"/>
    <x v="2"/>
    <x v="26"/>
    <x v="2"/>
    <x v="2"/>
    <s v="San Francisco"/>
    <x v="3"/>
    <n v="0.6"/>
    <n v="6000"/>
    <n v="3600"/>
    <n v="1080"/>
    <n v="0.3"/>
  </r>
  <r>
    <x v="2"/>
    <x v="2"/>
    <x v="26"/>
    <x v="2"/>
    <x v="2"/>
    <s v="San Francisco"/>
    <x v="4"/>
    <n v="0.65"/>
    <n v="5000"/>
    <n v="3250"/>
    <n v="1625"/>
    <n v="0.5"/>
  </r>
  <r>
    <x v="2"/>
    <x v="2"/>
    <x v="26"/>
    <x v="2"/>
    <x v="2"/>
    <s v="San Francisco"/>
    <x v="5"/>
    <n v="0.6"/>
    <n v="7000"/>
    <n v="4200"/>
    <n v="630.00000000000011"/>
    <n v="0.15000000000000002"/>
  </r>
  <r>
    <x v="2"/>
    <x v="2"/>
    <x v="27"/>
    <x v="2"/>
    <x v="2"/>
    <s v="San Francisco"/>
    <x v="0"/>
    <n v="0.6"/>
    <n v="8750"/>
    <n v="5250"/>
    <n v="1837.5000000000002"/>
    <n v="0.35000000000000003"/>
  </r>
  <r>
    <x v="2"/>
    <x v="2"/>
    <x v="27"/>
    <x v="2"/>
    <x v="2"/>
    <s v="San Francisco"/>
    <x v="1"/>
    <n v="0.65"/>
    <n v="6750"/>
    <n v="4387.5"/>
    <n v="877.5"/>
    <n v="0.2"/>
  </r>
  <r>
    <x v="2"/>
    <x v="2"/>
    <x v="27"/>
    <x v="2"/>
    <x v="2"/>
    <s v="San Francisco"/>
    <x v="2"/>
    <n v="0.65"/>
    <n v="7250"/>
    <n v="4712.5"/>
    <n v="1649.3750000000002"/>
    <n v="0.35000000000000003"/>
  </r>
  <r>
    <x v="2"/>
    <x v="2"/>
    <x v="27"/>
    <x v="2"/>
    <x v="2"/>
    <s v="San Francisco"/>
    <x v="3"/>
    <n v="0.6"/>
    <n v="6250"/>
    <n v="3750"/>
    <n v="1125"/>
    <n v="0.3"/>
  </r>
  <r>
    <x v="2"/>
    <x v="2"/>
    <x v="27"/>
    <x v="2"/>
    <x v="2"/>
    <s v="San Francisco"/>
    <x v="4"/>
    <n v="0.65"/>
    <n v="5250"/>
    <n v="3412.5"/>
    <n v="1706.25"/>
    <n v="0.5"/>
  </r>
  <r>
    <x v="2"/>
    <x v="2"/>
    <x v="27"/>
    <x v="2"/>
    <x v="2"/>
    <s v="San Francisco"/>
    <x v="5"/>
    <n v="0.8"/>
    <n v="7000"/>
    <n v="5600"/>
    <n v="840.00000000000011"/>
    <n v="0.15000000000000002"/>
  </r>
  <r>
    <x v="2"/>
    <x v="2"/>
    <x v="28"/>
    <x v="2"/>
    <x v="2"/>
    <s v="San Francisco"/>
    <x v="0"/>
    <n v="0.6"/>
    <n v="9000"/>
    <n v="5400"/>
    <n v="2160"/>
    <n v="0.4"/>
  </r>
  <r>
    <x v="2"/>
    <x v="2"/>
    <x v="28"/>
    <x v="2"/>
    <x v="2"/>
    <s v="San Francisco"/>
    <x v="1"/>
    <n v="0.65"/>
    <n v="7500"/>
    <n v="4875"/>
    <n v="1218.75"/>
    <n v="0.25"/>
  </r>
  <r>
    <x v="2"/>
    <x v="2"/>
    <x v="28"/>
    <x v="2"/>
    <x v="2"/>
    <s v="San Francisco"/>
    <x v="2"/>
    <n v="0.65"/>
    <n v="7500"/>
    <n v="4875"/>
    <n v="1950"/>
    <n v="0.4"/>
  </r>
  <r>
    <x v="2"/>
    <x v="2"/>
    <x v="28"/>
    <x v="2"/>
    <x v="2"/>
    <s v="San Francisco"/>
    <x v="3"/>
    <n v="0.6"/>
    <n v="6500"/>
    <n v="3900"/>
    <n v="1365"/>
    <n v="0.35"/>
  </r>
  <r>
    <x v="2"/>
    <x v="2"/>
    <x v="28"/>
    <x v="2"/>
    <x v="2"/>
    <s v="San Francisco"/>
    <x v="4"/>
    <n v="0.65"/>
    <n v="5500"/>
    <n v="3575"/>
    <n v="1966.2500000000002"/>
    <n v="0.55000000000000004"/>
  </r>
  <r>
    <x v="2"/>
    <x v="2"/>
    <x v="28"/>
    <x v="2"/>
    <x v="2"/>
    <s v="San Francisco"/>
    <x v="5"/>
    <n v="0.8"/>
    <n v="7250"/>
    <n v="5800"/>
    <n v="1160"/>
    <n v="0.2"/>
  </r>
  <r>
    <x v="2"/>
    <x v="2"/>
    <x v="29"/>
    <x v="2"/>
    <x v="2"/>
    <s v="San Francisco"/>
    <x v="0"/>
    <n v="0.6"/>
    <n v="9750"/>
    <n v="5850"/>
    <n v="2340"/>
    <n v="0.4"/>
  </r>
  <r>
    <x v="2"/>
    <x v="2"/>
    <x v="29"/>
    <x v="2"/>
    <x v="2"/>
    <s v="San Francisco"/>
    <x v="1"/>
    <n v="0.65"/>
    <n v="8250"/>
    <n v="5362.5"/>
    <n v="1340.625"/>
    <n v="0.25"/>
  </r>
  <r>
    <x v="2"/>
    <x v="2"/>
    <x v="29"/>
    <x v="2"/>
    <x v="2"/>
    <s v="San Francisco"/>
    <x v="2"/>
    <n v="0.65"/>
    <n v="8250"/>
    <n v="5362.5"/>
    <n v="2145"/>
    <n v="0.4"/>
  </r>
  <r>
    <x v="2"/>
    <x v="2"/>
    <x v="29"/>
    <x v="2"/>
    <x v="2"/>
    <s v="San Francisco"/>
    <x v="3"/>
    <n v="0.6"/>
    <n v="7000"/>
    <n v="4200"/>
    <n v="1470"/>
    <n v="0.35"/>
  </r>
  <r>
    <x v="2"/>
    <x v="2"/>
    <x v="29"/>
    <x v="2"/>
    <x v="2"/>
    <s v="San Francisco"/>
    <x v="4"/>
    <n v="0.65"/>
    <n v="5750"/>
    <n v="3737.5"/>
    <n v="2055.625"/>
    <n v="0.55000000000000004"/>
  </r>
  <r>
    <x v="2"/>
    <x v="2"/>
    <x v="29"/>
    <x v="2"/>
    <x v="2"/>
    <s v="San Francisco"/>
    <x v="5"/>
    <n v="0.8"/>
    <n v="8750"/>
    <n v="7000"/>
    <n v="1400"/>
    <n v="0.2"/>
  </r>
  <r>
    <x v="2"/>
    <x v="2"/>
    <x v="30"/>
    <x v="2"/>
    <x v="2"/>
    <s v="San Francisco"/>
    <x v="0"/>
    <n v="0.6"/>
    <n v="10250"/>
    <n v="6150"/>
    <n v="2152.5"/>
    <n v="0.35000000000000003"/>
  </r>
  <r>
    <x v="2"/>
    <x v="2"/>
    <x v="30"/>
    <x v="2"/>
    <x v="2"/>
    <s v="San Francisco"/>
    <x v="1"/>
    <n v="0.65"/>
    <n v="8750"/>
    <n v="5687.5"/>
    <n v="1137.5"/>
    <n v="0.2"/>
  </r>
  <r>
    <x v="2"/>
    <x v="2"/>
    <x v="30"/>
    <x v="2"/>
    <x v="2"/>
    <s v="San Francisco"/>
    <x v="2"/>
    <n v="0.65"/>
    <n v="8250"/>
    <n v="5362.5"/>
    <n v="1876.8750000000002"/>
    <n v="0.35000000000000003"/>
  </r>
  <r>
    <x v="2"/>
    <x v="2"/>
    <x v="30"/>
    <x v="2"/>
    <x v="2"/>
    <s v="San Francisco"/>
    <x v="3"/>
    <n v="0.6"/>
    <n v="7250"/>
    <n v="4350"/>
    <n v="1305"/>
    <n v="0.3"/>
  </r>
  <r>
    <x v="2"/>
    <x v="2"/>
    <x v="30"/>
    <x v="2"/>
    <x v="2"/>
    <s v="San Francisco"/>
    <x v="4"/>
    <n v="0.65"/>
    <n v="7750"/>
    <n v="5037.5"/>
    <n v="2518.75"/>
    <n v="0.5"/>
  </r>
  <r>
    <x v="2"/>
    <x v="2"/>
    <x v="30"/>
    <x v="2"/>
    <x v="2"/>
    <s v="San Francisco"/>
    <x v="5"/>
    <n v="0.8"/>
    <n v="7750"/>
    <n v="6200"/>
    <n v="930.00000000000011"/>
    <n v="0.15000000000000002"/>
  </r>
  <r>
    <x v="2"/>
    <x v="2"/>
    <x v="31"/>
    <x v="2"/>
    <x v="2"/>
    <s v="San Francisco"/>
    <x v="0"/>
    <n v="0.65"/>
    <n v="9750"/>
    <n v="6337.5"/>
    <n v="2218.125"/>
    <n v="0.35000000000000003"/>
  </r>
  <r>
    <x v="2"/>
    <x v="2"/>
    <x v="31"/>
    <x v="2"/>
    <x v="2"/>
    <s v="San Francisco"/>
    <x v="1"/>
    <n v="0.70000000000000007"/>
    <n v="9250"/>
    <n v="6475.0000000000009"/>
    <n v="1295.0000000000002"/>
    <n v="0.2"/>
  </r>
  <r>
    <x v="2"/>
    <x v="2"/>
    <x v="31"/>
    <x v="2"/>
    <x v="2"/>
    <s v="San Francisco"/>
    <x v="2"/>
    <n v="0.65"/>
    <n v="8000"/>
    <n v="5200"/>
    <n v="1820.0000000000002"/>
    <n v="0.35000000000000003"/>
  </r>
  <r>
    <x v="2"/>
    <x v="2"/>
    <x v="31"/>
    <x v="2"/>
    <x v="2"/>
    <s v="San Francisco"/>
    <x v="3"/>
    <n v="0.65"/>
    <n v="7500"/>
    <n v="4875"/>
    <n v="1462.5"/>
    <n v="0.3"/>
  </r>
  <r>
    <x v="2"/>
    <x v="2"/>
    <x v="31"/>
    <x v="2"/>
    <x v="2"/>
    <s v="San Francisco"/>
    <x v="4"/>
    <n v="0.75"/>
    <n v="7500"/>
    <n v="5625"/>
    <n v="2812.5"/>
    <n v="0.5"/>
  </r>
  <r>
    <x v="2"/>
    <x v="2"/>
    <x v="31"/>
    <x v="2"/>
    <x v="2"/>
    <s v="San Francisco"/>
    <x v="5"/>
    <n v="0.8"/>
    <n v="7250"/>
    <n v="5800"/>
    <n v="870.00000000000011"/>
    <n v="0.15000000000000002"/>
  </r>
  <r>
    <x v="2"/>
    <x v="2"/>
    <x v="32"/>
    <x v="2"/>
    <x v="2"/>
    <s v="San Francisco"/>
    <x v="0"/>
    <n v="0.55000000000000004"/>
    <n v="9250"/>
    <n v="5087.5"/>
    <n v="1526.2500000000002"/>
    <n v="0.30000000000000004"/>
  </r>
  <r>
    <x v="2"/>
    <x v="2"/>
    <x v="32"/>
    <x v="2"/>
    <x v="2"/>
    <s v="San Francisco"/>
    <x v="1"/>
    <n v="0.60000000000000009"/>
    <n v="9250"/>
    <n v="5550.0000000000009"/>
    <n v="832.50000000000011"/>
    <n v="0.15"/>
  </r>
  <r>
    <x v="2"/>
    <x v="2"/>
    <x v="32"/>
    <x v="2"/>
    <x v="2"/>
    <s v="San Francisco"/>
    <x v="2"/>
    <n v="0.55000000000000004"/>
    <n v="7750"/>
    <n v="4262.5"/>
    <n v="1278.7500000000002"/>
    <n v="0.30000000000000004"/>
  </r>
  <r>
    <x v="2"/>
    <x v="2"/>
    <x v="32"/>
    <x v="2"/>
    <x v="2"/>
    <s v="San Francisco"/>
    <x v="3"/>
    <n v="0.55000000000000004"/>
    <n v="7250"/>
    <n v="3987.5000000000005"/>
    <n v="996.875"/>
    <n v="0.24999999999999997"/>
  </r>
  <r>
    <x v="2"/>
    <x v="2"/>
    <x v="32"/>
    <x v="2"/>
    <x v="2"/>
    <s v="San Francisco"/>
    <x v="4"/>
    <n v="0.65"/>
    <n v="7250"/>
    <n v="4712.5"/>
    <n v="2120.6250000000005"/>
    <n v="0.45000000000000007"/>
  </r>
  <r>
    <x v="2"/>
    <x v="2"/>
    <x v="32"/>
    <x v="2"/>
    <x v="2"/>
    <s v="San Francisco"/>
    <x v="5"/>
    <n v="0.70000000000000007"/>
    <n v="7750"/>
    <n v="5425.0000000000009"/>
    <n v="542.50000000000011"/>
    <n v="0.1"/>
  </r>
  <r>
    <x v="2"/>
    <x v="2"/>
    <x v="33"/>
    <x v="2"/>
    <x v="2"/>
    <s v="San Francisco"/>
    <x v="0"/>
    <n v="0.55000000000000004"/>
    <n v="8750"/>
    <n v="4812.5"/>
    <n v="1443.7500000000002"/>
    <n v="0.30000000000000004"/>
  </r>
  <r>
    <x v="2"/>
    <x v="2"/>
    <x v="33"/>
    <x v="2"/>
    <x v="2"/>
    <s v="San Francisco"/>
    <x v="1"/>
    <n v="0.60000000000000009"/>
    <n v="8750"/>
    <n v="5250.0000000000009"/>
    <n v="787.50000000000011"/>
    <n v="0.15"/>
  </r>
  <r>
    <x v="2"/>
    <x v="2"/>
    <x v="33"/>
    <x v="2"/>
    <x v="2"/>
    <s v="San Francisco"/>
    <x v="2"/>
    <n v="0.55000000000000004"/>
    <n v="7000"/>
    <n v="3850.0000000000005"/>
    <n v="1155.0000000000002"/>
    <n v="0.30000000000000004"/>
  </r>
  <r>
    <x v="2"/>
    <x v="2"/>
    <x v="33"/>
    <x v="2"/>
    <x v="2"/>
    <s v="San Francisco"/>
    <x v="3"/>
    <n v="0.55000000000000004"/>
    <n v="6750"/>
    <n v="3712.5000000000005"/>
    <n v="928.125"/>
    <n v="0.24999999999999997"/>
  </r>
  <r>
    <x v="2"/>
    <x v="2"/>
    <x v="33"/>
    <x v="2"/>
    <x v="2"/>
    <s v="San Francisco"/>
    <x v="4"/>
    <n v="0.65"/>
    <n v="6500"/>
    <n v="4225"/>
    <n v="1901.2500000000002"/>
    <n v="0.45000000000000007"/>
  </r>
  <r>
    <x v="2"/>
    <x v="2"/>
    <x v="33"/>
    <x v="2"/>
    <x v="2"/>
    <s v="San Francisco"/>
    <x v="5"/>
    <n v="0.70000000000000007"/>
    <n v="7000"/>
    <n v="4900.0000000000009"/>
    <n v="490.00000000000011"/>
    <n v="0.1"/>
  </r>
  <r>
    <x v="2"/>
    <x v="2"/>
    <x v="34"/>
    <x v="2"/>
    <x v="2"/>
    <s v="San Francisco"/>
    <x v="0"/>
    <n v="0.55000000000000004"/>
    <n v="8750"/>
    <n v="4812.5"/>
    <n v="1443.7500000000002"/>
    <n v="0.30000000000000004"/>
  </r>
  <r>
    <x v="2"/>
    <x v="2"/>
    <x v="34"/>
    <x v="2"/>
    <x v="2"/>
    <s v="San Francisco"/>
    <x v="1"/>
    <n v="0.60000000000000009"/>
    <n v="8750"/>
    <n v="5250.0000000000009"/>
    <n v="787.50000000000011"/>
    <n v="0.15"/>
  </r>
  <r>
    <x v="2"/>
    <x v="2"/>
    <x v="34"/>
    <x v="2"/>
    <x v="2"/>
    <s v="San Francisco"/>
    <x v="2"/>
    <n v="0.55000000000000004"/>
    <n v="7250"/>
    <n v="3987.5000000000005"/>
    <n v="1196.2500000000002"/>
    <n v="0.30000000000000004"/>
  </r>
  <r>
    <x v="2"/>
    <x v="2"/>
    <x v="34"/>
    <x v="2"/>
    <x v="2"/>
    <s v="San Francisco"/>
    <x v="3"/>
    <n v="0.55000000000000004"/>
    <n v="7000"/>
    <n v="3850.0000000000005"/>
    <n v="962.5"/>
    <n v="0.24999999999999997"/>
  </r>
  <r>
    <x v="2"/>
    <x v="2"/>
    <x v="34"/>
    <x v="2"/>
    <x v="2"/>
    <s v="San Francisco"/>
    <x v="4"/>
    <n v="0.65"/>
    <n v="6500"/>
    <n v="4225"/>
    <n v="1901.2500000000002"/>
    <n v="0.45000000000000007"/>
  </r>
  <r>
    <x v="2"/>
    <x v="2"/>
    <x v="34"/>
    <x v="2"/>
    <x v="2"/>
    <s v="San Francisco"/>
    <x v="5"/>
    <n v="0.70000000000000007"/>
    <n v="7750"/>
    <n v="5425.0000000000009"/>
    <n v="542.50000000000011"/>
    <n v="0.1"/>
  </r>
  <r>
    <x v="2"/>
    <x v="2"/>
    <x v="35"/>
    <x v="2"/>
    <x v="2"/>
    <s v="San Francisco"/>
    <x v="0"/>
    <n v="0.55000000000000004"/>
    <n v="9750"/>
    <n v="5362.5"/>
    <n v="1608.7500000000002"/>
    <n v="0.30000000000000004"/>
  </r>
  <r>
    <x v="2"/>
    <x v="2"/>
    <x v="35"/>
    <x v="2"/>
    <x v="2"/>
    <s v="San Francisco"/>
    <x v="1"/>
    <n v="0.60000000000000009"/>
    <n v="9750"/>
    <n v="5850.0000000000009"/>
    <n v="877.50000000000011"/>
    <n v="0.15"/>
  </r>
  <r>
    <x v="2"/>
    <x v="2"/>
    <x v="35"/>
    <x v="2"/>
    <x v="2"/>
    <s v="San Francisco"/>
    <x v="2"/>
    <n v="0.55000000000000004"/>
    <n v="7750"/>
    <n v="4262.5"/>
    <n v="1278.7500000000002"/>
    <n v="0.30000000000000004"/>
  </r>
  <r>
    <x v="2"/>
    <x v="2"/>
    <x v="35"/>
    <x v="2"/>
    <x v="2"/>
    <s v="San Francisco"/>
    <x v="3"/>
    <n v="0.55000000000000004"/>
    <n v="7750"/>
    <n v="4262.5"/>
    <n v="1065.6249999999998"/>
    <n v="0.24999999999999997"/>
  </r>
  <r>
    <x v="2"/>
    <x v="2"/>
    <x v="35"/>
    <x v="2"/>
    <x v="2"/>
    <s v="San Francisco"/>
    <x v="4"/>
    <n v="0.65"/>
    <n v="7000"/>
    <n v="4550"/>
    <n v="2047.5000000000002"/>
    <n v="0.45000000000000007"/>
  </r>
  <r>
    <x v="2"/>
    <x v="2"/>
    <x v="35"/>
    <x v="2"/>
    <x v="2"/>
    <s v="San Francisco"/>
    <x v="5"/>
    <n v="0.70000000000000007"/>
    <n v="8000"/>
    <n v="5600.0000000000009"/>
    <n v="560.00000000000011"/>
    <n v="0.1"/>
  </r>
  <r>
    <x v="3"/>
    <x v="3"/>
    <x v="36"/>
    <x v="2"/>
    <x v="2"/>
    <s v="Los Angeles"/>
    <x v="0"/>
    <n v="0.35"/>
    <n v="7000"/>
    <n v="2450"/>
    <n v="980"/>
    <n v="0.4"/>
  </r>
  <r>
    <x v="3"/>
    <x v="3"/>
    <x v="36"/>
    <x v="2"/>
    <x v="2"/>
    <s v="Los Angeles"/>
    <x v="1"/>
    <n v="0.45"/>
    <n v="7000"/>
    <n v="3150"/>
    <n v="787.5"/>
    <n v="0.25"/>
  </r>
  <r>
    <x v="3"/>
    <x v="3"/>
    <x v="36"/>
    <x v="2"/>
    <x v="2"/>
    <s v="Los Angeles"/>
    <x v="2"/>
    <n v="0.45"/>
    <n v="7000"/>
    <n v="3150"/>
    <n v="1260"/>
    <n v="0.4"/>
  </r>
  <r>
    <x v="3"/>
    <x v="3"/>
    <x v="36"/>
    <x v="2"/>
    <x v="2"/>
    <s v="Los Angeles"/>
    <x v="3"/>
    <n v="0.45"/>
    <n v="5500"/>
    <n v="2475"/>
    <n v="866.25"/>
    <n v="0.35"/>
  </r>
  <r>
    <x v="3"/>
    <x v="3"/>
    <x v="36"/>
    <x v="2"/>
    <x v="2"/>
    <s v="Los Angeles"/>
    <x v="4"/>
    <n v="0.5"/>
    <n v="5000"/>
    <n v="2500"/>
    <n v="1375"/>
    <n v="0.55000000000000004"/>
  </r>
  <r>
    <x v="3"/>
    <x v="3"/>
    <x v="36"/>
    <x v="2"/>
    <x v="2"/>
    <s v="Los Angeles"/>
    <x v="5"/>
    <n v="0.45"/>
    <n v="7000"/>
    <n v="3150"/>
    <n v="630"/>
    <n v="0.2"/>
  </r>
  <r>
    <x v="3"/>
    <x v="3"/>
    <x v="37"/>
    <x v="2"/>
    <x v="2"/>
    <s v="Los Angeles"/>
    <x v="0"/>
    <n v="0.35"/>
    <n v="7500"/>
    <n v="2625"/>
    <n v="1050"/>
    <n v="0.4"/>
  </r>
  <r>
    <x v="3"/>
    <x v="3"/>
    <x v="37"/>
    <x v="2"/>
    <x v="2"/>
    <s v="Los Angeles"/>
    <x v="1"/>
    <n v="0.45"/>
    <n v="6500"/>
    <n v="2925"/>
    <n v="731.25"/>
    <n v="0.25"/>
  </r>
  <r>
    <x v="3"/>
    <x v="3"/>
    <x v="37"/>
    <x v="2"/>
    <x v="2"/>
    <s v="Los Angeles"/>
    <x v="2"/>
    <n v="0.45"/>
    <n v="6750"/>
    <n v="3037.5"/>
    <n v="1215"/>
    <n v="0.4"/>
  </r>
  <r>
    <x v="3"/>
    <x v="3"/>
    <x v="37"/>
    <x v="2"/>
    <x v="2"/>
    <s v="Los Angeles"/>
    <x v="3"/>
    <n v="0.45"/>
    <n v="5250"/>
    <n v="2362.5"/>
    <n v="826.875"/>
    <n v="0.35"/>
  </r>
  <r>
    <x v="3"/>
    <x v="3"/>
    <x v="37"/>
    <x v="2"/>
    <x v="2"/>
    <s v="Los Angeles"/>
    <x v="4"/>
    <n v="0.5"/>
    <n v="4500"/>
    <n v="2250"/>
    <n v="1237.5"/>
    <n v="0.55000000000000004"/>
  </r>
  <r>
    <x v="3"/>
    <x v="3"/>
    <x v="37"/>
    <x v="2"/>
    <x v="2"/>
    <s v="Los Angeles"/>
    <x v="5"/>
    <n v="0.45"/>
    <n v="6500"/>
    <n v="2925"/>
    <n v="585"/>
    <n v="0.2"/>
  </r>
  <r>
    <x v="3"/>
    <x v="3"/>
    <x v="38"/>
    <x v="2"/>
    <x v="2"/>
    <s v="Los Angeles"/>
    <x v="0"/>
    <n v="0.35"/>
    <n v="8000"/>
    <n v="2800"/>
    <n v="1120"/>
    <n v="0.4"/>
  </r>
  <r>
    <x v="3"/>
    <x v="3"/>
    <x v="38"/>
    <x v="2"/>
    <x v="2"/>
    <s v="Los Angeles"/>
    <x v="1"/>
    <n v="0.45"/>
    <n v="6500"/>
    <n v="2925"/>
    <n v="731.25"/>
    <n v="0.25"/>
  </r>
  <r>
    <x v="3"/>
    <x v="3"/>
    <x v="38"/>
    <x v="2"/>
    <x v="2"/>
    <s v="Los Angeles"/>
    <x v="2"/>
    <n v="0.45"/>
    <n v="6500"/>
    <n v="2925"/>
    <n v="1170"/>
    <n v="0.4"/>
  </r>
  <r>
    <x v="3"/>
    <x v="3"/>
    <x v="38"/>
    <x v="2"/>
    <x v="2"/>
    <s v="Los Angeles"/>
    <x v="3"/>
    <n v="0.45"/>
    <n v="5500"/>
    <n v="2475"/>
    <n v="866.25"/>
    <n v="0.35"/>
  </r>
  <r>
    <x v="3"/>
    <x v="3"/>
    <x v="38"/>
    <x v="2"/>
    <x v="2"/>
    <s v="Los Angeles"/>
    <x v="4"/>
    <n v="0.5"/>
    <n v="4250"/>
    <n v="2125"/>
    <n v="1168.75"/>
    <n v="0.55000000000000004"/>
  </r>
  <r>
    <x v="3"/>
    <x v="3"/>
    <x v="38"/>
    <x v="2"/>
    <x v="2"/>
    <s v="Los Angeles"/>
    <x v="5"/>
    <n v="0.45"/>
    <n v="6250"/>
    <n v="2812.5"/>
    <n v="562.5"/>
    <n v="0.2"/>
  </r>
  <r>
    <x v="3"/>
    <x v="3"/>
    <x v="39"/>
    <x v="2"/>
    <x v="2"/>
    <s v="Los Angeles"/>
    <x v="0"/>
    <n v="0.45"/>
    <n v="8000"/>
    <n v="3600"/>
    <n v="1440"/>
    <n v="0.4"/>
  </r>
  <r>
    <x v="3"/>
    <x v="3"/>
    <x v="39"/>
    <x v="2"/>
    <x v="2"/>
    <s v="Los Angeles"/>
    <x v="1"/>
    <n v="0.5"/>
    <n v="6000"/>
    <n v="3000"/>
    <n v="750"/>
    <n v="0.25"/>
  </r>
  <r>
    <x v="3"/>
    <x v="3"/>
    <x v="39"/>
    <x v="2"/>
    <x v="2"/>
    <s v="Los Angeles"/>
    <x v="2"/>
    <n v="0.5"/>
    <n v="6250"/>
    <n v="3125"/>
    <n v="1250"/>
    <n v="0.4"/>
  </r>
  <r>
    <x v="3"/>
    <x v="3"/>
    <x v="39"/>
    <x v="2"/>
    <x v="2"/>
    <s v="Los Angeles"/>
    <x v="3"/>
    <n v="0.45"/>
    <n v="5250"/>
    <n v="2362.5"/>
    <n v="826.875"/>
    <n v="0.35"/>
  </r>
  <r>
    <x v="3"/>
    <x v="3"/>
    <x v="39"/>
    <x v="2"/>
    <x v="2"/>
    <s v="Los Angeles"/>
    <x v="4"/>
    <n v="0.5"/>
    <n v="4250"/>
    <n v="2125"/>
    <n v="1168.75"/>
    <n v="0.55000000000000004"/>
  </r>
  <r>
    <x v="3"/>
    <x v="3"/>
    <x v="39"/>
    <x v="2"/>
    <x v="2"/>
    <s v="Los Angeles"/>
    <x v="5"/>
    <n v="0.65"/>
    <n v="6000"/>
    <n v="3900"/>
    <n v="780"/>
    <n v="0.2"/>
  </r>
  <r>
    <x v="3"/>
    <x v="3"/>
    <x v="40"/>
    <x v="2"/>
    <x v="2"/>
    <s v="Los Angeles"/>
    <x v="0"/>
    <n v="0.45"/>
    <n v="8000"/>
    <n v="3600"/>
    <n v="1440"/>
    <n v="0.4"/>
  </r>
  <r>
    <x v="3"/>
    <x v="3"/>
    <x v="40"/>
    <x v="2"/>
    <x v="2"/>
    <s v="Los Angeles"/>
    <x v="1"/>
    <n v="0.5"/>
    <n v="6500"/>
    <n v="3250"/>
    <n v="812.5"/>
    <n v="0.25"/>
  </r>
  <r>
    <x v="3"/>
    <x v="3"/>
    <x v="40"/>
    <x v="2"/>
    <x v="2"/>
    <s v="Los Angeles"/>
    <x v="2"/>
    <n v="0.5"/>
    <n v="6500"/>
    <n v="3250"/>
    <n v="1300"/>
    <n v="0.4"/>
  </r>
  <r>
    <x v="3"/>
    <x v="3"/>
    <x v="40"/>
    <x v="2"/>
    <x v="2"/>
    <s v="Los Angeles"/>
    <x v="3"/>
    <n v="0.45"/>
    <n v="5500"/>
    <n v="2475"/>
    <n v="866.25"/>
    <n v="0.35"/>
  </r>
  <r>
    <x v="3"/>
    <x v="3"/>
    <x v="40"/>
    <x v="2"/>
    <x v="2"/>
    <s v="Los Angeles"/>
    <x v="4"/>
    <n v="0.5"/>
    <n v="4500"/>
    <n v="2250"/>
    <n v="1237.5"/>
    <n v="0.55000000000000004"/>
  </r>
  <r>
    <x v="3"/>
    <x v="3"/>
    <x v="40"/>
    <x v="2"/>
    <x v="2"/>
    <s v="Los Angeles"/>
    <x v="5"/>
    <n v="0.65"/>
    <n v="6250"/>
    <n v="4062.5"/>
    <n v="812.5"/>
    <n v="0.2"/>
  </r>
  <r>
    <x v="3"/>
    <x v="3"/>
    <x v="41"/>
    <x v="2"/>
    <x v="2"/>
    <s v="Los Angeles"/>
    <x v="0"/>
    <n v="0.45"/>
    <n v="9000"/>
    <n v="4050"/>
    <n v="1620"/>
    <n v="0.4"/>
  </r>
  <r>
    <x v="3"/>
    <x v="3"/>
    <x v="41"/>
    <x v="2"/>
    <x v="2"/>
    <s v="Los Angeles"/>
    <x v="1"/>
    <n v="0.5"/>
    <n v="7500"/>
    <n v="3750"/>
    <n v="937.5"/>
    <n v="0.25"/>
  </r>
  <r>
    <x v="3"/>
    <x v="3"/>
    <x v="41"/>
    <x v="2"/>
    <x v="2"/>
    <s v="Los Angeles"/>
    <x v="2"/>
    <n v="0.5"/>
    <n v="7500"/>
    <n v="3750"/>
    <n v="1500"/>
    <n v="0.4"/>
  </r>
  <r>
    <x v="3"/>
    <x v="3"/>
    <x v="41"/>
    <x v="2"/>
    <x v="2"/>
    <s v="Los Angeles"/>
    <x v="3"/>
    <n v="0.45"/>
    <n v="6250"/>
    <n v="2812.5"/>
    <n v="984.37499999999989"/>
    <n v="0.35"/>
  </r>
  <r>
    <x v="3"/>
    <x v="3"/>
    <x v="41"/>
    <x v="2"/>
    <x v="2"/>
    <s v="Los Angeles"/>
    <x v="4"/>
    <n v="0.5"/>
    <n v="5000"/>
    <n v="2500"/>
    <n v="1375"/>
    <n v="0.55000000000000004"/>
  </r>
  <r>
    <x v="3"/>
    <x v="3"/>
    <x v="41"/>
    <x v="2"/>
    <x v="2"/>
    <s v="Los Angeles"/>
    <x v="5"/>
    <n v="0.65"/>
    <n v="8000"/>
    <n v="5200"/>
    <n v="1040"/>
    <n v="0.2"/>
  </r>
  <r>
    <x v="3"/>
    <x v="3"/>
    <x v="42"/>
    <x v="2"/>
    <x v="2"/>
    <s v="Los Angeles"/>
    <x v="0"/>
    <n v="0.45"/>
    <n v="9500"/>
    <n v="4275"/>
    <n v="1710"/>
    <n v="0.4"/>
  </r>
  <r>
    <x v="3"/>
    <x v="3"/>
    <x v="42"/>
    <x v="2"/>
    <x v="2"/>
    <s v="Los Angeles"/>
    <x v="1"/>
    <n v="0.5"/>
    <n v="8000"/>
    <n v="4000"/>
    <n v="1000"/>
    <n v="0.25"/>
  </r>
  <r>
    <x v="3"/>
    <x v="3"/>
    <x v="42"/>
    <x v="2"/>
    <x v="2"/>
    <s v="Los Angeles"/>
    <x v="2"/>
    <n v="0.5"/>
    <n v="7500"/>
    <n v="3750"/>
    <n v="1500"/>
    <n v="0.4"/>
  </r>
  <r>
    <x v="3"/>
    <x v="3"/>
    <x v="42"/>
    <x v="2"/>
    <x v="2"/>
    <s v="Los Angeles"/>
    <x v="3"/>
    <n v="0.45"/>
    <n v="6500"/>
    <n v="2925"/>
    <n v="1023.7499999999999"/>
    <n v="0.35"/>
  </r>
  <r>
    <x v="3"/>
    <x v="3"/>
    <x v="42"/>
    <x v="2"/>
    <x v="2"/>
    <s v="Los Angeles"/>
    <x v="4"/>
    <n v="0.5"/>
    <n v="7000"/>
    <n v="3500"/>
    <n v="1925.0000000000002"/>
    <n v="0.55000000000000004"/>
  </r>
  <r>
    <x v="3"/>
    <x v="3"/>
    <x v="42"/>
    <x v="2"/>
    <x v="2"/>
    <s v="Los Angeles"/>
    <x v="5"/>
    <n v="0.65"/>
    <n v="7000"/>
    <n v="4550"/>
    <n v="910"/>
    <n v="0.2"/>
  </r>
  <r>
    <x v="3"/>
    <x v="3"/>
    <x v="43"/>
    <x v="2"/>
    <x v="2"/>
    <s v="Los Angeles"/>
    <x v="0"/>
    <n v="0.5"/>
    <n v="9000"/>
    <n v="4500"/>
    <n v="1800"/>
    <n v="0.4"/>
  </r>
  <r>
    <x v="3"/>
    <x v="3"/>
    <x v="43"/>
    <x v="2"/>
    <x v="2"/>
    <s v="Los Angeles"/>
    <x v="1"/>
    <n v="0.55000000000000004"/>
    <n v="8500"/>
    <n v="4675"/>
    <n v="1168.75"/>
    <n v="0.25"/>
  </r>
  <r>
    <x v="3"/>
    <x v="3"/>
    <x v="43"/>
    <x v="2"/>
    <x v="2"/>
    <s v="Los Angeles"/>
    <x v="2"/>
    <n v="0.5"/>
    <n v="7250"/>
    <n v="3625"/>
    <n v="1450"/>
    <n v="0.4"/>
  </r>
  <r>
    <x v="3"/>
    <x v="3"/>
    <x v="43"/>
    <x v="2"/>
    <x v="2"/>
    <s v="Los Angeles"/>
    <x v="3"/>
    <n v="0.5"/>
    <n v="6750"/>
    <n v="3375"/>
    <n v="1181.25"/>
    <n v="0.35"/>
  </r>
  <r>
    <x v="3"/>
    <x v="3"/>
    <x v="43"/>
    <x v="2"/>
    <x v="2"/>
    <s v="Los Angeles"/>
    <x v="4"/>
    <n v="0.6"/>
    <n v="6750"/>
    <n v="4050"/>
    <n v="2227.5"/>
    <n v="0.55000000000000004"/>
  </r>
  <r>
    <x v="3"/>
    <x v="3"/>
    <x v="43"/>
    <x v="2"/>
    <x v="2"/>
    <s v="Los Angeles"/>
    <x v="5"/>
    <n v="0.65"/>
    <n v="6500"/>
    <n v="4225"/>
    <n v="845"/>
    <n v="0.2"/>
  </r>
  <r>
    <x v="3"/>
    <x v="3"/>
    <x v="44"/>
    <x v="2"/>
    <x v="2"/>
    <s v="Los Angeles"/>
    <x v="0"/>
    <n v="0.5"/>
    <n v="8500"/>
    <n v="4250"/>
    <n v="1700"/>
    <n v="0.4"/>
  </r>
  <r>
    <x v="3"/>
    <x v="3"/>
    <x v="44"/>
    <x v="2"/>
    <x v="2"/>
    <s v="Los Angeles"/>
    <x v="1"/>
    <n v="0.55000000000000004"/>
    <n v="8500"/>
    <n v="4675"/>
    <n v="1168.75"/>
    <n v="0.25"/>
  </r>
  <r>
    <x v="3"/>
    <x v="3"/>
    <x v="44"/>
    <x v="2"/>
    <x v="2"/>
    <s v="Los Angeles"/>
    <x v="2"/>
    <n v="0.5"/>
    <n v="7000"/>
    <n v="3500"/>
    <n v="1400"/>
    <n v="0.4"/>
  </r>
  <r>
    <x v="3"/>
    <x v="3"/>
    <x v="44"/>
    <x v="2"/>
    <x v="2"/>
    <s v="Los Angeles"/>
    <x v="3"/>
    <n v="0.5"/>
    <n v="6500"/>
    <n v="3250"/>
    <n v="1137.5"/>
    <n v="0.35"/>
  </r>
  <r>
    <x v="3"/>
    <x v="3"/>
    <x v="44"/>
    <x v="2"/>
    <x v="2"/>
    <s v="Los Angeles"/>
    <x v="4"/>
    <n v="0.6"/>
    <n v="6500"/>
    <n v="3900"/>
    <n v="2145"/>
    <n v="0.55000000000000004"/>
  </r>
  <r>
    <x v="3"/>
    <x v="3"/>
    <x v="44"/>
    <x v="2"/>
    <x v="2"/>
    <s v="Los Angeles"/>
    <x v="5"/>
    <n v="0.65"/>
    <n v="7000"/>
    <n v="4550"/>
    <n v="910"/>
    <n v="0.2"/>
  </r>
  <r>
    <x v="3"/>
    <x v="3"/>
    <x v="45"/>
    <x v="2"/>
    <x v="2"/>
    <s v="Los Angeles"/>
    <x v="0"/>
    <n v="0.5"/>
    <n v="8000"/>
    <n v="4000"/>
    <n v="1600"/>
    <n v="0.4"/>
  </r>
  <r>
    <x v="3"/>
    <x v="3"/>
    <x v="45"/>
    <x v="2"/>
    <x v="2"/>
    <s v="Los Angeles"/>
    <x v="1"/>
    <n v="0.55000000000000004"/>
    <n v="8000"/>
    <n v="4400"/>
    <n v="1100"/>
    <n v="0.25"/>
  </r>
  <r>
    <x v="3"/>
    <x v="3"/>
    <x v="45"/>
    <x v="2"/>
    <x v="2"/>
    <s v="Los Angeles"/>
    <x v="2"/>
    <n v="0.5"/>
    <n v="6500"/>
    <n v="3250"/>
    <n v="1300"/>
    <n v="0.4"/>
  </r>
  <r>
    <x v="3"/>
    <x v="3"/>
    <x v="45"/>
    <x v="2"/>
    <x v="2"/>
    <s v="Los Angeles"/>
    <x v="3"/>
    <n v="0.5"/>
    <n v="6250"/>
    <n v="3125"/>
    <n v="1093.75"/>
    <n v="0.35"/>
  </r>
  <r>
    <x v="3"/>
    <x v="3"/>
    <x v="45"/>
    <x v="2"/>
    <x v="2"/>
    <s v="Los Angeles"/>
    <x v="4"/>
    <n v="0.6"/>
    <n v="6000"/>
    <n v="3600"/>
    <n v="1980.0000000000002"/>
    <n v="0.55000000000000004"/>
  </r>
  <r>
    <x v="3"/>
    <x v="3"/>
    <x v="45"/>
    <x v="2"/>
    <x v="2"/>
    <s v="Los Angeles"/>
    <x v="5"/>
    <n v="0.65"/>
    <n v="6500"/>
    <n v="4225"/>
    <n v="845"/>
    <n v="0.2"/>
  </r>
  <r>
    <x v="3"/>
    <x v="3"/>
    <x v="46"/>
    <x v="2"/>
    <x v="2"/>
    <s v="Los Angeles"/>
    <x v="0"/>
    <n v="0.5"/>
    <n v="8250"/>
    <n v="4125"/>
    <n v="1650"/>
    <n v="0.4"/>
  </r>
  <r>
    <x v="3"/>
    <x v="3"/>
    <x v="46"/>
    <x v="2"/>
    <x v="2"/>
    <s v="Los Angeles"/>
    <x v="1"/>
    <n v="0.55000000000000004"/>
    <n v="8250"/>
    <n v="4537.5"/>
    <n v="1134.375"/>
    <n v="0.25"/>
  </r>
  <r>
    <x v="3"/>
    <x v="3"/>
    <x v="46"/>
    <x v="2"/>
    <x v="2"/>
    <s v="Los Angeles"/>
    <x v="2"/>
    <n v="0.5"/>
    <n v="6750"/>
    <n v="3375"/>
    <n v="1350"/>
    <n v="0.4"/>
  </r>
  <r>
    <x v="3"/>
    <x v="3"/>
    <x v="46"/>
    <x v="2"/>
    <x v="2"/>
    <s v="Los Angeles"/>
    <x v="3"/>
    <n v="0.5"/>
    <n v="6500"/>
    <n v="3250"/>
    <n v="1137.5"/>
    <n v="0.35"/>
  </r>
  <r>
    <x v="3"/>
    <x v="3"/>
    <x v="46"/>
    <x v="2"/>
    <x v="2"/>
    <s v="Los Angeles"/>
    <x v="4"/>
    <n v="0.6"/>
    <n v="6000"/>
    <n v="3600"/>
    <n v="1980.0000000000002"/>
    <n v="0.55000000000000004"/>
  </r>
  <r>
    <x v="3"/>
    <x v="3"/>
    <x v="46"/>
    <x v="2"/>
    <x v="2"/>
    <s v="Los Angeles"/>
    <x v="5"/>
    <n v="0.65"/>
    <n v="7000"/>
    <n v="4550"/>
    <n v="910"/>
    <n v="0.2"/>
  </r>
  <r>
    <x v="3"/>
    <x v="3"/>
    <x v="47"/>
    <x v="2"/>
    <x v="2"/>
    <s v="Los Angeles"/>
    <x v="0"/>
    <n v="0.5"/>
    <n v="9000"/>
    <n v="4500"/>
    <n v="1800"/>
    <n v="0.4"/>
  </r>
  <r>
    <x v="3"/>
    <x v="3"/>
    <x v="47"/>
    <x v="2"/>
    <x v="2"/>
    <s v="Los Angeles"/>
    <x v="1"/>
    <n v="0.55000000000000004"/>
    <n v="9000"/>
    <n v="4950"/>
    <n v="1237.5"/>
    <n v="0.25"/>
  </r>
  <r>
    <x v="3"/>
    <x v="3"/>
    <x v="47"/>
    <x v="2"/>
    <x v="2"/>
    <s v="Los Angeles"/>
    <x v="2"/>
    <n v="0.5"/>
    <n v="7000"/>
    <n v="3500"/>
    <n v="1400"/>
    <n v="0.4"/>
  </r>
  <r>
    <x v="3"/>
    <x v="3"/>
    <x v="47"/>
    <x v="2"/>
    <x v="2"/>
    <s v="Los Angeles"/>
    <x v="3"/>
    <n v="0.5"/>
    <n v="7000"/>
    <n v="3500"/>
    <n v="1225"/>
    <n v="0.35"/>
  </r>
  <r>
    <x v="3"/>
    <x v="3"/>
    <x v="47"/>
    <x v="2"/>
    <x v="2"/>
    <s v="Los Angeles"/>
    <x v="4"/>
    <n v="0.6"/>
    <n v="6250"/>
    <n v="3750"/>
    <n v="2062.5"/>
    <n v="0.55000000000000004"/>
  </r>
  <r>
    <x v="3"/>
    <x v="3"/>
    <x v="47"/>
    <x v="2"/>
    <x v="2"/>
    <s v="Los Angeles"/>
    <x v="5"/>
    <n v="0.65"/>
    <n v="7250"/>
    <n v="4712.5"/>
    <n v="942.5"/>
    <n v="0.2"/>
  </r>
  <r>
    <x v="0"/>
    <x v="0"/>
    <x v="36"/>
    <x v="3"/>
    <x v="3"/>
    <s v="Chicago"/>
    <x v="0"/>
    <n v="0.45"/>
    <n v="4750"/>
    <n v="2137.5"/>
    <n v="855"/>
    <n v="0.4"/>
  </r>
  <r>
    <x v="0"/>
    <x v="0"/>
    <x v="36"/>
    <x v="3"/>
    <x v="3"/>
    <s v="Chicago"/>
    <x v="1"/>
    <n v="0.45"/>
    <n v="2750"/>
    <n v="1237.5"/>
    <n v="433.125"/>
    <n v="0.35"/>
  </r>
  <r>
    <x v="0"/>
    <x v="0"/>
    <x v="36"/>
    <x v="3"/>
    <x v="3"/>
    <s v="Chicago"/>
    <x v="2"/>
    <n v="0.35000000000000003"/>
    <n v="2750"/>
    <n v="962.50000000000011"/>
    <n v="336.875"/>
    <n v="0.35"/>
  </r>
  <r>
    <x v="0"/>
    <x v="0"/>
    <x v="36"/>
    <x v="3"/>
    <x v="3"/>
    <s v="Chicago"/>
    <x v="3"/>
    <n v="0.4"/>
    <n v="1250"/>
    <n v="500"/>
    <n v="200"/>
    <n v="0.4"/>
  </r>
  <r>
    <x v="0"/>
    <x v="0"/>
    <x v="36"/>
    <x v="3"/>
    <x v="3"/>
    <s v="Chicago"/>
    <x v="4"/>
    <n v="0.54999999999999993"/>
    <n v="1750"/>
    <n v="962.49999999999989"/>
    <n v="336.87499999999994"/>
    <n v="0.35"/>
  </r>
  <r>
    <x v="0"/>
    <x v="0"/>
    <x v="36"/>
    <x v="3"/>
    <x v="3"/>
    <s v="Chicago"/>
    <x v="5"/>
    <n v="0.45"/>
    <n v="2750"/>
    <n v="1237.5"/>
    <n v="618.75"/>
    <n v="0.5"/>
  </r>
  <r>
    <x v="0"/>
    <x v="0"/>
    <x v="37"/>
    <x v="3"/>
    <x v="3"/>
    <s v="Chicago"/>
    <x v="0"/>
    <n v="0.45"/>
    <n v="5250"/>
    <n v="2362.5"/>
    <n v="945"/>
    <n v="0.4"/>
  </r>
  <r>
    <x v="0"/>
    <x v="0"/>
    <x v="37"/>
    <x v="3"/>
    <x v="3"/>
    <s v="Chicago"/>
    <x v="1"/>
    <n v="0.45"/>
    <n v="1750"/>
    <n v="787.5"/>
    <n v="275.625"/>
    <n v="0.35"/>
  </r>
  <r>
    <x v="0"/>
    <x v="0"/>
    <x v="37"/>
    <x v="3"/>
    <x v="3"/>
    <s v="Chicago"/>
    <x v="2"/>
    <n v="0.35000000000000003"/>
    <n v="2250"/>
    <n v="787.50000000000011"/>
    <n v="275.625"/>
    <n v="0.35"/>
  </r>
  <r>
    <x v="0"/>
    <x v="0"/>
    <x v="37"/>
    <x v="3"/>
    <x v="3"/>
    <s v="Chicago"/>
    <x v="3"/>
    <n v="0.4"/>
    <n v="1000"/>
    <n v="400"/>
    <n v="160"/>
    <n v="0.4"/>
  </r>
  <r>
    <x v="0"/>
    <x v="0"/>
    <x v="37"/>
    <x v="3"/>
    <x v="3"/>
    <s v="Chicago"/>
    <x v="4"/>
    <n v="0.54999999999999993"/>
    <n v="1750"/>
    <n v="962.49999999999989"/>
    <n v="336.87499999999994"/>
    <n v="0.35"/>
  </r>
  <r>
    <x v="0"/>
    <x v="0"/>
    <x v="37"/>
    <x v="3"/>
    <x v="3"/>
    <s v="Chicago"/>
    <x v="5"/>
    <n v="0.45"/>
    <n v="2750"/>
    <n v="1237.5"/>
    <n v="618.75"/>
    <n v="0.5"/>
  </r>
  <r>
    <x v="0"/>
    <x v="0"/>
    <x v="38"/>
    <x v="3"/>
    <x v="3"/>
    <s v="Chicago"/>
    <x v="0"/>
    <n v="0.5"/>
    <n v="4950"/>
    <n v="2475"/>
    <n v="990"/>
    <n v="0.4"/>
  </r>
  <r>
    <x v="0"/>
    <x v="0"/>
    <x v="38"/>
    <x v="3"/>
    <x v="3"/>
    <s v="Chicago"/>
    <x v="1"/>
    <n v="0.5"/>
    <n v="2000"/>
    <n v="1000"/>
    <n v="350"/>
    <n v="0.35"/>
  </r>
  <r>
    <x v="0"/>
    <x v="0"/>
    <x v="38"/>
    <x v="3"/>
    <x v="3"/>
    <s v="Chicago"/>
    <x v="2"/>
    <n v="0.4"/>
    <n v="2250"/>
    <n v="900"/>
    <n v="315"/>
    <n v="0.35"/>
  </r>
  <r>
    <x v="0"/>
    <x v="0"/>
    <x v="38"/>
    <x v="3"/>
    <x v="3"/>
    <s v="Chicago"/>
    <x v="3"/>
    <n v="0.45"/>
    <n v="750"/>
    <n v="337.5"/>
    <n v="135"/>
    <n v="0.4"/>
  </r>
  <r>
    <x v="0"/>
    <x v="0"/>
    <x v="38"/>
    <x v="3"/>
    <x v="3"/>
    <s v="Chicago"/>
    <x v="4"/>
    <n v="0.6"/>
    <n v="1250"/>
    <n v="750"/>
    <n v="262.5"/>
    <n v="0.35"/>
  </r>
  <r>
    <x v="0"/>
    <x v="0"/>
    <x v="38"/>
    <x v="3"/>
    <x v="3"/>
    <s v="Chicago"/>
    <x v="5"/>
    <n v="0.5"/>
    <n v="2250"/>
    <n v="1125"/>
    <n v="562.5"/>
    <n v="0.5"/>
  </r>
  <r>
    <x v="0"/>
    <x v="0"/>
    <x v="39"/>
    <x v="3"/>
    <x v="3"/>
    <s v="Chicago"/>
    <x v="0"/>
    <n v="0.5"/>
    <n v="4500"/>
    <n v="2250"/>
    <n v="900"/>
    <n v="0.4"/>
  </r>
  <r>
    <x v="0"/>
    <x v="0"/>
    <x v="39"/>
    <x v="3"/>
    <x v="3"/>
    <s v="Chicago"/>
    <x v="1"/>
    <n v="0.5"/>
    <n v="1500"/>
    <n v="750"/>
    <n v="262.5"/>
    <n v="0.35"/>
  </r>
  <r>
    <x v="0"/>
    <x v="0"/>
    <x v="39"/>
    <x v="3"/>
    <x v="3"/>
    <s v="Chicago"/>
    <x v="2"/>
    <n v="0.4"/>
    <n v="1500"/>
    <n v="600"/>
    <n v="210"/>
    <n v="0.35"/>
  </r>
  <r>
    <x v="0"/>
    <x v="0"/>
    <x v="39"/>
    <x v="3"/>
    <x v="3"/>
    <s v="Chicago"/>
    <x v="3"/>
    <n v="0.45"/>
    <n v="750"/>
    <n v="337.5"/>
    <n v="135"/>
    <n v="0.4"/>
  </r>
  <r>
    <x v="0"/>
    <x v="0"/>
    <x v="39"/>
    <x v="3"/>
    <x v="3"/>
    <s v="Chicago"/>
    <x v="4"/>
    <n v="0.6"/>
    <n v="1000"/>
    <n v="600"/>
    <n v="210"/>
    <n v="0.35"/>
  </r>
  <r>
    <x v="0"/>
    <x v="0"/>
    <x v="39"/>
    <x v="3"/>
    <x v="3"/>
    <s v="Chicago"/>
    <x v="5"/>
    <n v="0.5"/>
    <n v="2250"/>
    <n v="1125"/>
    <n v="562.5"/>
    <n v="0.5"/>
  </r>
  <r>
    <x v="0"/>
    <x v="0"/>
    <x v="40"/>
    <x v="3"/>
    <x v="3"/>
    <s v="Chicago"/>
    <x v="0"/>
    <n v="0.6"/>
    <n v="4950"/>
    <n v="2970"/>
    <n v="1188"/>
    <n v="0.4"/>
  </r>
  <r>
    <x v="0"/>
    <x v="0"/>
    <x v="40"/>
    <x v="3"/>
    <x v="3"/>
    <s v="Chicago"/>
    <x v="1"/>
    <n v="0.55000000000000004"/>
    <n v="2000"/>
    <n v="1100"/>
    <n v="385"/>
    <n v="0.35"/>
  </r>
  <r>
    <x v="0"/>
    <x v="0"/>
    <x v="40"/>
    <x v="3"/>
    <x v="3"/>
    <s v="Chicago"/>
    <x v="2"/>
    <n v="0.5"/>
    <n v="1750"/>
    <n v="875"/>
    <n v="306.25"/>
    <n v="0.35"/>
  </r>
  <r>
    <x v="0"/>
    <x v="0"/>
    <x v="40"/>
    <x v="3"/>
    <x v="3"/>
    <s v="Chicago"/>
    <x v="3"/>
    <n v="0.5"/>
    <n v="1000"/>
    <n v="500"/>
    <n v="200"/>
    <n v="0.4"/>
  </r>
  <r>
    <x v="0"/>
    <x v="0"/>
    <x v="40"/>
    <x v="3"/>
    <x v="3"/>
    <s v="Chicago"/>
    <x v="4"/>
    <n v="0.6"/>
    <n v="1250"/>
    <n v="750"/>
    <n v="262.5"/>
    <n v="0.35"/>
  </r>
  <r>
    <x v="0"/>
    <x v="0"/>
    <x v="40"/>
    <x v="3"/>
    <x v="3"/>
    <s v="Chicago"/>
    <x v="5"/>
    <n v="0.65"/>
    <n v="2500"/>
    <n v="1625"/>
    <n v="812.5"/>
    <n v="0.5"/>
  </r>
  <r>
    <x v="0"/>
    <x v="0"/>
    <x v="41"/>
    <x v="3"/>
    <x v="3"/>
    <s v="Chicago"/>
    <x v="0"/>
    <n v="0.5"/>
    <n v="5000"/>
    <n v="2500"/>
    <n v="1000"/>
    <n v="0.4"/>
  </r>
  <r>
    <x v="0"/>
    <x v="0"/>
    <x v="41"/>
    <x v="3"/>
    <x v="3"/>
    <s v="Chicago"/>
    <x v="1"/>
    <n v="0.45000000000000007"/>
    <n v="2500"/>
    <n v="1125.0000000000002"/>
    <n v="393.75000000000006"/>
    <n v="0.35"/>
  </r>
  <r>
    <x v="0"/>
    <x v="0"/>
    <x v="41"/>
    <x v="3"/>
    <x v="3"/>
    <s v="Chicago"/>
    <x v="2"/>
    <n v="0.4"/>
    <n v="2000"/>
    <n v="800"/>
    <n v="280"/>
    <n v="0.35"/>
  </r>
  <r>
    <x v="0"/>
    <x v="0"/>
    <x v="41"/>
    <x v="3"/>
    <x v="3"/>
    <s v="Chicago"/>
    <x v="3"/>
    <n v="0.4"/>
    <n v="1750"/>
    <n v="700"/>
    <n v="280"/>
    <n v="0.4"/>
  </r>
  <r>
    <x v="0"/>
    <x v="0"/>
    <x v="41"/>
    <x v="3"/>
    <x v="3"/>
    <s v="Chicago"/>
    <x v="4"/>
    <n v="0.5"/>
    <n v="1750"/>
    <n v="875"/>
    <n v="306.25"/>
    <n v="0.35"/>
  </r>
  <r>
    <x v="0"/>
    <x v="0"/>
    <x v="41"/>
    <x v="3"/>
    <x v="3"/>
    <s v="Chicago"/>
    <x v="5"/>
    <n v="0.55000000000000004"/>
    <n v="3500"/>
    <n v="1925.0000000000002"/>
    <n v="962.50000000000011"/>
    <n v="0.5"/>
  </r>
  <r>
    <x v="0"/>
    <x v="0"/>
    <x v="42"/>
    <x v="3"/>
    <x v="3"/>
    <s v="Chicago"/>
    <x v="0"/>
    <n v="0.5"/>
    <n v="5750"/>
    <n v="2875"/>
    <n v="1150"/>
    <n v="0.4"/>
  </r>
  <r>
    <x v="0"/>
    <x v="0"/>
    <x v="42"/>
    <x v="3"/>
    <x v="3"/>
    <s v="Chicago"/>
    <x v="1"/>
    <n v="0.45000000000000007"/>
    <n v="3250"/>
    <n v="1462.5000000000002"/>
    <n v="511.87500000000006"/>
    <n v="0.35"/>
  </r>
  <r>
    <x v="0"/>
    <x v="0"/>
    <x v="42"/>
    <x v="3"/>
    <x v="3"/>
    <s v="Chicago"/>
    <x v="2"/>
    <n v="0.4"/>
    <n v="2500"/>
    <n v="1000"/>
    <n v="350"/>
    <n v="0.35"/>
  </r>
  <r>
    <x v="0"/>
    <x v="0"/>
    <x v="42"/>
    <x v="3"/>
    <x v="3"/>
    <s v="Chicago"/>
    <x v="3"/>
    <n v="0.4"/>
    <n v="2000"/>
    <n v="800"/>
    <n v="320"/>
    <n v="0.4"/>
  </r>
  <r>
    <x v="0"/>
    <x v="0"/>
    <x v="42"/>
    <x v="3"/>
    <x v="3"/>
    <s v="Chicago"/>
    <x v="4"/>
    <n v="0.5"/>
    <n v="2250"/>
    <n v="1125"/>
    <n v="393.75"/>
    <n v="0.35"/>
  </r>
  <r>
    <x v="0"/>
    <x v="0"/>
    <x v="42"/>
    <x v="3"/>
    <x v="3"/>
    <s v="Chicago"/>
    <x v="5"/>
    <n v="0.55000000000000004"/>
    <n v="4000"/>
    <n v="2200"/>
    <n v="1100"/>
    <n v="0.5"/>
  </r>
  <r>
    <x v="0"/>
    <x v="0"/>
    <x v="43"/>
    <x v="3"/>
    <x v="3"/>
    <s v="Chicago"/>
    <x v="0"/>
    <n v="0.5"/>
    <n v="5500"/>
    <n v="2750"/>
    <n v="1100"/>
    <n v="0.4"/>
  </r>
  <r>
    <x v="0"/>
    <x v="0"/>
    <x v="43"/>
    <x v="3"/>
    <x v="3"/>
    <s v="Chicago"/>
    <x v="1"/>
    <n v="0.45000000000000007"/>
    <n v="3250"/>
    <n v="1462.5000000000002"/>
    <n v="511.87500000000006"/>
    <n v="0.35"/>
  </r>
  <r>
    <x v="0"/>
    <x v="0"/>
    <x v="43"/>
    <x v="3"/>
    <x v="3"/>
    <s v="Chicago"/>
    <x v="2"/>
    <n v="0.4"/>
    <n v="2500"/>
    <n v="1000"/>
    <n v="350"/>
    <n v="0.35"/>
  </r>
  <r>
    <x v="0"/>
    <x v="0"/>
    <x v="43"/>
    <x v="3"/>
    <x v="3"/>
    <s v="Chicago"/>
    <x v="3"/>
    <n v="0.4"/>
    <n v="2250"/>
    <n v="900"/>
    <n v="360"/>
    <n v="0.4"/>
  </r>
  <r>
    <x v="0"/>
    <x v="0"/>
    <x v="43"/>
    <x v="3"/>
    <x v="3"/>
    <s v="Chicago"/>
    <x v="4"/>
    <n v="0.5"/>
    <n v="2000"/>
    <n v="1000"/>
    <n v="350"/>
    <n v="0.35"/>
  </r>
  <r>
    <x v="0"/>
    <x v="0"/>
    <x v="43"/>
    <x v="3"/>
    <x v="3"/>
    <s v="Chicago"/>
    <x v="5"/>
    <n v="0.55000000000000004"/>
    <n v="3750"/>
    <n v="2062.5"/>
    <n v="1031.25"/>
    <n v="0.5"/>
  </r>
  <r>
    <x v="0"/>
    <x v="0"/>
    <x v="44"/>
    <x v="3"/>
    <x v="3"/>
    <s v="Chicago"/>
    <x v="0"/>
    <n v="0.5"/>
    <n v="5000"/>
    <n v="2500"/>
    <n v="1000"/>
    <n v="0.4"/>
  </r>
  <r>
    <x v="0"/>
    <x v="0"/>
    <x v="44"/>
    <x v="3"/>
    <x v="3"/>
    <s v="Chicago"/>
    <x v="1"/>
    <n v="0.45000000000000007"/>
    <n v="3000"/>
    <n v="1350.0000000000002"/>
    <n v="472.50000000000006"/>
    <n v="0.35"/>
  </r>
  <r>
    <x v="0"/>
    <x v="0"/>
    <x v="44"/>
    <x v="3"/>
    <x v="3"/>
    <s v="Chicago"/>
    <x v="2"/>
    <n v="0.4"/>
    <n v="2000"/>
    <n v="800"/>
    <n v="280"/>
    <n v="0.35"/>
  </r>
  <r>
    <x v="0"/>
    <x v="0"/>
    <x v="44"/>
    <x v="3"/>
    <x v="3"/>
    <s v="Chicago"/>
    <x v="3"/>
    <n v="0.4"/>
    <n v="1750"/>
    <n v="700"/>
    <n v="280"/>
    <n v="0.4"/>
  </r>
  <r>
    <x v="0"/>
    <x v="0"/>
    <x v="44"/>
    <x v="3"/>
    <x v="3"/>
    <s v="Chicago"/>
    <x v="4"/>
    <n v="0.5"/>
    <n v="1750"/>
    <n v="875"/>
    <n v="306.25"/>
    <n v="0.35"/>
  </r>
  <r>
    <x v="0"/>
    <x v="0"/>
    <x v="44"/>
    <x v="3"/>
    <x v="3"/>
    <s v="Chicago"/>
    <x v="5"/>
    <n v="0.55000000000000004"/>
    <n v="2500"/>
    <n v="1375"/>
    <n v="687.5"/>
    <n v="0.5"/>
  </r>
  <r>
    <x v="0"/>
    <x v="0"/>
    <x v="45"/>
    <x v="3"/>
    <x v="3"/>
    <s v="Chicago"/>
    <x v="0"/>
    <n v="0.6"/>
    <n v="4250"/>
    <n v="2550"/>
    <n v="1020"/>
    <n v="0.4"/>
  </r>
  <r>
    <x v="0"/>
    <x v="0"/>
    <x v="45"/>
    <x v="3"/>
    <x v="3"/>
    <s v="Chicago"/>
    <x v="1"/>
    <n v="0.5"/>
    <n v="2500"/>
    <n v="1250"/>
    <n v="437.5"/>
    <n v="0.35"/>
  </r>
  <r>
    <x v="0"/>
    <x v="0"/>
    <x v="45"/>
    <x v="3"/>
    <x v="3"/>
    <s v="Chicago"/>
    <x v="2"/>
    <n v="0.5"/>
    <n v="1500"/>
    <n v="750"/>
    <n v="262.5"/>
    <n v="0.35"/>
  </r>
  <r>
    <x v="0"/>
    <x v="0"/>
    <x v="45"/>
    <x v="3"/>
    <x v="3"/>
    <s v="Chicago"/>
    <x v="3"/>
    <n v="0.5"/>
    <n v="1250"/>
    <n v="625"/>
    <n v="250"/>
    <n v="0.4"/>
  </r>
  <r>
    <x v="0"/>
    <x v="0"/>
    <x v="45"/>
    <x v="3"/>
    <x v="3"/>
    <s v="Chicago"/>
    <x v="4"/>
    <n v="0.6"/>
    <n v="1250"/>
    <n v="750"/>
    <n v="262.5"/>
    <n v="0.35"/>
  </r>
  <r>
    <x v="0"/>
    <x v="0"/>
    <x v="45"/>
    <x v="3"/>
    <x v="3"/>
    <s v="Chicago"/>
    <x v="5"/>
    <n v="0.64999999999999991"/>
    <n v="2500"/>
    <n v="1624.9999999999998"/>
    <n v="812.49999999999989"/>
    <n v="0.5"/>
  </r>
  <r>
    <x v="0"/>
    <x v="0"/>
    <x v="46"/>
    <x v="3"/>
    <x v="3"/>
    <s v="Chicago"/>
    <x v="0"/>
    <n v="0.6"/>
    <n v="4000"/>
    <n v="2400"/>
    <n v="960"/>
    <n v="0.4"/>
  </r>
  <r>
    <x v="0"/>
    <x v="0"/>
    <x v="46"/>
    <x v="3"/>
    <x v="3"/>
    <s v="Chicago"/>
    <x v="1"/>
    <n v="0.5"/>
    <n v="2500"/>
    <n v="1250"/>
    <n v="437.5"/>
    <n v="0.35"/>
  </r>
  <r>
    <x v="0"/>
    <x v="0"/>
    <x v="46"/>
    <x v="3"/>
    <x v="3"/>
    <s v="Chicago"/>
    <x v="2"/>
    <n v="0.5"/>
    <n v="1950"/>
    <n v="975"/>
    <n v="341.25"/>
    <n v="0.35"/>
  </r>
  <r>
    <x v="0"/>
    <x v="0"/>
    <x v="46"/>
    <x v="3"/>
    <x v="3"/>
    <s v="Chicago"/>
    <x v="3"/>
    <n v="0.5"/>
    <n v="1750"/>
    <n v="875"/>
    <n v="350"/>
    <n v="0.4"/>
  </r>
  <r>
    <x v="0"/>
    <x v="0"/>
    <x v="46"/>
    <x v="3"/>
    <x v="3"/>
    <s v="Chicago"/>
    <x v="4"/>
    <n v="0.6"/>
    <n v="1500"/>
    <n v="900"/>
    <n v="315"/>
    <n v="0.35"/>
  </r>
  <r>
    <x v="0"/>
    <x v="0"/>
    <x v="46"/>
    <x v="3"/>
    <x v="3"/>
    <s v="Chicago"/>
    <x v="5"/>
    <n v="0.64999999999999991"/>
    <n v="2500"/>
    <n v="1624.9999999999998"/>
    <n v="812.49999999999989"/>
    <n v="0.5"/>
  </r>
  <r>
    <x v="0"/>
    <x v="0"/>
    <x v="47"/>
    <x v="3"/>
    <x v="3"/>
    <s v="Chicago"/>
    <x v="0"/>
    <n v="0.6"/>
    <n v="5000"/>
    <n v="3000"/>
    <n v="1200"/>
    <n v="0.4"/>
  </r>
  <r>
    <x v="0"/>
    <x v="0"/>
    <x v="47"/>
    <x v="3"/>
    <x v="3"/>
    <s v="Chicago"/>
    <x v="1"/>
    <n v="0.5"/>
    <n v="3000"/>
    <n v="1500"/>
    <n v="525"/>
    <n v="0.35"/>
  </r>
  <r>
    <x v="0"/>
    <x v="0"/>
    <x v="47"/>
    <x v="3"/>
    <x v="3"/>
    <s v="Chicago"/>
    <x v="2"/>
    <n v="0.5"/>
    <n v="2500"/>
    <n v="1250"/>
    <n v="437.5"/>
    <n v="0.35"/>
  </r>
  <r>
    <x v="0"/>
    <x v="0"/>
    <x v="47"/>
    <x v="3"/>
    <x v="3"/>
    <s v="Chicago"/>
    <x v="3"/>
    <n v="0.5"/>
    <n v="2000"/>
    <n v="1000"/>
    <n v="400"/>
    <n v="0.4"/>
  </r>
  <r>
    <x v="0"/>
    <x v="0"/>
    <x v="47"/>
    <x v="3"/>
    <x v="3"/>
    <s v="Chicago"/>
    <x v="4"/>
    <n v="0.6"/>
    <n v="2000"/>
    <n v="1200"/>
    <n v="420"/>
    <n v="0.35"/>
  </r>
  <r>
    <x v="0"/>
    <x v="0"/>
    <x v="47"/>
    <x v="3"/>
    <x v="3"/>
    <s v="Chicago"/>
    <x v="5"/>
    <n v="0.64999999999999991"/>
    <n v="3000"/>
    <n v="1949.9999999999998"/>
    <n v="974.99999999999989"/>
    <n v="0.5"/>
  </r>
  <r>
    <x v="1"/>
    <x v="1"/>
    <x v="12"/>
    <x v="1"/>
    <x v="1"/>
    <s v="Dallas"/>
    <x v="0"/>
    <n v="0.2"/>
    <n v="7250"/>
    <n v="1450"/>
    <n v="435"/>
    <n v="0.3"/>
  </r>
  <r>
    <x v="1"/>
    <x v="1"/>
    <x v="12"/>
    <x v="1"/>
    <x v="1"/>
    <s v="Dallas"/>
    <x v="1"/>
    <n v="0.3"/>
    <n v="7250"/>
    <n v="2175"/>
    <n v="652.5"/>
    <n v="0.3"/>
  </r>
  <r>
    <x v="1"/>
    <x v="1"/>
    <x v="12"/>
    <x v="1"/>
    <x v="1"/>
    <s v="Dallas"/>
    <x v="2"/>
    <n v="0.3"/>
    <n v="5250"/>
    <n v="1575"/>
    <n v="472.5"/>
    <n v="0.3"/>
  </r>
  <r>
    <x v="1"/>
    <x v="1"/>
    <x v="12"/>
    <x v="1"/>
    <x v="1"/>
    <s v="Dallas"/>
    <x v="3"/>
    <n v="0.35"/>
    <n v="5250"/>
    <n v="1837.4999999999998"/>
    <n v="735"/>
    <n v="0.4"/>
  </r>
  <r>
    <x v="1"/>
    <x v="1"/>
    <x v="12"/>
    <x v="1"/>
    <x v="1"/>
    <s v="Dallas"/>
    <x v="4"/>
    <n v="0.4"/>
    <n v="3750"/>
    <n v="1500"/>
    <n v="375"/>
    <n v="0.25"/>
  </r>
  <r>
    <x v="1"/>
    <x v="1"/>
    <x v="12"/>
    <x v="1"/>
    <x v="1"/>
    <s v="Dallas"/>
    <x v="5"/>
    <n v="0.35"/>
    <n v="5250"/>
    <n v="1837.4999999999998"/>
    <n v="826.87499999999989"/>
    <n v="0.45"/>
  </r>
  <r>
    <x v="1"/>
    <x v="1"/>
    <x v="13"/>
    <x v="1"/>
    <x v="1"/>
    <s v="Dallas"/>
    <x v="0"/>
    <n v="0.25"/>
    <n v="6750"/>
    <n v="1687.5"/>
    <n v="506.25"/>
    <n v="0.3"/>
  </r>
  <r>
    <x v="1"/>
    <x v="1"/>
    <x v="13"/>
    <x v="1"/>
    <x v="1"/>
    <s v="Dallas"/>
    <x v="1"/>
    <n v="0.35"/>
    <n v="6500"/>
    <n v="2275"/>
    <n v="682.5"/>
    <n v="0.3"/>
  </r>
  <r>
    <x v="1"/>
    <x v="1"/>
    <x v="13"/>
    <x v="1"/>
    <x v="1"/>
    <s v="Dallas"/>
    <x v="2"/>
    <n v="0.35"/>
    <n v="4750"/>
    <n v="1662.5"/>
    <n v="498.75"/>
    <n v="0.3"/>
  </r>
  <r>
    <x v="1"/>
    <x v="1"/>
    <x v="13"/>
    <x v="1"/>
    <x v="1"/>
    <s v="Dallas"/>
    <x v="3"/>
    <n v="0.35"/>
    <n v="4250"/>
    <n v="1487.5"/>
    <n v="595"/>
    <n v="0.4"/>
  </r>
  <r>
    <x v="1"/>
    <x v="1"/>
    <x v="13"/>
    <x v="1"/>
    <x v="1"/>
    <s v="Dallas"/>
    <x v="4"/>
    <n v="0.4"/>
    <n v="3000"/>
    <n v="1200"/>
    <n v="300"/>
    <n v="0.25"/>
  </r>
  <r>
    <x v="1"/>
    <x v="1"/>
    <x v="13"/>
    <x v="1"/>
    <x v="1"/>
    <s v="Dallas"/>
    <x v="5"/>
    <n v="0.35"/>
    <n v="5000"/>
    <n v="1750"/>
    <n v="787.5"/>
    <n v="0.45"/>
  </r>
  <r>
    <x v="1"/>
    <x v="1"/>
    <x v="14"/>
    <x v="1"/>
    <x v="1"/>
    <s v="Dallas"/>
    <x v="0"/>
    <n v="0.3"/>
    <n v="6750"/>
    <n v="2025"/>
    <n v="708.75"/>
    <n v="0.35"/>
  </r>
  <r>
    <x v="1"/>
    <x v="1"/>
    <x v="14"/>
    <x v="1"/>
    <x v="1"/>
    <s v="Dallas"/>
    <x v="1"/>
    <n v="0.4"/>
    <n v="6750"/>
    <n v="2700"/>
    <n v="944.99999999999989"/>
    <n v="0.35"/>
  </r>
  <r>
    <x v="1"/>
    <x v="1"/>
    <x v="14"/>
    <x v="1"/>
    <x v="1"/>
    <s v="Dallas"/>
    <x v="2"/>
    <n v="0.3"/>
    <n v="5000"/>
    <n v="1500"/>
    <n v="525"/>
    <n v="0.35"/>
  </r>
  <r>
    <x v="1"/>
    <x v="1"/>
    <x v="14"/>
    <x v="1"/>
    <x v="1"/>
    <s v="Dallas"/>
    <x v="3"/>
    <n v="0.35000000000000003"/>
    <n v="4000"/>
    <n v="1400.0000000000002"/>
    <n v="630.00000000000011"/>
    <n v="0.45"/>
  </r>
  <r>
    <x v="1"/>
    <x v="1"/>
    <x v="14"/>
    <x v="1"/>
    <x v="1"/>
    <s v="Dallas"/>
    <x v="4"/>
    <n v="0.4"/>
    <n v="3000"/>
    <n v="1200"/>
    <n v="360"/>
    <n v="0.3"/>
  </r>
  <r>
    <x v="1"/>
    <x v="1"/>
    <x v="14"/>
    <x v="1"/>
    <x v="1"/>
    <s v="Dallas"/>
    <x v="5"/>
    <n v="0.35000000000000003"/>
    <n v="4500"/>
    <n v="1575.0000000000002"/>
    <n v="787.50000000000011"/>
    <n v="0.5"/>
  </r>
  <r>
    <x v="1"/>
    <x v="1"/>
    <x v="15"/>
    <x v="1"/>
    <x v="1"/>
    <s v="Dallas"/>
    <x v="0"/>
    <n v="0.19999999999999998"/>
    <n v="7000"/>
    <n v="1399.9999999999998"/>
    <n v="489.99999999999989"/>
    <n v="0.35"/>
  </r>
  <r>
    <x v="1"/>
    <x v="1"/>
    <x v="15"/>
    <x v="1"/>
    <x v="1"/>
    <s v="Dallas"/>
    <x v="1"/>
    <n v="0.30000000000000004"/>
    <n v="7000"/>
    <n v="2100.0000000000005"/>
    <n v="735.00000000000011"/>
    <n v="0.35"/>
  </r>
  <r>
    <x v="1"/>
    <x v="1"/>
    <x v="15"/>
    <x v="1"/>
    <x v="1"/>
    <s v="Dallas"/>
    <x v="2"/>
    <n v="0.24999999999999997"/>
    <n v="5250"/>
    <n v="1312.4999999999998"/>
    <n v="459.37499999999989"/>
    <n v="0.35"/>
  </r>
  <r>
    <x v="1"/>
    <x v="1"/>
    <x v="15"/>
    <x v="1"/>
    <x v="1"/>
    <s v="Dallas"/>
    <x v="3"/>
    <n v="0.30000000000000004"/>
    <n v="4250"/>
    <n v="1275.0000000000002"/>
    <n v="573.75000000000011"/>
    <n v="0.45"/>
  </r>
  <r>
    <x v="1"/>
    <x v="1"/>
    <x v="15"/>
    <x v="1"/>
    <x v="1"/>
    <s v="Dallas"/>
    <x v="4"/>
    <n v="0.35"/>
    <n v="3250"/>
    <n v="1137.5"/>
    <n v="341.25"/>
    <n v="0.3"/>
  </r>
  <r>
    <x v="1"/>
    <x v="1"/>
    <x v="15"/>
    <x v="1"/>
    <x v="1"/>
    <s v="Dallas"/>
    <x v="5"/>
    <n v="0.30000000000000004"/>
    <n v="6000"/>
    <n v="1800.0000000000002"/>
    <n v="900.00000000000011"/>
    <n v="0.5"/>
  </r>
  <r>
    <x v="1"/>
    <x v="1"/>
    <x v="16"/>
    <x v="1"/>
    <x v="1"/>
    <s v="Dallas"/>
    <x v="0"/>
    <n v="0.19999999999999998"/>
    <n v="7500"/>
    <n v="1499.9999999999998"/>
    <n v="524.99999999999989"/>
    <n v="0.35"/>
  </r>
  <r>
    <x v="1"/>
    <x v="1"/>
    <x v="16"/>
    <x v="1"/>
    <x v="1"/>
    <s v="Dallas"/>
    <x v="1"/>
    <n v="0.30000000000000004"/>
    <n v="7750"/>
    <n v="2325.0000000000005"/>
    <n v="813.75000000000011"/>
    <n v="0.35"/>
  </r>
  <r>
    <x v="1"/>
    <x v="1"/>
    <x v="16"/>
    <x v="1"/>
    <x v="1"/>
    <s v="Dallas"/>
    <x v="2"/>
    <n v="0.24999999999999997"/>
    <n v="6250"/>
    <n v="1562.4999999999998"/>
    <n v="546.87499999999989"/>
    <n v="0.35"/>
  </r>
  <r>
    <x v="1"/>
    <x v="1"/>
    <x v="16"/>
    <x v="1"/>
    <x v="1"/>
    <s v="Dallas"/>
    <x v="3"/>
    <n v="0.35000000000000003"/>
    <n v="5500"/>
    <n v="1925.0000000000002"/>
    <n v="866.25000000000011"/>
    <n v="0.45"/>
  </r>
  <r>
    <x v="1"/>
    <x v="1"/>
    <x v="16"/>
    <x v="1"/>
    <x v="1"/>
    <s v="Dallas"/>
    <x v="4"/>
    <n v="0.5"/>
    <n v="4500"/>
    <n v="2250"/>
    <n v="675"/>
    <n v="0.3"/>
  </r>
  <r>
    <x v="1"/>
    <x v="1"/>
    <x v="16"/>
    <x v="1"/>
    <x v="1"/>
    <s v="Dallas"/>
    <x v="5"/>
    <n v="0.45"/>
    <n v="8000"/>
    <n v="3600"/>
    <n v="1800"/>
    <n v="0.5"/>
  </r>
  <r>
    <x v="1"/>
    <x v="1"/>
    <x v="17"/>
    <x v="1"/>
    <x v="1"/>
    <s v="Dallas"/>
    <x v="0"/>
    <n v="0.45"/>
    <n v="8000"/>
    <n v="3600"/>
    <n v="1260"/>
    <n v="0.35"/>
  </r>
  <r>
    <x v="1"/>
    <x v="1"/>
    <x v="17"/>
    <x v="1"/>
    <x v="1"/>
    <s v="Dallas"/>
    <x v="1"/>
    <n v="0.5"/>
    <n v="8000"/>
    <n v="4000"/>
    <n v="1400"/>
    <n v="0.35"/>
  </r>
  <r>
    <x v="1"/>
    <x v="1"/>
    <x v="17"/>
    <x v="1"/>
    <x v="1"/>
    <s v="Dallas"/>
    <x v="2"/>
    <n v="0.45"/>
    <n v="6500"/>
    <n v="2925"/>
    <n v="1023.7499999999999"/>
    <n v="0.35"/>
  </r>
  <r>
    <x v="1"/>
    <x v="1"/>
    <x v="17"/>
    <x v="1"/>
    <x v="1"/>
    <s v="Dallas"/>
    <x v="3"/>
    <n v="0.45"/>
    <n v="6000"/>
    <n v="2700"/>
    <n v="1215"/>
    <n v="0.45"/>
  </r>
  <r>
    <x v="1"/>
    <x v="1"/>
    <x v="17"/>
    <x v="1"/>
    <x v="1"/>
    <s v="Dallas"/>
    <x v="4"/>
    <n v="0.5"/>
    <n v="5000"/>
    <n v="2500"/>
    <n v="750"/>
    <n v="0.3"/>
  </r>
  <r>
    <x v="1"/>
    <x v="1"/>
    <x v="17"/>
    <x v="1"/>
    <x v="1"/>
    <s v="Dallas"/>
    <x v="5"/>
    <n v="0.55000000000000004"/>
    <n v="8750"/>
    <n v="4812.5"/>
    <n v="2406.25"/>
    <n v="0.5"/>
  </r>
  <r>
    <x v="1"/>
    <x v="1"/>
    <x v="18"/>
    <x v="1"/>
    <x v="1"/>
    <s v="Dallas"/>
    <x v="0"/>
    <n v="0.45"/>
    <n v="8250"/>
    <n v="3712.5"/>
    <n v="1484.9999999999998"/>
    <n v="0.39999999999999997"/>
  </r>
  <r>
    <x v="1"/>
    <x v="1"/>
    <x v="18"/>
    <x v="1"/>
    <x v="1"/>
    <s v="Dallas"/>
    <x v="1"/>
    <n v="0.5"/>
    <n v="8250"/>
    <n v="4125"/>
    <n v="1649.9999999999998"/>
    <n v="0.39999999999999997"/>
  </r>
  <r>
    <x v="1"/>
    <x v="1"/>
    <x v="18"/>
    <x v="1"/>
    <x v="1"/>
    <s v="Dallas"/>
    <x v="2"/>
    <n v="0.45"/>
    <n v="9750"/>
    <n v="4387.5"/>
    <n v="1754.9999999999998"/>
    <n v="0.39999999999999997"/>
  </r>
  <r>
    <x v="1"/>
    <x v="1"/>
    <x v="18"/>
    <x v="1"/>
    <x v="1"/>
    <s v="Dallas"/>
    <x v="3"/>
    <n v="0.45"/>
    <n v="5750"/>
    <n v="2587.5"/>
    <n v="1293.75"/>
    <n v="0.5"/>
  </r>
  <r>
    <x v="1"/>
    <x v="1"/>
    <x v="18"/>
    <x v="1"/>
    <x v="1"/>
    <s v="Dallas"/>
    <x v="4"/>
    <n v="0.5"/>
    <n v="5750"/>
    <n v="2875"/>
    <n v="1006.2499999999999"/>
    <n v="0.35"/>
  </r>
  <r>
    <x v="1"/>
    <x v="1"/>
    <x v="18"/>
    <x v="1"/>
    <x v="1"/>
    <s v="Dallas"/>
    <x v="5"/>
    <n v="0.6"/>
    <n v="8500"/>
    <n v="5100"/>
    <n v="2805"/>
    <n v="0.55000000000000004"/>
  </r>
  <r>
    <x v="1"/>
    <x v="1"/>
    <x v="19"/>
    <x v="1"/>
    <x v="1"/>
    <s v="Dallas"/>
    <x v="0"/>
    <n v="0.5"/>
    <n v="8000"/>
    <n v="4000"/>
    <n v="1599.9999999999998"/>
    <n v="0.39999999999999997"/>
  </r>
  <r>
    <x v="1"/>
    <x v="1"/>
    <x v="19"/>
    <x v="1"/>
    <x v="1"/>
    <s v="Dallas"/>
    <x v="1"/>
    <n v="0.55000000000000004"/>
    <n v="8000"/>
    <n v="4400"/>
    <n v="1759.9999999999998"/>
    <n v="0.39999999999999997"/>
  </r>
  <r>
    <x v="1"/>
    <x v="1"/>
    <x v="19"/>
    <x v="1"/>
    <x v="1"/>
    <s v="Dallas"/>
    <x v="2"/>
    <n v="0.5"/>
    <n v="9750"/>
    <n v="4875"/>
    <n v="1949.9999999999998"/>
    <n v="0.39999999999999997"/>
  </r>
  <r>
    <x v="1"/>
    <x v="1"/>
    <x v="19"/>
    <x v="1"/>
    <x v="1"/>
    <s v="Dallas"/>
    <x v="3"/>
    <n v="0.5"/>
    <n v="5250"/>
    <n v="2625"/>
    <n v="1312.5"/>
    <n v="0.5"/>
  </r>
  <r>
    <x v="1"/>
    <x v="1"/>
    <x v="19"/>
    <x v="1"/>
    <x v="1"/>
    <s v="Dallas"/>
    <x v="4"/>
    <n v="0.55000000000000004"/>
    <n v="5250"/>
    <n v="2887.5000000000005"/>
    <n v="1010.6250000000001"/>
    <n v="0.35"/>
  </r>
  <r>
    <x v="1"/>
    <x v="1"/>
    <x v="19"/>
    <x v="1"/>
    <x v="1"/>
    <s v="Dallas"/>
    <x v="5"/>
    <n v="0.6"/>
    <n v="7750"/>
    <n v="4650"/>
    <n v="2557.5"/>
    <n v="0.55000000000000004"/>
  </r>
  <r>
    <x v="1"/>
    <x v="1"/>
    <x v="20"/>
    <x v="1"/>
    <x v="1"/>
    <s v="Dallas"/>
    <x v="0"/>
    <n v="0.55000000000000004"/>
    <n v="7250"/>
    <n v="3987.5000000000005"/>
    <n v="1595"/>
    <n v="0.39999999999999997"/>
  </r>
  <r>
    <x v="1"/>
    <x v="1"/>
    <x v="20"/>
    <x v="1"/>
    <x v="1"/>
    <s v="Dallas"/>
    <x v="1"/>
    <n v="0.55000000000000004"/>
    <n v="6750"/>
    <n v="3712.5000000000005"/>
    <n v="1485"/>
    <n v="0.39999999999999997"/>
  </r>
  <r>
    <x v="1"/>
    <x v="1"/>
    <x v="20"/>
    <x v="1"/>
    <x v="1"/>
    <s v="Dallas"/>
    <x v="2"/>
    <n v="0.6"/>
    <n v="7250"/>
    <n v="4350"/>
    <n v="1739.9999999999998"/>
    <n v="0.39999999999999997"/>
  </r>
  <r>
    <x v="1"/>
    <x v="1"/>
    <x v="20"/>
    <x v="1"/>
    <x v="1"/>
    <s v="Dallas"/>
    <x v="3"/>
    <n v="0.6"/>
    <n v="4500"/>
    <n v="2700"/>
    <n v="1350"/>
    <n v="0.5"/>
  </r>
  <r>
    <x v="1"/>
    <x v="1"/>
    <x v="20"/>
    <x v="1"/>
    <x v="1"/>
    <s v="Dallas"/>
    <x v="4"/>
    <n v="0.55000000000000004"/>
    <n v="4500"/>
    <n v="2475"/>
    <n v="866.25"/>
    <n v="0.35"/>
  </r>
  <r>
    <x v="1"/>
    <x v="1"/>
    <x v="20"/>
    <x v="1"/>
    <x v="1"/>
    <s v="Dallas"/>
    <x v="5"/>
    <n v="0.5"/>
    <n v="6750"/>
    <n v="3375"/>
    <n v="1856.2500000000002"/>
    <n v="0.55000000000000004"/>
  </r>
  <r>
    <x v="1"/>
    <x v="1"/>
    <x v="21"/>
    <x v="1"/>
    <x v="1"/>
    <s v="Dallas"/>
    <x v="0"/>
    <n v="0.4"/>
    <n v="6250"/>
    <n v="2500"/>
    <n v="999.99999999999989"/>
    <n v="0.39999999999999997"/>
  </r>
  <r>
    <x v="1"/>
    <x v="1"/>
    <x v="21"/>
    <x v="1"/>
    <x v="1"/>
    <s v="Dallas"/>
    <x v="1"/>
    <n v="0.4"/>
    <n v="6250"/>
    <n v="2500"/>
    <n v="999.99999999999989"/>
    <n v="0.39999999999999997"/>
  </r>
  <r>
    <x v="1"/>
    <x v="1"/>
    <x v="21"/>
    <x v="1"/>
    <x v="1"/>
    <s v="Dallas"/>
    <x v="2"/>
    <n v="0.45"/>
    <n v="5750"/>
    <n v="2587.5"/>
    <n v="1035"/>
    <n v="0.39999999999999997"/>
  </r>
  <r>
    <x v="1"/>
    <x v="1"/>
    <x v="21"/>
    <x v="1"/>
    <x v="1"/>
    <s v="Dallas"/>
    <x v="3"/>
    <n v="0.45"/>
    <n v="4250"/>
    <n v="1912.5"/>
    <n v="956.25"/>
    <n v="0.5"/>
  </r>
  <r>
    <x v="1"/>
    <x v="1"/>
    <x v="21"/>
    <x v="1"/>
    <x v="1"/>
    <s v="Dallas"/>
    <x v="4"/>
    <n v="0.4"/>
    <n v="4000"/>
    <n v="1600"/>
    <n v="560"/>
    <n v="0.35"/>
  </r>
  <r>
    <x v="1"/>
    <x v="1"/>
    <x v="21"/>
    <x v="1"/>
    <x v="1"/>
    <s v="Dallas"/>
    <x v="5"/>
    <n v="0.5"/>
    <n v="5750"/>
    <n v="2875"/>
    <n v="1581.2500000000002"/>
    <n v="0.55000000000000004"/>
  </r>
  <r>
    <x v="1"/>
    <x v="1"/>
    <x v="22"/>
    <x v="1"/>
    <x v="1"/>
    <s v="Dallas"/>
    <x v="0"/>
    <n v="0.4"/>
    <n v="7250"/>
    <n v="2900"/>
    <n v="1160"/>
    <n v="0.39999999999999997"/>
  </r>
  <r>
    <x v="1"/>
    <x v="1"/>
    <x v="22"/>
    <x v="1"/>
    <x v="1"/>
    <s v="Dallas"/>
    <x v="1"/>
    <n v="0.4"/>
    <n v="7250"/>
    <n v="2900"/>
    <n v="1160"/>
    <n v="0.39999999999999997"/>
  </r>
  <r>
    <x v="1"/>
    <x v="1"/>
    <x v="22"/>
    <x v="1"/>
    <x v="1"/>
    <s v="Dallas"/>
    <x v="2"/>
    <n v="0.65"/>
    <n v="6500"/>
    <n v="4225"/>
    <n v="1689.9999999999998"/>
    <n v="0.39999999999999997"/>
  </r>
  <r>
    <x v="1"/>
    <x v="1"/>
    <x v="22"/>
    <x v="1"/>
    <x v="1"/>
    <s v="Dallas"/>
    <x v="3"/>
    <n v="0.65"/>
    <n v="5000"/>
    <n v="3250"/>
    <n v="1625"/>
    <n v="0.5"/>
  </r>
  <r>
    <x v="1"/>
    <x v="1"/>
    <x v="22"/>
    <x v="1"/>
    <x v="1"/>
    <s v="Dallas"/>
    <x v="4"/>
    <n v="0.6"/>
    <n v="4750"/>
    <n v="2850"/>
    <n v="997.49999999999989"/>
    <n v="0.35"/>
  </r>
  <r>
    <x v="1"/>
    <x v="1"/>
    <x v="22"/>
    <x v="1"/>
    <x v="1"/>
    <s v="Dallas"/>
    <x v="5"/>
    <n v="0.70000000000000007"/>
    <n v="6750"/>
    <n v="4725"/>
    <n v="2598.75"/>
    <n v="0.55000000000000004"/>
  </r>
  <r>
    <x v="1"/>
    <x v="1"/>
    <x v="23"/>
    <x v="1"/>
    <x v="1"/>
    <s v="Dallas"/>
    <x v="0"/>
    <n v="0.6"/>
    <n v="8250"/>
    <n v="4950"/>
    <n v="1979.9999999999998"/>
    <n v="0.39999999999999997"/>
  </r>
  <r>
    <x v="1"/>
    <x v="1"/>
    <x v="23"/>
    <x v="1"/>
    <x v="1"/>
    <s v="Dallas"/>
    <x v="1"/>
    <n v="0.6"/>
    <n v="8250"/>
    <n v="4950"/>
    <n v="1979.9999999999998"/>
    <n v="0.39999999999999997"/>
  </r>
  <r>
    <x v="1"/>
    <x v="1"/>
    <x v="23"/>
    <x v="1"/>
    <x v="1"/>
    <s v="Dallas"/>
    <x v="2"/>
    <n v="0.65"/>
    <n v="7250"/>
    <n v="4712.5"/>
    <n v="1884.9999999999998"/>
    <n v="0.39999999999999997"/>
  </r>
  <r>
    <x v="1"/>
    <x v="1"/>
    <x v="23"/>
    <x v="1"/>
    <x v="1"/>
    <s v="Dallas"/>
    <x v="3"/>
    <n v="0.65"/>
    <n v="5750"/>
    <n v="3737.5"/>
    <n v="1868.75"/>
    <n v="0.5"/>
  </r>
  <r>
    <x v="1"/>
    <x v="1"/>
    <x v="23"/>
    <x v="1"/>
    <x v="1"/>
    <s v="Dallas"/>
    <x v="4"/>
    <n v="0.6"/>
    <n v="5250"/>
    <n v="3150"/>
    <n v="1102.5"/>
    <n v="0.35"/>
  </r>
  <r>
    <x v="1"/>
    <x v="1"/>
    <x v="23"/>
    <x v="1"/>
    <x v="1"/>
    <s v="Dallas"/>
    <x v="5"/>
    <n v="0.70000000000000007"/>
    <n v="7750"/>
    <n v="5425.0000000000009"/>
    <n v="2983.7500000000009"/>
    <n v="0.55000000000000004"/>
  </r>
  <r>
    <x v="0"/>
    <x v="0"/>
    <x v="48"/>
    <x v="0"/>
    <x v="4"/>
    <s v="Philadelphia"/>
    <x v="0"/>
    <n v="0.45"/>
    <n v="4250"/>
    <n v="1912.5"/>
    <n v="1051.875"/>
    <n v="0.55000000000000004"/>
  </r>
  <r>
    <x v="0"/>
    <x v="0"/>
    <x v="48"/>
    <x v="0"/>
    <x v="4"/>
    <s v="Philadelphia"/>
    <x v="1"/>
    <n v="0.45"/>
    <n v="2250"/>
    <n v="1012.5"/>
    <n v="354.375"/>
    <n v="0.35"/>
  </r>
  <r>
    <x v="0"/>
    <x v="0"/>
    <x v="48"/>
    <x v="0"/>
    <x v="4"/>
    <s v="Philadelphia"/>
    <x v="2"/>
    <n v="0.35000000000000003"/>
    <n v="2250"/>
    <n v="787.50000000000011"/>
    <n v="315"/>
    <n v="0.39999999999999997"/>
  </r>
  <r>
    <x v="0"/>
    <x v="0"/>
    <x v="48"/>
    <x v="0"/>
    <x v="4"/>
    <s v="Philadelphia"/>
    <x v="3"/>
    <n v="0.4"/>
    <n v="750"/>
    <n v="300"/>
    <n v="119.99999999999999"/>
    <n v="0.39999999999999997"/>
  </r>
  <r>
    <x v="0"/>
    <x v="0"/>
    <x v="48"/>
    <x v="0"/>
    <x v="4"/>
    <s v="Philadelphia"/>
    <x v="4"/>
    <n v="0.54999999999999993"/>
    <n v="1250"/>
    <n v="687.49999999999989"/>
    <n v="240.62499999999994"/>
    <n v="0.35"/>
  </r>
  <r>
    <x v="0"/>
    <x v="0"/>
    <x v="48"/>
    <x v="0"/>
    <x v="4"/>
    <s v="Philadelphia"/>
    <x v="5"/>
    <n v="0.45"/>
    <n v="2250"/>
    <n v="1012.5"/>
    <n v="303.75"/>
    <n v="0.3"/>
  </r>
  <r>
    <x v="0"/>
    <x v="0"/>
    <x v="49"/>
    <x v="0"/>
    <x v="4"/>
    <s v="Philadelphia"/>
    <x v="0"/>
    <n v="0.45"/>
    <n v="4750"/>
    <n v="2137.5"/>
    <n v="1175.625"/>
    <n v="0.55000000000000004"/>
  </r>
  <r>
    <x v="0"/>
    <x v="0"/>
    <x v="49"/>
    <x v="0"/>
    <x v="4"/>
    <s v="Philadelphia"/>
    <x v="1"/>
    <n v="0.45"/>
    <n v="1250"/>
    <n v="562.5"/>
    <n v="196.875"/>
    <n v="0.35"/>
  </r>
  <r>
    <x v="0"/>
    <x v="0"/>
    <x v="49"/>
    <x v="0"/>
    <x v="4"/>
    <s v="Philadelphia"/>
    <x v="2"/>
    <n v="0.35000000000000003"/>
    <n v="1750"/>
    <n v="612.50000000000011"/>
    <n v="245.00000000000003"/>
    <n v="0.39999999999999997"/>
  </r>
  <r>
    <x v="0"/>
    <x v="0"/>
    <x v="49"/>
    <x v="0"/>
    <x v="4"/>
    <s v="Philadelphia"/>
    <x v="3"/>
    <n v="0.4"/>
    <n v="500"/>
    <n v="200"/>
    <n v="80"/>
    <n v="0.39999999999999997"/>
  </r>
  <r>
    <x v="0"/>
    <x v="0"/>
    <x v="49"/>
    <x v="0"/>
    <x v="4"/>
    <s v="Philadelphia"/>
    <x v="4"/>
    <n v="0.54999999999999993"/>
    <n v="1250"/>
    <n v="687.49999999999989"/>
    <n v="240.62499999999994"/>
    <n v="0.35"/>
  </r>
  <r>
    <x v="0"/>
    <x v="0"/>
    <x v="49"/>
    <x v="0"/>
    <x v="4"/>
    <s v="Philadelphia"/>
    <x v="5"/>
    <n v="0.45"/>
    <n v="2250"/>
    <n v="1012.5"/>
    <n v="303.75"/>
    <n v="0.3"/>
  </r>
  <r>
    <x v="0"/>
    <x v="0"/>
    <x v="14"/>
    <x v="0"/>
    <x v="4"/>
    <s v="Philadelphia"/>
    <x v="0"/>
    <n v="0.5"/>
    <n v="4450"/>
    <n v="2225"/>
    <n v="1223.75"/>
    <n v="0.55000000000000004"/>
  </r>
  <r>
    <x v="0"/>
    <x v="0"/>
    <x v="14"/>
    <x v="0"/>
    <x v="4"/>
    <s v="Philadelphia"/>
    <x v="1"/>
    <n v="0.5"/>
    <n v="1500"/>
    <n v="750"/>
    <n v="262.5"/>
    <n v="0.35"/>
  </r>
  <r>
    <x v="0"/>
    <x v="0"/>
    <x v="14"/>
    <x v="0"/>
    <x v="4"/>
    <s v="Philadelphia"/>
    <x v="2"/>
    <n v="0.4"/>
    <n v="1750"/>
    <n v="700"/>
    <n v="280"/>
    <n v="0.39999999999999997"/>
  </r>
  <r>
    <x v="0"/>
    <x v="0"/>
    <x v="14"/>
    <x v="0"/>
    <x v="4"/>
    <s v="Philadelphia"/>
    <x v="3"/>
    <n v="0.45"/>
    <n v="250"/>
    <n v="112.5"/>
    <n v="44.999999999999993"/>
    <n v="0.39999999999999997"/>
  </r>
  <r>
    <x v="0"/>
    <x v="0"/>
    <x v="14"/>
    <x v="0"/>
    <x v="4"/>
    <s v="Philadelphia"/>
    <x v="4"/>
    <n v="0.6"/>
    <n v="750"/>
    <n v="450"/>
    <n v="135"/>
    <n v="0.3"/>
  </r>
  <r>
    <x v="0"/>
    <x v="0"/>
    <x v="14"/>
    <x v="0"/>
    <x v="4"/>
    <s v="Philadelphia"/>
    <x v="5"/>
    <n v="0.5"/>
    <n v="1750"/>
    <n v="875"/>
    <n v="218.75"/>
    <n v="0.25"/>
  </r>
  <r>
    <x v="0"/>
    <x v="0"/>
    <x v="50"/>
    <x v="0"/>
    <x v="4"/>
    <s v="Philadelphia"/>
    <x v="0"/>
    <n v="0.5"/>
    <n v="4500"/>
    <n v="2250"/>
    <n v="1125"/>
    <n v="0.5"/>
  </r>
  <r>
    <x v="0"/>
    <x v="0"/>
    <x v="50"/>
    <x v="0"/>
    <x v="4"/>
    <s v="Philadelphia"/>
    <x v="1"/>
    <n v="0.5"/>
    <n v="1500"/>
    <n v="750"/>
    <n v="225"/>
    <n v="0.3"/>
  </r>
  <r>
    <x v="0"/>
    <x v="0"/>
    <x v="50"/>
    <x v="0"/>
    <x v="4"/>
    <s v="Philadelphia"/>
    <x v="2"/>
    <n v="0.4"/>
    <n v="1500"/>
    <n v="600"/>
    <n v="210"/>
    <n v="0.35"/>
  </r>
  <r>
    <x v="0"/>
    <x v="0"/>
    <x v="50"/>
    <x v="0"/>
    <x v="4"/>
    <s v="Philadelphia"/>
    <x v="3"/>
    <n v="0.45"/>
    <n v="750"/>
    <n v="337.5"/>
    <n v="118.12499999999999"/>
    <n v="0.35"/>
  </r>
  <r>
    <x v="0"/>
    <x v="0"/>
    <x v="50"/>
    <x v="0"/>
    <x v="4"/>
    <s v="Philadelphia"/>
    <x v="4"/>
    <n v="0.6"/>
    <n v="750"/>
    <n v="450"/>
    <n v="135"/>
    <n v="0.3"/>
  </r>
  <r>
    <x v="0"/>
    <x v="0"/>
    <x v="50"/>
    <x v="0"/>
    <x v="4"/>
    <s v="Philadelphia"/>
    <x v="5"/>
    <n v="0.5"/>
    <n v="2000"/>
    <n v="1000"/>
    <n v="250"/>
    <n v="0.25"/>
  </r>
  <r>
    <x v="0"/>
    <x v="0"/>
    <x v="51"/>
    <x v="0"/>
    <x v="4"/>
    <s v="Philadelphia"/>
    <x v="0"/>
    <n v="0.6"/>
    <n v="4700"/>
    <n v="2820"/>
    <n v="1410"/>
    <n v="0.5"/>
  </r>
  <r>
    <x v="0"/>
    <x v="0"/>
    <x v="51"/>
    <x v="0"/>
    <x v="4"/>
    <s v="Philadelphia"/>
    <x v="1"/>
    <n v="0.60000000000000009"/>
    <n v="1750"/>
    <n v="1050.0000000000002"/>
    <n v="315.00000000000006"/>
    <n v="0.3"/>
  </r>
  <r>
    <x v="0"/>
    <x v="0"/>
    <x v="51"/>
    <x v="0"/>
    <x v="4"/>
    <s v="Philadelphia"/>
    <x v="2"/>
    <n v="0.55000000000000004"/>
    <n v="1500"/>
    <n v="825.00000000000011"/>
    <n v="288.75"/>
    <n v="0.35"/>
  </r>
  <r>
    <x v="0"/>
    <x v="0"/>
    <x v="51"/>
    <x v="0"/>
    <x v="4"/>
    <s v="Philadelphia"/>
    <x v="3"/>
    <n v="0.55000000000000004"/>
    <n v="1000"/>
    <n v="550"/>
    <n v="192.5"/>
    <n v="0.35"/>
  </r>
  <r>
    <x v="0"/>
    <x v="0"/>
    <x v="51"/>
    <x v="0"/>
    <x v="4"/>
    <s v="Philadelphia"/>
    <x v="4"/>
    <n v="0.65"/>
    <n v="1250"/>
    <n v="812.5"/>
    <n v="243.75"/>
    <n v="0.3"/>
  </r>
  <r>
    <x v="0"/>
    <x v="0"/>
    <x v="51"/>
    <x v="0"/>
    <x v="4"/>
    <s v="Philadelphia"/>
    <x v="5"/>
    <n v="0.70000000000000007"/>
    <n v="2500"/>
    <n v="1750.0000000000002"/>
    <n v="525"/>
    <n v="0.3"/>
  </r>
  <r>
    <x v="0"/>
    <x v="0"/>
    <x v="52"/>
    <x v="0"/>
    <x v="4"/>
    <s v="Philadelphia"/>
    <x v="0"/>
    <n v="0.65"/>
    <n v="5000"/>
    <n v="3250"/>
    <n v="1787.5000000000002"/>
    <n v="0.55000000000000004"/>
  </r>
  <r>
    <x v="0"/>
    <x v="0"/>
    <x v="52"/>
    <x v="0"/>
    <x v="4"/>
    <s v="Philadelphia"/>
    <x v="1"/>
    <n v="0.60000000000000009"/>
    <n v="2500"/>
    <n v="1500.0000000000002"/>
    <n v="525"/>
    <n v="0.35"/>
  </r>
  <r>
    <x v="0"/>
    <x v="0"/>
    <x v="52"/>
    <x v="0"/>
    <x v="4"/>
    <s v="Philadelphia"/>
    <x v="2"/>
    <n v="0.55000000000000004"/>
    <n v="1750"/>
    <n v="962.50000000000011"/>
    <n v="385"/>
    <n v="0.39999999999999997"/>
  </r>
  <r>
    <x v="0"/>
    <x v="0"/>
    <x v="52"/>
    <x v="0"/>
    <x v="4"/>
    <s v="Philadelphia"/>
    <x v="3"/>
    <n v="0.55000000000000004"/>
    <n v="1500"/>
    <n v="825.00000000000011"/>
    <n v="330"/>
    <n v="0.39999999999999997"/>
  </r>
  <r>
    <x v="0"/>
    <x v="0"/>
    <x v="52"/>
    <x v="0"/>
    <x v="4"/>
    <s v="Philadelphia"/>
    <x v="4"/>
    <n v="0.65"/>
    <n v="1500"/>
    <n v="975"/>
    <n v="341.25"/>
    <n v="0.35"/>
  </r>
  <r>
    <x v="0"/>
    <x v="0"/>
    <x v="52"/>
    <x v="0"/>
    <x v="4"/>
    <s v="Philadelphia"/>
    <x v="5"/>
    <n v="0.70000000000000007"/>
    <n v="3000"/>
    <n v="2100"/>
    <n v="630"/>
    <n v="0.3"/>
  </r>
  <r>
    <x v="0"/>
    <x v="0"/>
    <x v="18"/>
    <x v="0"/>
    <x v="4"/>
    <s v="Philadelphia"/>
    <x v="0"/>
    <n v="0.65"/>
    <n v="5000"/>
    <n v="3250"/>
    <n v="1787.5000000000002"/>
    <n v="0.55000000000000004"/>
  </r>
  <r>
    <x v="0"/>
    <x v="0"/>
    <x v="18"/>
    <x v="0"/>
    <x v="4"/>
    <s v="Philadelphia"/>
    <x v="1"/>
    <n v="0.60000000000000009"/>
    <n v="3000"/>
    <n v="1800.0000000000002"/>
    <n v="630"/>
    <n v="0.35"/>
  </r>
  <r>
    <x v="0"/>
    <x v="0"/>
    <x v="18"/>
    <x v="0"/>
    <x v="4"/>
    <s v="Philadelphia"/>
    <x v="2"/>
    <n v="0.55000000000000004"/>
    <n v="2250"/>
    <n v="1237.5"/>
    <n v="494.99999999999994"/>
    <n v="0.39999999999999997"/>
  </r>
  <r>
    <x v="0"/>
    <x v="0"/>
    <x v="18"/>
    <x v="0"/>
    <x v="4"/>
    <s v="Philadelphia"/>
    <x v="3"/>
    <n v="0.55000000000000004"/>
    <n v="1750"/>
    <n v="962.50000000000011"/>
    <n v="385"/>
    <n v="0.39999999999999997"/>
  </r>
  <r>
    <x v="0"/>
    <x v="0"/>
    <x v="18"/>
    <x v="0"/>
    <x v="4"/>
    <s v="Philadelphia"/>
    <x v="4"/>
    <n v="0.65"/>
    <n v="2000"/>
    <n v="1300"/>
    <n v="454.99999999999994"/>
    <n v="0.35"/>
  </r>
  <r>
    <x v="0"/>
    <x v="0"/>
    <x v="18"/>
    <x v="0"/>
    <x v="4"/>
    <s v="Philadelphia"/>
    <x v="5"/>
    <n v="0.70000000000000007"/>
    <n v="3750"/>
    <n v="2625.0000000000005"/>
    <n v="787.50000000000011"/>
    <n v="0.3"/>
  </r>
  <r>
    <x v="0"/>
    <x v="0"/>
    <x v="53"/>
    <x v="0"/>
    <x v="4"/>
    <s v="Philadelphia"/>
    <x v="0"/>
    <n v="0.65"/>
    <n v="5250"/>
    <n v="3412.5"/>
    <n v="1876.8750000000002"/>
    <n v="0.55000000000000004"/>
  </r>
  <r>
    <x v="0"/>
    <x v="0"/>
    <x v="53"/>
    <x v="0"/>
    <x v="4"/>
    <s v="Philadelphia"/>
    <x v="1"/>
    <n v="0.60000000000000009"/>
    <n v="3000"/>
    <n v="1800.0000000000002"/>
    <n v="630"/>
    <n v="0.35"/>
  </r>
  <r>
    <x v="0"/>
    <x v="0"/>
    <x v="53"/>
    <x v="0"/>
    <x v="4"/>
    <s v="Philadelphia"/>
    <x v="2"/>
    <n v="0.55000000000000004"/>
    <n v="2250"/>
    <n v="1237.5"/>
    <n v="494.99999999999994"/>
    <n v="0.39999999999999997"/>
  </r>
  <r>
    <x v="0"/>
    <x v="0"/>
    <x v="53"/>
    <x v="0"/>
    <x v="4"/>
    <s v="Philadelphia"/>
    <x v="3"/>
    <n v="0.55000000000000004"/>
    <n v="2000"/>
    <n v="1100"/>
    <n v="439.99999999999994"/>
    <n v="0.39999999999999997"/>
  </r>
  <r>
    <x v="0"/>
    <x v="0"/>
    <x v="53"/>
    <x v="0"/>
    <x v="4"/>
    <s v="Philadelphia"/>
    <x v="4"/>
    <n v="0.65"/>
    <n v="1750"/>
    <n v="1137.5"/>
    <n v="398.125"/>
    <n v="0.35"/>
  </r>
  <r>
    <x v="0"/>
    <x v="0"/>
    <x v="53"/>
    <x v="0"/>
    <x v="4"/>
    <s v="Philadelphia"/>
    <x v="5"/>
    <n v="0.70000000000000007"/>
    <n v="3500"/>
    <n v="2450.0000000000005"/>
    <n v="735.00000000000011"/>
    <n v="0.3"/>
  </r>
  <r>
    <x v="0"/>
    <x v="0"/>
    <x v="54"/>
    <x v="0"/>
    <x v="4"/>
    <s v="Philadelphia"/>
    <x v="0"/>
    <n v="0.65"/>
    <n v="4750"/>
    <n v="3087.5"/>
    <n v="1543.75"/>
    <n v="0.5"/>
  </r>
  <r>
    <x v="0"/>
    <x v="0"/>
    <x v="54"/>
    <x v="0"/>
    <x v="4"/>
    <s v="Philadelphia"/>
    <x v="1"/>
    <n v="0.5"/>
    <n v="2750"/>
    <n v="1375"/>
    <n v="412.5"/>
    <n v="0.3"/>
  </r>
  <r>
    <x v="0"/>
    <x v="0"/>
    <x v="54"/>
    <x v="0"/>
    <x v="4"/>
    <s v="Philadelphia"/>
    <x v="2"/>
    <n v="0.45"/>
    <n v="2000"/>
    <n v="900"/>
    <n v="315"/>
    <n v="0.35"/>
  </r>
  <r>
    <x v="0"/>
    <x v="0"/>
    <x v="54"/>
    <x v="0"/>
    <x v="4"/>
    <s v="Philadelphia"/>
    <x v="3"/>
    <n v="0.45"/>
    <n v="1750"/>
    <n v="787.5"/>
    <n v="275.625"/>
    <n v="0.35"/>
  </r>
  <r>
    <x v="0"/>
    <x v="0"/>
    <x v="54"/>
    <x v="0"/>
    <x v="4"/>
    <s v="Philadelphia"/>
    <x v="4"/>
    <n v="0.54999999999999993"/>
    <n v="1250"/>
    <n v="687.49999999999989"/>
    <n v="206.24999999999997"/>
    <n v="0.3"/>
  </r>
  <r>
    <x v="0"/>
    <x v="0"/>
    <x v="54"/>
    <x v="0"/>
    <x v="4"/>
    <s v="Philadelphia"/>
    <x v="5"/>
    <n v="0.6"/>
    <n v="2250"/>
    <n v="1350"/>
    <n v="337.5"/>
    <n v="0.25"/>
  </r>
  <r>
    <x v="0"/>
    <x v="0"/>
    <x v="55"/>
    <x v="0"/>
    <x v="4"/>
    <s v="Philadelphia"/>
    <x v="0"/>
    <n v="0.6"/>
    <n v="4000"/>
    <n v="2400"/>
    <n v="1200"/>
    <n v="0.5"/>
  </r>
  <r>
    <x v="0"/>
    <x v="0"/>
    <x v="55"/>
    <x v="0"/>
    <x v="4"/>
    <s v="Philadelphia"/>
    <x v="1"/>
    <n v="0.5"/>
    <n v="2250"/>
    <n v="1125"/>
    <n v="337.5"/>
    <n v="0.3"/>
  </r>
  <r>
    <x v="0"/>
    <x v="0"/>
    <x v="55"/>
    <x v="0"/>
    <x v="4"/>
    <s v="Philadelphia"/>
    <x v="2"/>
    <n v="0.5"/>
    <n v="1250"/>
    <n v="625"/>
    <n v="218.75"/>
    <n v="0.35"/>
  </r>
  <r>
    <x v="0"/>
    <x v="0"/>
    <x v="55"/>
    <x v="0"/>
    <x v="4"/>
    <s v="Philadelphia"/>
    <x v="3"/>
    <n v="0.5"/>
    <n v="1000"/>
    <n v="500"/>
    <n v="175"/>
    <n v="0.35"/>
  </r>
  <r>
    <x v="0"/>
    <x v="0"/>
    <x v="55"/>
    <x v="0"/>
    <x v="4"/>
    <s v="Philadelphia"/>
    <x v="4"/>
    <n v="0.6"/>
    <n v="1000"/>
    <n v="600"/>
    <n v="180"/>
    <n v="0.3"/>
  </r>
  <r>
    <x v="0"/>
    <x v="0"/>
    <x v="55"/>
    <x v="0"/>
    <x v="4"/>
    <s v="Philadelphia"/>
    <x v="5"/>
    <n v="0.64999999999999991"/>
    <n v="2250"/>
    <n v="1462.4999999999998"/>
    <n v="365.62499999999994"/>
    <n v="0.25"/>
  </r>
  <r>
    <x v="0"/>
    <x v="0"/>
    <x v="56"/>
    <x v="0"/>
    <x v="4"/>
    <s v="Philadelphia"/>
    <x v="0"/>
    <n v="0.70000000000000007"/>
    <n v="3750"/>
    <n v="2625.0000000000005"/>
    <n v="1443.7500000000005"/>
    <n v="0.55000000000000004"/>
  </r>
  <r>
    <x v="0"/>
    <x v="0"/>
    <x v="56"/>
    <x v="0"/>
    <x v="4"/>
    <s v="Philadelphia"/>
    <x v="1"/>
    <n v="0.60000000000000009"/>
    <n v="2000"/>
    <n v="1200.0000000000002"/>
    <n v="420.00000000000006"/>
    <n v="0.35"/>
  </r>
  <r>
    <x v="0"/>
    <x v="0"/>
    <x v="56"/>
    <x v="0"/>
    <x v="4"/>
    <s v="Philadelphia"/>
    <x v="2"/>
    <n v="0.60000000000000009"/>
    <n v="1950"/>
    <n v="1170.0000000000002"/>
    <n v="468.00000000000006"/>
    <n v="0.39999999999999997"/>
  </r>
  <r>
    <x v="0"/>
    <x v="0"/>
    <x v="56"/>
    <x v="0"/>
    <x v="4"/>
    <s v="Philadelphia"/>
    <x v="3"/>
    <n v="0.60000000000000009"/>
    <n v="1750"/>
    <n v="1050.0000000000002"/>
    <n v="420.00000000000006"/>
    <n v="0.39999999999999997"/>
  </r>
  <r>
    <x v="0"/>
    <x v="0"/>
    <x v="56"/>
    <x v="0"/>
    <x v="4"/>
    <s v="Philadelphia"/>
    <x v="4"/>
    <n v="0.70000000000000007"/>
    <n v="1500"/>
    <n v="1050"/>
    <n v="367.5"/>
    <n v="0.35"/>
  </r>
  <r>
    <x v="0"/>
    <x v="0"/>
    <x v="56"/>
    <x v="0"/>
    <x v="4"/>
    <s v="Philadelphia"/>
    <x v="5"/>
    <n v="0.75"/>
    <n v="2500"/>
    <n v="1875"/>
    <n v="562.5"/>
    <n v="0.3"/>
  </r>
  <r>
    <x v="0"/>
    <x v="0"/>
    <x v="57"/>
    <x v="0"/>
    <x v="4"/>
    <s v="Philadelphia"/>
    <x v="0"/>
    <n v="0.70000000000000007"/>
    <n v="4750"/>
    <n v="3325.0000000000005"/>
    <n v="1828.7500000000005"/>
    <n v="0.55000000000000004"/>
  </r>
  <r>
    <x v="0"/>
    <x v="0"/>
    <x v="57"/>
    <x v="0"/>
    <x v="4"/>
    <s v="Philadelphia"/>
    <x v="1"/>
    <n v="0.60000000000000009"/>
    <n v="2750"/>
    <n v="1650.0000000000002"/>
    <n v="577.5"/>
    <n v="0.35"/>
  </r>
  <r>
    <x v="0"/>
    <x v="0"/>
    <x v="57"/>
    <x v="0"/>
    <x v="4"/>
    <s v="Philadelphia"/>
    <x v="2"/>
    <n v="0.60000000000000009"/>
    <n v="2250"/>
    <n v="1350.0000000000002"/>
    <n v="540"/>
    <n v="0.39999999999999997"/>
  </r>
  <r>
    <x v="0"/>
    <x v="0"/>
    <x v="57"/>
    <x v="0"/>
    <x v="4"/>
    <s v="Philadelphia"/>
    <x v="3"/>
    <n v="0.60000000000000009"/>
    <n v="1750"/>
    <n v="1050.0000000000002"/>
    <n v="420.00000000000006"/>
    <n v="0.39999999999999997"/>
  </r>
  <r>
    <x v="0"/>
    <x v="0"/>
    <x v="57"/>
    <x v="0"/>
    <x v="4"/>
    <s v="Philadelphia"/>
    <x v="4"/>
    <n v="0.70000000000000007"/>
    <n v="1750"/>
    <n v="1225.0000000000002"/>
    <n v="428.75000000000006"/>
    <n v="0.35"/>
  </r>
  <r>
    <x v="0"/>
    <x v="0"/>
    <x v="57"/>
    <x v="0"/>
    <x v="4"/>
    <s v="Philadelphia"/>
    <x v="5"/>
    <n v="0.75"/>
    <n v="2750"/>
    <n v="2062.5"/>
    <n v="618.75"/>
    <n v="0.3"/>
  </r>
  <r>
    <x v="2"/>
    <x v="2"/>
    <x v="36"/>
    <x v="2"/>
    <x v="5"/>
    <s v="Las Vegas"/>
    <x v="0"/>
    <n v="0.35"/>
    <n v="4500"/>
    <n v="1575"/>
    <n v="630"/>
    <n v="0.4"/>
  </r>
  <r>
    <x v="2"/>
    <x v="2"/>
    <x v="36"/>
    <x v="2"/>
    <x v="5"/>
    <s v="Las Vegas"/>
    <x v="1"/>
    <n v="0.45"/>
    <n v="4500"/>
    <n v="2025"/>
    <n v="506.25"/>
    <n v="0.25"/>
  </r>
  <r>
    <x v="2"/>
    <x v="2"/>
    <x v="36"/>
    <x v="2"/>
    <x v="5"/>
    <s v="Las Vegas"/>
    <x v="2"/>
    <n v="0.45"/>
    <n v="4500"/>
    <n v="2025"/>
    <n v="810"/>
    <n v="0.4"/>
  </r>
  <r>
    <x v="2"/>
    <x v="2"/>
    <x v="36"/>
    <x v="2"/>
    <x v="5"/>
    <s v="Las Vegas"/>
    <x v="3"/>
    <n v="0.45"/>
    <n v="3000"/>
    <n v="1350"/>
    <n v="472.49999999999994"/>
    <n v="0.35"/>
  </r>
  <r>
    <x v="2"/>
    <x v="2"/>
    <x v="36"/>
    <x v="2"/>
    <x v="5"/>
    <s v="Las Vegas"/>
    <x v="4"/>
    <n v="0.5"/>
    <n v="2500"/>
    <n v="1250"/>
    <n v="687.5"/>
    <n v="0.55000000000000004"/>
  </r>
  <r>
    <x v="2"/>
    <x v="2"/>
    <x v="36"/>
    <x v="2"/>
    <x v="5"/>
    <s v="Las Vegas"/>
    <x v="5"/>
    <n v="0.45"/>
    <n v="4750"/>
    <n v="2137.5"/>
    <n v="427.5"/>
    <n v="0.2"/>
  </r>
  <r>
    <x v="2"/>
    <x v="2"/>
    <x v="37"/>
    <x v="2"/>
    <x v="5"/>
    <s v="Las Vegas"/>
    <x v="0"/>
    <n v="0.35"/>
    <n v="5250"/>
    <n v="1837.4999999999998"/>
    <n v="735"/>
    <n v="0.4"/>
  </r>
  <r>
    <x v="2"/>
    <x v="2"/>
    <x v="37"/>
    <x v="2"/>
    <x v="5"/>
    <s v="Las Vegas"/>
    <x v="1"/>
    <n v="0.45"/>
    <n v="4250"/>
    <n v="1912.5"/>
    <n v="478.125"/>
    <n v="0.25"/>
  </r>
  <r>
    <x v="2"/>
    <x v="2"/>
    <x v="37"/>
    <x v="2"/>
    <x v="5"/>
    <s v="Las Vegas"/>
    <x v="2"/>
    <n v="0.45"/>
    <n v="4250"/>
    <n v="1912.5"/>
    <n v="765"/>
    <n v="0.4"/>
  </r>
  <r>
    <x v="2"/>
    <x v="2"/>
    <x v="37"/>
    <x v="2"/>
    <x v="5"/>
    <s v="Las Vegas"/>
    <x v="3"/>
    <n v="0.45"/>
    <n v="2750"/>
    <n v="1237.5"/>
    <n v="433.125"/>
    <n v="0.35"/>
  </r>
  <r>
    <x v="2"/>
    <x v="2"/>
    <x v="37"/>
    <x v="2"/>
    <x v="5"/>
    <s v="Las Vegas"/>
    <x v="4"/>
    <n v="0.5"/>
    <n v="2000"/>
    <n v="1000"/>
    <n v="550"/>
    <n v="0.55000000000000004"/>
  </r>
  <r>
    <x v="2"/>
    <x v="2"/>
    <x v="37"/>
    <x v="2"/>
    <x v="5"/>
    <s v="Las Vegas"/>
    <x v="5"/>
    <n v="0.45"/>
    <n v="4000"/>
    <n v="1800"/>
    <n v="360"/>
    <n v="0.2"/>
  </r>
  <r>
    <x v="2"/>
    <x v="2"/>
    <x v="38"/>
    <x v="2"/>
    <x v="5"/>
    <s v="Las Vegas"/>
    <x v="0"/>
    <n v="0.45"/>
    <n v="5500"/>
    <n v="2475"/>
    <n v="990"/>
    <n v="0.4"/>
  </r>
  <r>
    <x v="2"/>
    <x v="2"/>
    <x v="38"/>
    <x v="2"/>
    <x v="5"/>
    <s v="Las Vegas"/>
    <x v="1"/>
    <n v="0.54999999999999993"/>
    <n v="4000"/>
    <n v="2199.9999999999995"/>
    <n v="549.99999999999989"/>
    <n v="0.25"/>
  </r>
  <r>
    <x v="2"/>
    <x v="2"/>
    <x v="38"/>
    <x v="2"/>
    <x v="5"/>
    <s v="Las Vegas"/>
    <x v="2"/>
    <n v="0.54999999999999993"/>
    <n v="4000"/>
    <n v="2199.9999999999995"/>
    <n v="879.99999999999989"/>
    <n v="0.4"/>
  </r>
  <r>
    <x v="2"/>
    <x v="2"/>
    <x v="38"/>
    <x v="2"/>
    <x v="5"/>
    <s v="Las Vegas"/>
    <x v="3"/>
    <n v="0.54999999999999993"/>
    <n v="3000"/>
    <n v="1649.9999999999998"/>
    <n v="577.49999999999989"/>
    <n v="0.35"/>
  </r>
  <r>
    <x v="2"/>
    <x v="2"/>
    <x v="38"/>
    <x v="2"/>
    <x v="5"/>
    <s v="Las Vegas"/>
    <x v="4"/>
    <n v="0.6"/>
    <n v="1750"/>
    <n v="1050"/>
    <n v="577.5"/>
    <n v="0.55000000000000004"/>
  </r>
  <r>
    <x v="2"/>
    <x v="2"/>
    <x v="38"/>
    <x v="2"/>
    <x v="5"/>
    <s v="Las Vegas"/>
    <x v="5"/>
    <n v="0.54999999999999993"/>
    <n v="3750"/>
    <n v="2062.4999999999995"/>
    <n v="412.49999999999994"/>
    <n v="0.2"/>
  </r>
  <r>
    <x v="2"/>
    <x v="2"/>
    <x v="39"/>
    <x v="2"/>
    <x v="5"/>
    <s v="Las Vegas"/>
    <x v="0"/>
    <n v="0.6"/>
    <n v="5500"/>
    <n v="3300"/>
    <n v="1320"/>
    <n v="0.4"/>
  </r>
  <r>
    <x v="2"/>
    <x v="2"/>
    <x v="39"/>
    <x v="2"/>
    <x v="5"/>
    <s v="Las Vegas"/>
    <x v="1"/>
    <n v="0.65"/>
    <n v="3500"/>
    <n v="2275"/>
    <n v="568.75"/>
    <n v="0.25"/>
  </r>
  <r>
    <x v="2"/>
    <x v="2"/>
    <x v="39"/>
    <x v="2"/>
    <x v="5"/>
    <s v="Las Vegas"/>
    <x v="2"/>
    <n v="0.65"/>
    <n v="4000"/>
    <n v="2600"/>
    <n v="1040"/>
    <n v="0.4"/>
  </r>
  <r>
    <x v="2"/>
    <x v="2"/>
    <x v="39"/>
    <x v="2"/>
    <x v="5"/>
    <s v="Las Vegas"/>
    <x v="3"/>
    <n v="0.6"/>
    <n v="3000"/>
    <n v="1800"/>
    <n v="630"/>
    <n v="0.35"/>
  </r>
  <r>
    <x v="2"/>
    <x v="2"/>
    <x v="39"/>
    <x v="2"/>
    <x v="5"/>
    <s v="Las Vegas"/>
    <x v="4"/>
    <n v="0.65"/>
    <n v="2000"/>
    <n v="1300"/>
    <n v="715.00000000000011"/>
    <n v="0.55000000000000004"/>
  </r>
  <r>
    <x v="2"/>
    <x v="2"/>
    <x v="39"/>
    <x v="2"/>
    <x v="5"/>
    <s v="Las Vegas"/>
    <x v="5"/>
    <n v="0.8"/>
    <n v="3500"/>
    <n v="2800"/>
    <n v="560"/>
    <n v="0.2"/>
  </r>
  <r>
    <x v="2"/>
    <x v="2"/>
    <x v="40"/>
    <x v="2"/>
    <x v="5"/>
    <s v="Las Vegas"/>
    <x v="0"/>
    <n v="0.6"/>
    <n v="5500"/>
    <n v="3300"/>
    <n v="1485"/>
    <n v="0.45"/>
  </r>
  <r>
    <x v="2"/>
    <x v="2"/>
    <x v="40"/>
    <x v="2"/>
    <x v="5"/>
    <s v="Las Vegas"/>
    <x v="1"/>
    <n v="0.65"/>
    <n v="4000"/>
    <n v="2600"/>
    <n v="780"/>
    <n v="0.3"/>
  </r>
  <r>
    <x v="2"/>
    <x v="2"/>
    <x v="40"/>
    <x v="2"/>
    <x v="5"/>
    <s v="Las Vegas"/>
    <x v="2"/>
    <n v="0.65"/>
    <n v="4000"/>
    <n v="2600"/>
    <n v="1170"/>
    <n v="0.45"/>
  </r>
  <r>
    <x v="2"/>
    <x v="2"/>
    <x v="40"/>
    <x v="2"/>
    <x v="5"/>
    <s v="Las Vegas"/>
    <x v="3"/>
    <n v="0.6"/>
    <n v="3000"/>
    <n v="1800"/>
    <n v="719.99999999999989"/>
    <n v="0.39999999999999997"/>
  </r>
  <r>
    <x v="2"/>
    <x v="2"/>
    <x v="40"/>
    <x v="2"/>
    <x v="5"/>
    <s v="Las Vegas"/>
    <x v="4"/>
    <n v="0.65"/>
    <n v="2000"/>
    <n v="1300"/>
    <n v="780.00000000000011"/>
    <n v="0.60000000000000009"/>
  </r>
  <r>
    <x v="2"/>
    <x v="2"/>
    <x v="40"/>
    <x v="2"/>
    <x v="5"/>
    <s v="Las Vegas"/>
    <x v="5"/>
    <n v="0.8"/>
    <n v="4500"/>
    <n v="3600"/>
    <n v="900"/>
    <n v="0.25"/>
  </r>
  <r>
    <x v="2"/>
    <x v="2"/>
    <x v="41"/>
    <x v="2"/>
    <x v="5"/>
    <s v="Las Vegas"/>
    <x v="0"/>
    <n v="0.6"/>
    <n v="7000"/>
    <n v="4200"/>
    <n v="1890"/>
    <n v="0.45"/>
  </r>
  <r>
    <x v="2"/>
    <x v="2"/>
    <x v="41"/>
    <x v="2"/>
    <x v="5"/>
    <s v="Las Vegas"/>
    <x v="1"/>
    <n v="0.65"/>
    <n v="5500"/>
    <n v="3575"/>
    <n v="1072.5"/>
    <n v="0.3"/>
  </r>
  <r>
    <x v="2"/>
    <x v="2"/>
    <x v="41"/>
    <x v="2"/>
    <x v="5"/>
    <s v="Las Vegas"/>
    <x v="2"/>
    <n v="0.65"/>
    <n v="5500"/>
    <n v="3575"/>
    <n v="1608.75"/>
    <n v="0.45"/>
  </r>
  <r>
    <x v="2"/>
    <x v="2"/>
    <x v="41"/>
    <x v="2"/>
    <x v="5"/>
    <s v="Las Vegas"/>
    <x v="3"/>
    <n v="0.6"/>
    <n v="4250"/>
    <n v="2550"/>
    <n v="1019.9999999999999"/>
    <n v="0.39999999999999997"/>
  </r>
  <r>
    <x v="2"/>
    <x v="2"/>
    <x v="41"/>
    <x v="2"/>
    <x v="5"/>
    <s v="Las Vegas"/>
    <x v="4"/>
    <n v="0.65"/>
    <n v="3000"/>
    <n v="1950"/>
    <n v="1170.0000000000002"/>
    <n v="0.60000000000000009"/>
  </r>
  <r>
    <x v="2"/>
    <x v="2"/>
    <x v="41"/>
    <x v="2"/>
    <x v="5"/>
    <s v="Las Vegas"/>
    <x v="5"/>
    <n v="0.8"/>
    <n v="6000"/>
    <n v="4800"/>
    <n v="1200"/>
    <n v="0.25"/>
  </r>
  <r>
    <x v="2"/>
    <x v="2"/>
    <x v="42"/>
    <x v="2"/>
    <x v="5"/>
    <s v="Las Vegas"/>
    <x v="0"/>
    <n v="0.6"/>
    <n v="7500"/>
    <n v="4500"/>
    <n v="1800"/>
    <n v="0.4"/>
  </r>
  <r>
    <x v="2"/>
    <x v="2"/>
    <x v="42"/>
    <x v="2"/>
    <x v="5"/>
    <s v="Las Vegas"/>
    <x v="1"/>
    <n v="0.65"/>
    <n v="6000"/>
    <n v="3900"/>
    <n v="975"/>
    <n v="0.25"/>
  </r>
  <r>
    <x v="2"/>
    <x v="2"/>
    <x v="42"/>
    <x v="2"/>
    <x v="5"/>
    <s v="Las Vegas"/>
    <x v="2"/>
    <n v="0.65"/>
    <n v="5500"/>
    <n v="3575"/>
    <n v="1430"/>
    <n v="0.4"/>
  </r>
  <r>
    <x v="2"/>
    <x v="2"/>
    <x v="42"/>
    <x v="2"/>
    <x v="5"/>
    <s v="Las Vegas"/>
    <x v="3"/>
    <n v="0.6"/>
    <n v="4500"/>
    <n v="2700"/>
    <n v="944.99999999999989"/>
    <n v="0.35"/>
  </r>
  <r>
    <x v="2"/>
    <x v="2"/>
    <x v="42"/>
    <x v="2"/>
    <x v="5"/>
    <s v="Las Vegas"/>
    <x v="4"/>
    <n v="0.65"/>
    <n v="5000"/>
    <n v="3250"/>
    <n v="1787.5000000000002"/>
    <n v="0.55000000000000004"/>
  </r>
  <r>
    <x v="2"/>
    <x v="2"/>
    <x v="42"/>
    <x v="2"/>
    <x v="5"/>
    <s v="Las Vegas"/>
    <x v="5"/>
    <n v="0.8"/>
    <n v="5000"/>
    <n v="4000"/>
    <n v="800"/>
    <n v="0.2"/>
  </r>
  <r>
    <x v="2"/>
    <x v="2"/>
    <x v="43"/>
    <x v="2"/>
    <x v="5"/>
    <s v="Las Vegas"/>
    <x v="0"/>
    <n v="0.65"/>
    <n v="7000"/>
    <n v="4550"/>
    <n v="1820"/>
    <n v="0.4"/>
  </r>
  <r>
    <x v="2"/>
    <x v="2"/>
    <x v="43"/>
    <x v="2"/>
    <x v="5"/>
    <s v="Las Vegas"/>
    <x v="1"/>
    <n v="0.70000000000000007"/>
    <n v="6500"/>
    <n v="4550"/>
    <n v="1137.5"/>
    <n v="0.25"/>
  </r>
  <r>
    <x v="2"/>
    <x v="2"/>
    <x v="43"/>
    <x v="2"/>
    <x v="5"/>
    <s v="Las Vegas"/>
    <x v="2"/>
    <n v="0.65"/>
    <n v="5250"/>
    <n v="3412.5"/>
    <n v="1365"/>
    <n v="0.4"/>
  </r>
  <r>
    <x v="2"/>
    <x v="2"/>
    <x v="43"/>
    <x v="2"/>
    <x v="5"/>
    <s v="Las Vegas"/>
    <x v="3"/>
    <n v="0.65"/>
    <n v="4750"/>
    <n v="3087.5"/>
    <n v="1080.625"/>
    <n v="0.35"/>
  </r>
  <r>
    <x v="2"/>
    <x v="2"/>
    <x v="43"/>
    <x v="2"/>
    <x v="5"/>
    <s v="Las Vegas"/>
    <x v="4"/>
    <n v="0.75"/>
    <n v="4750"/>
    <n v="3562.5"/>
    <n v="1959.3750000000002"/>
    <n v="0.55000000000000004"/>
  </r>
  <r>
    <x v="2"/>
    <x v="2"/>
    <x v="43"/>
    <x v="2"/>
    <x v="5"/>
    <s v="Las Vegas"/>
    <x v="5"/>
    <n v="0.8"/>
    <n v="4000"/>
    <n v="3200"/>
    <n v="640"/>
    <n v="0.2"/>
  </r>
  <r>
    <x v="2"/>
    <x v="2"/>
    <x v="44"/>
    <x v="2"/>
    <x v="5"/>
    <s v="Las Vegas"/>
    <x v="0"/>
    <n v="0.60000000000000009"/>
    <n v="6000"/>
    <n v="3600.0000000000005"/>
    <n v="1260.0000000000002"/>
    <n v="0.35000000000000003"/>
  </r>
  <r>
    <x v="2"/>
    <x v="2"/>
    <x v="44"/>
    <x v="2"/>
    <x v="5"/>
    <s v="Las Vegas"/>
    <x v="1"/>
    <n v="0.65000000000000013"/>
    <n v="6000"/>
    <n v="3900.0000000000009"/>
    <n v="780.00000000000023"/>
    <n v="0.2"/>
  </r>
  <r>
    <x v="2"/>
    <x v="2"/>
    <x v="44"/>
    <x v="2"/>
    <x v="5"/>
    <s v="Las Vegas"/>
    <x v="2"/>
    <n v="0.60000000000000009"/>
    <n v="4500"/>
    <n v="2700.0000000000005"/>
    <n v="945.00000000000023"/>
    <n v="0.35000000000000003"/>
  </r>
  <r>
    <x v="2"/>
    <x v="2"/>
    <x v="44"/>
    <x v="2"/>
    <x v="5"/>
    <s v="Las Vegas"/>
    <x v="3"/>
    <n v="0.60000000000000009"/>
    <n v="4000"/>
    <n v="2400.0000000000005"/>
    <n v="720.00000000000011"/>
    <n v="0.3"/>
  </r>
  <r>
    <x v="2"/>
    <x v="2"/>
    <x v="44"/>
    <x v="2"/>
    <x v="5"/>
    <s v="Las Vegas"/>
    <x v="4"/>
    <n v="0.70000000000000007"/>
    <n v="4000"/>
    <n v="2800.0000000000005"/>
    <n v="1400.0000000000005"/>
    <n v="0.50000000000000011"/>
  </r>
  <r>
    <x v="2"/>
    <x v="2"/>
    <x v="44"/>
    <x v="2"/>
    <x v="5"/>
    <s v="Las Vegas"/>
    <x v="5"/>
    <n v="0.75000000000000011"/>
    <n v="4500"/>
    <n v="3375.0000000000005"/>
    <n v="506.25000000000017"/>
    <n v="0.15000000000000002"/>
  </r>
  <r>
    <x v="2"/>
    <x v="2"/>
    <x v="45"/>
    <x v="2"/>
    <x v="5"/>
    <s v="Las Vegas"/>
    <x v="0"/>
    <n v="0.60000000000000009"/>
    <n v="5500"/>
    <n v="3300.0000000000005"/>
    <n v="1155.0000000000002"/>
    <n v="0.35000000000000003"/>
  </r>
  <r>
    <x v="2"/>
    <x v="2"/>
    <x v="45"/>
    <x v="2"/>
    <x v="5"/>
    <s v="Las Vegas"/>
    <x v="1"/>
    <n v="0.65000000000000013"/>
    <n v="5500"/>
    <n v="3575.0000000000009"/>
    <n v="715.00000000000023"/>
    <n v="0.2"/>
  </r>
  <r>
    <x v="2"/>
    <x v="2"/>
    <x v="45"/>
    <x v="2"/>
    <x v="5"/>
    <s v="Las Vegas"/>
    <x v="2"/>
    <n v="0.60000000000000009"/>
    <n v="3750"/>
    <n v="2250.0000000000005"/>
    <n v="787.50000000000023"/>
    <n v="0.35000000000000003"/>
  </r>
  <r>
    <x v="2"/>
    <x v="2"/>
    <x v="45"/>
    <x v="2"/>
    <x v="5"/>
    <s v="Las Vegas"/>
    <x v="3"/>
    <n v="0.60000000000000009"/>
    <n v="3500"/>
    <n v="2100.0000000000005"/>
    <n v="630.00000000000011"/>
    <n v="0.3"/>
  </r>
  <r>
    <x v="2"/>
    <x v="2"/>
    <x v="45"/>
    <x v="2"/>
    <x v="5"/>
    <s v="Las Vegas"/>
    <x v="4"/>
    <n v="0.70000000000000007"/>
    <n v="3250"/>
    <n v="2275"/>
    <n v="1137.5000000000002"/>
    <n v="0.50000000000000011"/>
  </r>
  <r>
    <x v="2"/>
    <x v="2"/>
    <x v="45"/>
    <x v="2"/>
    <x v="5"/>
    <s v="Las Vegas"/>
    <x v="5"/>
    <n v="0.75000000000000011"/>
    <n v="3750"/>
    <n v="2812.5000000000005"/>
    <n v="421.87500000000011"/>
    <n v="0.15000000000000002"/>
  </r>
  <r>
    <x v="2"/>
    <x v="2"/>
    <x v="46"/>
    <x v="2"/>
    <x v="5"/>
    <s v="Las Vegas"/>
    <x v="0"/>
    <n v="0.60000000000000009"/>
    <n v="5750"/>
    <n v="3450.0000000000005"/>
    <n v="1207.5000000000002"/>
    <n v="0.35000000000000003"/>
  </r>
  <r>
    <x v="2"/>
    <x v="2"/>
    <x v="46"/>
    <x v="2"/>
    <x v="5"/>
    <s v="Las Vegas"/>
    <x v="1"/>
    <n v="0.65000000000000013"/>
    <n v="5750"/>
    <n v="3737.5000000000009"/>
    <n v="747.50000000000023"/>
    <n v="0.2"/>
  </r>
  <r>
    <x v="2"/>
    <x v="2"/>
    <x v="46"/>
    <x v="2"/>
    <x v="5"/>
    <s v="Las Vegas"/>
    <x v="2"/>
    <n v="0.60000000000000009"/>
    <n v="4250"/>
    <n v="2550.0000000000005"/>
    <n v="892.50000000000023"/>
    <n v="0.35000000000000003"/>
  </r>
  <r>
    <x v="2"/>
    <x v="2"/>
    <x v="46"/>
    <x v="2"/>
    <x v="5"/>
    <s v="Las Vegas"/>
    <x v="3"/>
    <n v="0.60000000000000009"/>
    <n v="4000"/>
    <n v="2400.0000000000005"/>
    <n v="720.00000000000011"/>
    <n v="0.3"/>
  </r>
  <r>
    <x v="2"/>
    <x v="2"/>
    <x v="46"/>
    <x v="2"/>
    <x v="5"/>
    <s v="Las Vegas"/>
    <x v="4"/>
    <n v="0.70000000000000007"/>
    <n v="3500"/>
    <n v="2450.0000000000005"/>
    <n v="1225.0000000000005"/>
    <n v="0.50000000000000011"/>
  </r>
  <r>
    <x v="2"/>
    <x v="2"/>
    <x v="46"/>
    <x v="2"/>
    <x v="5"/>
    <s v="Las Vegas"/>
    <x v="5"/>
    <n v="0.75000000000000011"/>
    <n v="4750"/>
    <n v="3562.5000000000005"/>
    <n v="534.37500000000011"/>
    <n v="0.15000000000000002"/>
  </r>
  <r>
    <x v="2"/>
    <x v="2"/>
    <x v="47"/>
    <x v="2"/>
    <x v="5"/>
    <s v="Las Vegas"/>
    <x v="0"/>
    <n v="0.60000000000000009"/>
    <n v="6750"/>
    <n v="4050.0000000000005"/>
    <n v="1417.5000000000002"/>
    <n v="0.35000000000000003"/>
  </r>
  <r>
    <x v="2"/>
    <x v="2"/>
    <x v="47"/>
    <x v="2"/>
    <x v="5"/>
    <s v="Las Vegas"/>
    <x v="1"/>
    <n v="0.65000000000000013"/>
    <n v="6750"/>
    <n v="4387.5000000000009"/>
    <n v="877.50000000000023"/>
    <n v="0.2"/>
  </r>
  <r>
    <x v="2"/>
    <x v="2"/>
    <x v="47"/>
    <x v="2"/>
    <x v="5"/>
    <s v="Las Vegas"/>
    <x v="2"/>
    <n v="0.60000000000000009"/>
    <n v="4750"/>
    <n v="2850.0000000000005"/>
    <n v="997.50000000000023"/>
    <n v="0.35000000000000003"/>
  </r>
  <r>
    <x v="2"/>
    <x v="2"/>
    <x v="47"/>
    <x v="2"/>
    <x v="5"/>
    <s v="Las Vegas"/>
    <x v="3"/>
    <n v="0.60000000000000009"/>
    <n v="4750"/>
    <n v="2850.0000000000005"/>
    <n v="855.00000000000011"/>
    <n v="0.3"/>
  </r>
  <r>
    <x v="2"/>
    <x v="2"/>
    <x v="47"/>
    <x v="2"/>
    <x v="5"/>
    <s v="Las Vegas"/>
    <x v="4"/>
    <n v="0.70000000000000007"/>
    <n v="4000"/>
    <n v="2800.0000000000005"/>
    <n v="1400.0000000000005"/>
    <n v="0.50000000000000011"/>
  </r>
  <r>
    <x v="2"/>
    <x v="2"/>
    <x v="47"/>
    <x v="2"/>
    <x v="5"/>
    <s v="Las Vegas"/>
    <x v="5"/>
    <n v="0.75000000000000011"/>
    <n v="5000"/>
    <n v="3750.0000000000005"/>
    <n v="562.50000000000011"/>
    <n v="0.15000000000000002"/>
  </r>
  <r>
    <x v="2"/>
    <x v="2"/>
    <x v="58"/>
    <x v="2"/>
    <x v="6"/>
    <s v="Denver"/>
    <x v="0"/>
    <n v="0.3"/>
    <n v="4250"/>
    <n v="1275"/>
    <n v="446.25000000000006"/>
    <n v="0.35000000000000003"/>
  </r>
  <r>
    <x v="2"/>
    <x v="2"/>
    <x v="58"/>
    <x v="2"/>
    <x v="6"/>
    <s v="Denver"/>
    <x v="1"/>
    <n v="0.4"/>
    <n v="4250"/>
    <n v="1700"/>
    <n v="340"/>
    <n v="0.2"/>
  </r>
  <r>
    <x v="2"/>
    <x v="2"/>
    <x v="58"/>
    <x v="2"/>
    <x v="6"/>
    <s v="Denver"/>
    <x v="2"/>
    <n v="0.4"/>
    <n v="4250"/>
    <n v="1700"/>
    <n v="595"/>
    <n v="0.35000000000000003"/>
  </r>
  <r>
    <x v="2"/>
    <x v="2"/>
    <x v="58"/>
    <x v="2"/>
    <x v="6"/>
    <s v="Denver"/>
    <x v="3"/>
    <n v="0.4"/>
    <n v="2750"/>
    <n v="1100"/>
    <n v="330"/>
    <n v="0.3"/>
  </r>
  <r>
    <x v="2"/>
    <x v="2"/>
    <x v="58"/>
    <x v="2"/>
    <x v="6"/>
    <s v="Denver"/>
    <x v="4"/>
    <n v="0.45"/>
    <n v="2250"/>
    <n v="1012.5"/>
    <n v="506.25"/>
    <n v="0.5"/>
  </r>
  <r>
    <x v="2"/>
    <x v="2"/>
    <x v="58"/>
    <x v="2"/>
    <x v="6"/>
    <s v="Denver"/>
    <x v="5"/>
    <n v="0.4"/>
    <n v="4750"/>
    <n v="1900"/>
    <n v="285.00000000000006"/>
    <n v="0.15000000000000002"/>
  </r>
  <r>
    <x v="2"/>
    <x v="2"/>
    <x v="49"/>
    <x v="2"/>
    <x v="6"/>
    <s v="Denver"/>
    <x v="0"/>
    <n v="0.3"/>
    <n v="5250"/>
    <n v="1575"/>
    <n v="551.25"/>
    <n v="0.35000000000000003"/>
  </r>
  <r>
    <x v="2"/>
    <x v="2"/>
    <x v="49"/>
    <x v="2"/>
    <x v="6"/>
    <s v="Denver"/>
    <x v="1"/>
    <n v="0.4"/>
    <n v="4250"/>
    <n v="1700"/>
    <n v="340"/>
    <n v="0.2"/>
  </r>
  <r>
    <x v="2"/>
    <x v="2"/>
    <x v="49"/>
    <x v="2"/>
    <x v="6"/>
    <s v="Denver"/>
    <x v="2"/>
    <n v="0.4"/>
    <n v="4250"/>
    <n v="1700"/>
    <n v="595"/>
    <n v="0.35000000000000003"/>
  </r>
  <r>
    <x v="2"/>
    <x v="2"/>
    <x v="49"/>
    <x v="2"/>
    <x v="6"/>
    <s v="Denver"/>
    <x v="3"/>
    <n v="0.4"/>
    <n v="2750"/>
    <n v="1100"/>
    <n v="330"/>
    <n v="0.3"/>
  </r>
  <r>
    <x v="2"/>
    <x v="2"/>
    <x v="49"/>
    <x v="2"/>
    <x v="6"/>
    <s v="Denver"/>
    <x v="4"/>
    <n v="0.45"/>
    <n v="2000"/>
    <n v="900"/>
    <n v="450"/>
    <n v="0.5"/>
  </r>
  <r>
    <x v="2"/>
    <x v="2"/>
    <x v="49"/>
    <x v="2"/>
    <x v="6"/>
    <s v="Denver"/>
    <x v="5"/>
    <n v="0.4"/>
    <n v="4000"/>
    <n v="1600"/>
    <n v="240.00000000000003"/>
    <n v="0.15000000000000002"/>
  </r>
  <r>
    <x v="2"/>
    <x v="2"/>
    <x v="59"/>
    <x v="2"/>
    <x v="6"/>
    <s v="Denver"/>
    <x v="0"/>
    <n v="0.4"/>
    <n v="5500"/>
    <n v="2200"/>
    <n v="770.00000000000011"/>
    <n v="0.35000000000000003"/>
  </r>
  <r>
    <x v="2"/>
    <x v="2"/>
    <x v="59"/>
    <x v="2"/>
    <x v="6"/>
    <s v="Denver"/>
    <x v="1"/>
    <n v="0.49999999999999994"/>
    <n v="4000"/>
    <n v="1999.9999999999998"/>
    <n v="400"/>
    <n v="0.2"/>
  </r>
  <r>
    <x v="2"/>
    <x v="2"/>
    <x v="59"/>
    <x v="2"/>
    <x v="6"/>
    <s v="Denver"/>
    <x v="2"/>
    <n v="0.54999999999999993"/>
    <n v="4000"/>
    <n v="2199.9999999999995"/>
    <n v="769.99999999999989"/>
    <n v="0.35000000000000003"/>
  </r>
  <r>
    <x v="2"/>
    <x v="2"/>
    <x v="59"/>
    <x v="2"/>
    <x v="6"/>
    <s v="Denver"/>
    <x v="3"/>
    <n v="0.54999999999999993"/>
    <n v="3000"/>
    <n v="1649.9999999999998"/>
    <n v="494.99999999999989"/>
    <n v="0.3"/>
  </r>
  <r>
    <x v="2"/>
    <x v="2"/>
    <x v="59"/>
    <x v="2"/>
    <x v="6"/>
    <s v="Denver"/>
    <x v="4"/>
    <n v="0.6"/>
    <n v="1500"/>
    <n v="900"/>
    <n v="450"/>
    <n v="0.5"/>
  </r>
  <r>
    <x v="2"/>
    <x v="2"/>
    <x v="59"/>
    <x v="2"/>
    <x v="6"/>
    <s v="Denver"/>
    <x v="5"/>
    <n v="0.54999999999999993"/>
    <n v="3500"/>
    <n v="1924.9999999999998"/>
    <n v="288.75"/>
    <n v="0.15000000000000002"/>
  </r>
  <r>
    <x v="2"/>
    <x v="2"/>
    <x v="60"/>
    <x v="2"/>
    <x v="6"/>
    <s v="Denver"/>
    <x v="0"/>
    <n v="0.6"/>
    <n v="5250"/>
    <n v="3150"/>
    <n v="1102.5"/>
    <n v="0.35000000000000003"/>
  </r>
  <r>
    <x v="2"/>
    <x v="2"/>
    <x v="60"/>
    <x v="2"/>
    <x v="6"/>
    <s v="Denver"/>
    <x v="1"/>
    <n v="0.65"/>
    <n v="3250"/>
    <n v="2112.5"/>
    <n v="422.5"/>
    <n v="0.2"/>
  </r>
  <r>
    <x v="2"/>
    <x v="2"/>
    <x v="60"/>
    <x v="2"/>
    <x v="6"/>
    <s v="Denver"/>
    <x v="2"/>
    <n v="0.65"/>
    <n v="3750"/>
    <n v="2437.5"/>
    <n v="853.12500000000011"/>
    <n v="0.35000000000000003"/>
  </r>
  <r>
    <x v="2"/>
    <x v="2"/>
    <x v="60"/>
    <x v="2"/>
    <x v="6"/>
    <s v="Denver"/>
    <x v="3"/>
    <n v="0.6"/>
    <n v="2750"/>
    <n v="1650"/>
    <n v="495"/>
    <n v="0.3"/>
  </r>
  <r>
    <x v="2"/>
    <x v="2"/>
    <x v="60"/>
    <x v="2"/>
    <x v="6"/>
    <s v="Denver"/>
    <x v="4"/>
    <n v="0.65"/>
    <n v="1750"/>
    <n v="1137.5"/>
    <n v="568.75"/>
    <n v="0.5"/>
  </r>
  <r>
    <x v="2"/>
    <x v="2"/>
    <x v="60"/>
    <x v="2"/>
    <x v="6"/>
    <s v="Denver"/>
    <x v="5"/>
    <n v="0.8"/>
    <n v="3250"/>
    <n v="2600"/>
    <n v="390.00000000000006"/>
    <n v="0.15000000000000002"/>
  </r>
  <r>
    <x v="2"/>
    <x v="2"/>
    <x v="61"/>
    <x v="2"/>
    <x v="6"/>
    <s v="Denver"/>
    <x v="0"/>
    <n v="0.6"/>
    <n v="5250"/>
    <n v="3150"/>
    <n v="1575"/>
    <n v="0.5"/>
  </r>
  <r>
    <x v="2"/>
    <x v="2"/>
    <x v="61"/>
    <x v="2"/>
    <x v="6"/>
    <s v="Denver"/>
    <x v="1"/>
    <n v="0.65"/>
    <n v="3750"/>
    <n v="2437.5"/>
    <n v="853.125"/>
    <n v="0.35"/>
  </r>
  <r>
    <x v="2"/>
    <x v="2"/>
    <x v="61"/>
    <x v="2"/>
    <x v="6"/>
    <s v="Denver"/>
    <x v="2"/>
    <n v="0.65"/>
    <n v="3750"/>
    <n v="2437.5"/>
    <n v="1218.75"/>
    <n v="0.5"/>
  </r>
  <r>
    <x v="2"/>
    <x v="2"/>
    <x v="61"/>
    <x v="2"/>
    <x v="6"/>
    <s v="Denver"/>
    <x v="3"/>
    <n v="0.6"/>
    <n v="2750"/>
    <n v="1650"/>
    <n v="742.49999999999989"/>
    <n v="0.44999999999999996"/>
  </r>
  <r>
    <x v="2"/>
    <x v="2"/>
    <x v="61"/>
    <x v="2"/>
    <x v="6"/>
    <s v="Denver"/>
    <x v="4"/>
    <n v="0.65"/>
    <n v="1750"/>
    <n v="1137.5"/>
    <n v="739.37500000000011"/>
    <n v="0.65000000000000013"/>
  </r>
  <r>
    <x v="2"/>
    <x v="2"/>
    <x v="61"/>
    <x v="2"/>
    <x v="6"/>
    <s v="Denver"/>
    <x v="5"/>
    <n v="0.8"/>
    <n v="4750"/>
    <n v="3800"/>
    <n v="1140"/>
    <n v="0.3"/>
  </r>
  <r>
    <x v="2"/>
    <x v="2"/>
    <x v="52"/>
    <x v="2"/>
    <x v="6"/>
    <s v="Denver"/>
    <x v="0"/>
    <n v="0.6"/>
    <n v="7250"/>
    <n v="4350"/>
    <n v="2175"/>
    <n v="0.5"/>
  </r>
  <r>
    <x v="2"/>
    <x v="2"/>
    <x v="52"/>
    <x v="2"/>
    <x v="6"/>
    <s v="Denver"/>
    <x v="1"/>
    <n v="0.65"/>
    <n v="5750"/>
    <n v="3737.5"/>
    <n v="1308.125"/>
    <n v="0.35"/>
  </r>
  <r>
    <x v="2"/>
    <x v="2"/>
    <x v="52"/>
    <x v="2"/>
    <x v="6"/>
    <s v="Denver"/>
    <x v="2"/>
    <n v="0.65"/>
    <n v="5750"/>
    <n v="3737.5"/>
    <n v="1868.75"/>
    <n v="0.5"/>
  </r>
  <r>
    <x v="2"/>
    <x v="2"/>
    <x v="52"/>
    <x v="2"/>
    <x v="6"/>
    <s v="Denver"/>
    <x v="3"/>
    <n v="0.65"/>
    <n v="4500"/>
    <n v="2925"/>
    <n v="1316.2499999999998"/>
    <n v="0.44999999999999996"/>
  </r>
  <r>
    <x v="2"/>
    <x v="2"/>
    <x v="52"/>
    <x v="2"/>
    <x v="6"/>
    <s v="Denver"/>
    <x v="4"/>
    <n v="0.70000000000000007"/>
    <n v="3250"/>
    <n v="2275"/>
    <n v="1478.7500000000002"/>
    <n v="0.65000000000000013"/>
  </r>
  <r>
    <x v="2"/>
    <x v="2"/>
    <x v="52"/>
    <x v="2"/>
    <x v="6"/>
    <s v="Denver"/>
    <x v="5"/>
    <n v="0.85000000000000009"/>
    <n v="6250"/>
    <n v="5312.5000000000009"/>
    <n v="1593.7500000000002"/>
    <n v="0.3"/>
  </r>
  <r>
    <x v="2"/>
    <x v="2"/>
    <x v="62"/>
    <x v="2"/>
    <x v="6"/>
    <s v="Denver"/>
    <x v="0"/>
    <n v="0.65"/>
    <n v="7750"/>
    <n v="5037.5"/>
    <n v="2266.875"/>
    <n v="0.45"/>
  </r>
  <r>
    <x v="2"/>
    <x v="2"/>
    <x v="62"/>
    <x v="2"/>
    <x v="6"/>
    <s v="Denver"/>
    <x v="1"/>
    <n v="0.70000000000000007"/>
    <n v="6250"/>
    <n v="4375"/>
    <n v="1312.5"/>
    <n v="0.3"/>
  </r>
  <r>
    <x v="2"/>
    <x v="2"/>
    <x v="62"/>
    <x v="2"/>
    <x v="6"/>
    <s v="Denver"/>
    <x v="2"/>
    <n v="0.70000000000000007"/>
    <n v="5750"/>
    <n v="4025.0000000000005"/>
    <n v="1811.2500000000002"/>
    <n v="0.45"/>
  </r>
  <r>
    <x v="2"/>
    <x v="2"/>
    <x v="62"/>
    <x v="2"/>
    <x v="6"/>
    <s v="Denver"/>
    <x v="3"/>
    <n v="0.65"/>
    <n v="4750"/>
    <n v="3087.5"/>
    <n v="1235"/>
    <n v="0.39999999999999997"/>
  </r>
  <r>
    <x v="2"/>
    <x v="2"/>
    <x v="62"/>
    <x v="2"/>
    <x v="6"/>
    <s v="Denver"/>
    <x v="4"/>
    <n v="0.70000000000000007"/>
    <n v="5250"/>
    <n v="3675.0000000000005"/>
    <n v="2205.0000000000005"/>
    <n v="0.60000000000000009"/>
  </r>
  <r>
    <x v="2"/>
    <x v="2"/>
    <x v="62"/>
    <x v="2"/>
    <x v="6"/>
    <s v="Denver"/>
    <x v="5"/>
    <n v="0.85000000000000009"/>
    <n v="5250"/>
    <n v="4462.5000000000009"/>
    <n v="1115.6250000000002"/>
    <n v="0.25"/>
  </r>
  <r>
    <x v="2"/>
    <x v="2"/>
    <x v="19"/>
    <x v="2"/>
    <x v="6"/>
    <s v="Denver"/>
    <x v="0"/>
    <n v="0.70000000000000007"/>
    <n v="7250"/>
    <n v="5075.0000000000009"/>
    <n v="2283.7500000000005"/>
    <n v="0.45"/>
  </r>
  <r>
    <x v="2"/>
    <x v="2"/>
    <x v="19"/>
    <x v="2"/>
    <x v="6"/>
    <s v="Denver"/>
    <x v="1"/>
    <n v="0.75000000000000011"/>
    <n v="6750"/>
    <n v="5062.5000000000009"/>
    <n v="1518.7500000000002"/>
    <n v="0.3"/>
  </r>
  <r>
    <x v="2"/>
    <x v="2"/>
    <x v="19"/>
    <x v="2"/>
    <x v="6"/>
    <s v="Denver"/>
    <x v="2"/>
    <n v="0.70000000000000007"/>
    <n v="5500"/>
    <n v="3850.0000000000005"/>
    <n v="1732.5000000000002"/>
    <n v="0.45"/>
  </r>
  <r>
    <x v="2"/>
    <x v="2"/>
    <x v="19"/>
    <x v="2"/>
    <x v="6"/>
    <s v="Denver"/>
    <x v="3"/>
    <n v="0.70000000000000007"/>
    <n v="5000"/>
    <n v="3500.0000000000005"/>
    <n v="1400"/>
    <n v="0.39999999999999997"/>
  </r>
  <r>
    <x v="2"/>
    <x v="2"/>
    <x v="19"/>
    <x v="2"/>
    <x v="6"/>
    <s v="Denver"/>
    <x v="4"/>
    <n v="0.75"/>
    <n v="5000"/>
    <n v="3750"/>
    <n v="2250.0000000000005"/>
    <n v="0.60000000000000009"/>
  </r>
  <r>
    <x v="2"/>
    <x v="2"/>
    <x v="19"/>
    <x v="2"/>
    <x v="6"/>
    <s v="Denver"/>
    <x v="5"/>
    <n v="0.8"/>
    <n v="4000"/>
    <n v="3200"/>
    <n v="800"/>
    <n v="0.25"/>
  </r>
  <r>
    <x v="2"/>
    <x v="2"/>
    <x v="63"/>
    <x v="2"/>
    <x v="6"/>
    <s v="Denver"/>
    <x v="0"/>
    <n v="0.65000000000000013"/>
    <n v="6000"/>
    <n v="3900.0000000000009"/>
    <n v="1560.0000000000005"/>
    <n v="0.4"/>
  </r>
  <r>
    <x v="2"/>
    <x v="2"/>
    <x v="63"/>
    <x v="2"/>
    <x v="6"/>
    <s v="Denver"/>
    <x v="1"/>
    <n v="0.70000000000000018"/>
    <n v="6000"/>
    <n v="4200.0000000000009"/>
    <n v="1050.0000000000002"/>
    <n v="0.25"/>
  </r>
  <r>
    <x v="2"/>
    <x v="2"/>
    <x v="63"/>
    <x v="2"/>
    <x v="6"/>
    <s v="Denver"/>
    <x v="2"/>
    <n v="0.65000000000000013"/>
    <n v="4500"/>
    <n v="2925.0000000000005"/>
    <n v="1170.0000000000002"/>
    <n v="0.4"/>
  </r>
  <r>
    <x v="2"/>
    <x v="2"/>
    <x v="63"/>
    <x v="2"/>
    <x v="6"/>
    <s v="Denver"/>
    <x v="3"/>
    <n v="0.65000000000000013"/>
    <n v="4000"/>
    <n v="2600.0000000000005"/>
    <n v="910.00000000000011"/>
    <n v="0.35"/>
  </r>
  <r>
    <x v="2"/>
    <x v="2"/>
    <x v="63"/>
    <x v="2"/>
    <x v="6"/>
    <s v="Denver"/>
    <x v="4"/>
    <n v="0.75000000000000011"/>
    <n v="4000"/>
    <n v="3000.0000000000005"/>
    <n v="1650.0000000000007"/>
    <n v="0.55000000000000016"/>
  </r>
  <r>
    <x v="2"/>
    <x v="2"/>
    <x v="63"/>
    <x v="2"/>
    <x v="6"/>
    <s v="Denver"/>
    <x v="5"/>
    <n v="0.70000000000000007"/>
    <n v="4250"/>
    <n v="2975.0000000000005"/>
    <n v="595.00000000000011"/>
    <n v="0.2"/>
  </r>
  <r>
    <x v="2"/>
    <x v="2"/>
    <x v="55"/>
    <x v="2"/>
    <x v="6"/>
    <s v="Denver"/>
    <x v="0"/>
    <n v="0.55000000000000004"/>
    <n v="5250"/>
    <n v="2887.5000000000005"/>
    <n v="1155.0000000000002"/>
    <n v="0.4"/>
  </r>
  <r>
    <x v="2"/>
    <x v="2"/>
    <x v="55"/>
    <x v="2"/>
    <x v="6"/>
    <s v="Denver"/>
    <x v="1"/>
    <n v="0.60000000000000009"/>
    <n v="5250"/>
    <n v="3150.0000000000005"/>
    <n v="787.50000000000011"/>
    <n v="0.25"/>
  </r>
  <r>
    <x v="2"/>
    <x v="2"/>
    <x v="55"/>
    <x v="2"/>
    <x v="6"/>
    <s v="Denver"/>
    <x v="2"/>
    <n v="0.55000000000000004"/>
    <n v="3500"/>
    <n v="1925.0000000000002"/>
    <n v="770.00000000000011"/>
    <n v="0.4"/>
  </r>
  <r>
    <x v="2"/>
    <x v="2"/>
    <x v="55"/>
    <x v="2"/>
    <x v="6"/>
    <s v="Denver"/>
    <x v="3"/>
    <n v="0.55000000000000004"/>
    <n v="3250"/>
    <n v="1787.5000000000002"/>
    <n v="625.625"/>
    <n v="0.35"/>
  </r>
  <r>
    <x v="2"/>
    <x v="2"/>
    <x v="55"/>
    <x v="2"/>
    <x v="6"/>
    <s v="Denver"/>
    <x v="4"/>
    <n v="0.65"/>
    <n v="3000"/>
    <n v="1950"/>
    <n v="1072.5000000000002"/>
    <n v="0.55000000000000016"/>
  </r>
  <r>
    <x v="2"/>
    <x v="2"/>
    <x v="55"/>
    <x v="2"/>
    <x v="6"/>
    <s v="Denver"/>
    <x v="5"/>
    <n v="0.70000000000000007"/>
    <n v="3500"/>
    <n v="2450.0000000000005"/>
    <n v="490.00000000000011"/>
    <n v="0.2"/>
  </r>
  <r>
    <x v="2"/>
    <x v="2"/>
    <x v="64"/>
    <x v="2"/>
    <x v="6"/>
    <s v="Denver"/>
    <x v="0"/>
    <n v="0.55000000000000004"/>
    <n v="5750"/>
    <n v="3162.5000000000005"/>
    <n v="1265.0000000000002"/>
    <n v="0.4"/>
  </r>
  <r>
    <x v="2"/>
    <x v="2"/>
    <x v="64"/>
    <x v="2"/>
    <x v="6"/>
    <s v="Denver"/>
    <x v="1"/>
    <n v="0.60000000000000009"/>
    <n v="5750"/>
    <n v="3450.0000000000005"/>
    <n v="862.50000000000011"/>
    <n v="0.25"/>
  </r>
  <r>
    <x v="2"/>
    <x v="2"/>
    <x v="64"/>
    <x v="2"/>
    <x v="6"/>
    <s v="Denver"/>
    <x v="2"/>
    <n v="0.55000000000000004"/>
    <n v="4250"/>
    <n v="2337.5"/>
    <n v="935"/>
    <n v="0.4"/>
  </r>
  <r>
    <x v="2"/>
    <x v="2"/>
    <x v="64"/>
    <x v="2"/>
    <x v="6"/>
    <s v="Denver"/>
    <x v="3"/>
    <n v="0.65000000000000013"/>
    <n v="4000"/>
    <n v="2600.0000000000005"/>
    <n v="910.00000000000011"/>
    <n v="0.35"/>
  </r>
  <r>
    <x v="2"/>
    <x v="2"/>
    <x v="64"/>
    <x v="2"/>
    <x v="6"/>
    <s v="Denver"/>
    <x v="4"/>
    <n v="0.75000000000000011"/>
    <n v="3750"/>
    <n v="2812.5000000000005"/>
    <n v="1546.8750000000007"/>
    <n v="0.55000000000000016"/>
  </r>
  <r>
    <x v="2"/>
    <x v="2"/>
    <x v="64"/>
    <x v="2"/>
    <x v="6"/>
    <s v="Denver"/>
    <x v="5"/>
    <n v="0.80000000000000016"/>
    <n v="5000"/>
    <n v="4000.0000000000009"/>
    <n v="800.00000000000023"/>
    <n v="0.2"/>
  </r>
  <r>
    <x v="2"/>
    <x v="2"/>
    <x v="65"/>
    <x v="2"/>
    <x v="6"/>
    <s v="Denver"/>
    <x v="0"/>
    <n v="0.65000000000000013"/>
    <n v="7000"/>
    <n v="4550.0000000000009"/>
    <n v="1820.0000000000005"/>
    <n v="0.4"/>
  </r>
  <r>
    <x v="2"/>
    <x v="2"/>
    <x v="65"/>
    <x v="2"/>
    <x v="6"/>
    <s v="Denver"/>
    <x v="1"/>
    <n v="0.70000000000000018"/>
    <n v="7000"/>
    <n v="4900.0000000000009"/>
    <n v="1225.0000000000002"/>
    <n v="0.25"/>
  </r>
  <r>
    <x v="2"/>
    <x v="2"/>
    <x v="65"/>
    <x v="2"/>
    <x v="6"/>
    <s v="Denver"/>
    <x v="2"/>
    <n v="0.65000000000000013"/>
    <n v="5000"/>
    <n v="3250.0000000000005"/>
    <n v="1300.0000000000002"/>
    <n v="0.4"/>
  </r>
  <r>
    <x v="2"/>
    <x v="2"/>
    <x v="65"/>
    <x v="2"/>
    <x v="6"/>
    <s v="Denver"/>
    <x v="3"/>
    <n v="0.65000000000000013"/>
    <n v="5000"/>
    <n v="3250.0000000000005"/>
    <n v="1137.5"/>
    <n v="0.35"/>
  </r>
  <r>
    <x v="2"/>
    <x v="2"/>
    <x v="65"/>
    <x v="2"/>
    <x v="6"/>
    <s v="Denver"/>
    <x v="4"/>
    <n v="0.75000000000000011"/>
    <n v="4250"/>
    <n v="3187.5000000000005"/>
    <n v="1753.1250000000007"/>
    <n v="0.55000000000000016"/>
  </r>
  <r>
    <x v="2"/>
    <x v="2"/>
    <x v="65"/>
    <x v="2"/>
    <x v="6"/>
    <s v="Denver"/>
    <x v="5"/>
    <n v="0.80000000000000016"/>
    <n v="5250"/>
    <n v="4200.0000000000009"/>
    <n v="840.00000000000023"/>
    <n v="0.2"/>
  </r>
  <r>
    <x v="2"/>
    <x v="2"/>
    <x v="66"/>
    <x v="2"/>
    <x v="7"/>
    <s v="Seattle"/>
    <x v="0"/>
    <n v="0.4"/>
    <n v="4500"/>
    <n v="1800"/>
    <n v="540"/>
    <n v="0.3"/>
  </r>
  <r>
    <x v="2"/>
    <x v="2"/>
    <x v="66"/>
    <x v="2"/>
    <x v="7"/>
    <s v="Seattle"/>
    <x v="1"/>
    <n v="0.5"/>
    <n v="4500"/>
    <n v="2250"/>
    <n v="562.5"/>
    <n v="0.25"/>
  </r>
  <r>
    <x v="2"/>
    <x v="2"/>
    <x v="66"/>
    <x v="2"/>
    <x v="7"/>
    <s v="Seattle"/>
    <x v="2"/>
    <n v="0.5"/>
    <n v="4500"/>
    <n v="2250"/>
    <n v="562.5"/>
    <n v="0.25"/>
  </r>
  <r>
    <x v="2"/>
    <x v="2"/>
    <x v="66"/>
    <x v="2"/>
    <x v="7"/>
    <s v="Seattle"/>
    <x v="3"/>
    <n v="0.5"/>
    <n v="3000"/>
    <n v="1500"/>
    <n v="450"/>
    <n v="0.3"/>
  </r>
  <r>
    <x v="2"/>
    <x v="2"/>
    <x v="66"/>
    <x v="2"/>
    <x v="7"/>
    <s v="Seattle"/>
    <x v="4"/>
    <n v="0.55000000000000004"/>
    <n v="2500"/>
    <n v="1375"/>
    <n v="343.75"/>
    <n v="0.25"/>
  </r>
  <r>
    <x v="2"/>
    <x v="2"/>
    <x v="66"/>
    <x v="2"/>
    <x v="7"/>
    <s v="Seattle"/>
    <x v="5"/>
    <n v="0.5"/>
    <n v="5000"/>
    <n v="2500"/>
    <n v="500"/>
    <n v="0.2"/>
  </r>
  <r>
    <x v="2"/>
    <x v="2"/>
    <x v="67"/>
    <x v="2"/>
    <x v="7"/>
    <s v="Seattle"/>
    <x v="0"/>
    <n v="0.4"/>
    <n v="5500"/>
    <n v="2200"/>
    <n v="660"/>
    <n v="0.3"/>
  </r>
  <r>
    <x v="2"/>
    <x v="2"/>
    <x v="67"/>
    <x v="2"/>
    <x v="7"/>
    <s v="Seattle"/>
    <x v="1"/>
    <n v="0.5"/>
    <n v="4500"/>
    <n v="2250"/>
    <n v="562.5"/>
    <n v="0.25"/>
  </r>
  <r>
    <x v="2"/>
    <x v="2"/>
    <x v="67"/>
    <x v="2"/>
    <x v="7"/>
    <s v="Seattle"/>
    <x v="2"/>
    <n v="0.5"/>
    <n v="4500"/>
    <n v="2250"/>
    <n v="562.5"/>
    <n v="0.25"/>
  </r>
  <r>
    <x v="2"/>
    <x v="2"/>
    <x v="67"/>
    <x v="2"/>
    <x v="7"/>
    <s v="Seattle"/>
    <x v="3"/>
    <n v="0.5"/>
    <n v="3000"/>
    <n v="1500"/>
    <n v="450"/>
    <n v="0.3"/>
  </r>
  <r>
    <x v="2"/>
    <x v="2"/>
    <x v="67"/>
    <x v="2"/>
    <x v="7"/>
    <s v="Seattle"/>
    <x v="4"/>
    <n v="0.55000000000000004"/>
    <n v="2250"/>
    <n v="1237.5"/>
    <n v="309.375"/>
    <n v="0.25"/>
  </r>
  <r>
    <x v="2"/>
    <x v="2"/>
    <x v="67"/>
    <x v="2"/>
    <x v="7"/>
    <s v="Seattle"/>
    <x v="5"/>
    <n v="0.5"/>
    <n v="4250"/>
    <n v="2125"/>
    <n v="425"/>
    <n v="0.2"/>
  </r>
  <r>
    <x v="2"/>
    <x v="2"/>
    <x v="68"/>
    <x v="2"/>
    <x v="7"/>
    <s v="Seattle"/>
    <x v="0"/>
    <n v="0.5"/>
    <n v="5750"/>
    <n v="2875"/>
    <n v="862.5"/>
    <n v="0.3"/>
  </r>
  <r>
    <x v="2"/>
    <x v="2"/>
    <x v="68"/>
    <x v="2"/>
    <x v="7"/>
    <s v="Seattle"/>
    <x v="1"/>
    <n v="0.6"/>
    <n v="4250"/>
    <n v="2550"/>
    <n v="637.5"/>
    <n v="0.25"/>
  </r>
  <r>
    <x v="2"/>
    <x v="2"/>
    <x v="68"/>
    <x v="2"/>
    <x v="7"/>
    <s v="Seattle"/>
    <x v="2"/>
    <n v="0.64999999999999991"/>
    <n v="4250"/>
    <n v="2762.4999999999995"/>
    <n v="690.62499999999989"/>
    <n v="0.25"/>
  </r>
  <r>
    <x v="2"/>
    <x v="2"/>
    <x v="68"/>
    <x v="2"/>
    <x v="7"/>
    <s v="Seattle"/>
    <x v="3"/>
    <n v="0.64999999999999991"/>
    <n v="3250"/>
    <n v="2112.4999999999995"/>
    <n v="633.74999999999989"/>
    <n v="0.3"/>
  </r>
  <r>
    <x v="2"/>
    <x v="2"/>
    <x v="68"/>
    <x v="2"/>
    <x v="7"/>
    <s v="Seattle"/>
    <x v="4"/>
    <n v="0.7"/>
    <n v="1750"/>
    <n v="1225"/>
    <n v="306.25"/>
    <n v="0.25"/>
  </r>
  <r>
    <x v="2"/>
    <x v="2"/>
    <x v="68"/>
    <x v="2"/>
    <x v="7"/>
    <s v="Seattle"/>
    <x v="5"/>
    <n v="0.64999999999999991"/>
    <n v="3750"/>
    <n v="2437.4999999999995"/>
    <n v="487.49999999999994"/>
    <n v="0.2"/>
  </r>
  <r>
    <x v="2"/>
    <x v="2"/>
    <x v="69"/>
    <x v="2"/>
    <x v="7"/>
    <s v="Seattle"/>
    <x v="0"/>
    <n v="0.7"/>
    <n v="5500"/>
    <n v="3849.9999999999995"/>
    <n v="1154.9999999999998"/>
    <n v="0.3"/>
  </r>
  <r>
    <x v="2"/>
    <x v="2"/>
    <x v="69"/>
    <x v="2"/>
    <x v="7"/>
    <s v="Seattle"/>
    <x v="1"/>
    <n v="0.75"/>
    <n v="3500"/>
    <n v="2625"/>
    <n v="656.25"/>
    <n v="0.25"/>
  </r>
  <r>
    <x v="2"/>
    <x v="2"/>
    <x v="69"/>
    <x v="2"/>
    <x v="7"/>
    <s v="Seattle"/>
    <x v="2"/>
    <n v="0.75"/>
    <n v="4000"/>
    <n v="3000"/>
    <n v="750"/>
    <n v="0.25"/>
  </r>
  <r>
    <x v="2"/>
    <x v="2"/>
    <x v="69"/>
    <x v="2"/>
    <x v="7"/>
    <s v="Seattle"/>
    <x v="3"/>
    <n v="0.6"/>
    <n v="3000"/>
    <n v="1800"/>
    <n v="540"/>
    <n v="0.3"/>
  </r>
  <r>
    <x v="2"/>
    <x v="2"/>
    <x v="69"/>
    <x v="2"/>
    <x v="7"/>
    <s v="Seattle"/>
    <x v="4"/>
    <n v="0.65"/>
    <n v="2000"/>
    <n v="1300"/>
    <n v="325"/>
    <n v="0.25"/>
  </r>
  <r>
    <x v="2"/>
    <x v="2"/>
    <x v="69"/>
    <x v="2"/>
    <x v="7"/>
    <s v="Seattle"/>
    <x v="5"/>
    <n v="0.8"/>
    <n v="3500"/>
    <n v="2800"/>
    <n v="560"/>
    <n v="0.2"/>
  </r>
  <r>
    <x v="2"/>
    <x v="2"/>
    <x v="70"/>
    <x v="2"/>
    <x v="7"/>
    <s v="Seattle"/>
    <x v="0"/>
    <n v="0.6"/>
    <n v="5500"/>
    <n v="3300"/>
    <n v="990"/>
    <n v="0.3"/>
  </r>
  <r>
    <x v="2"/>
    <x v="2"/>
    <x v="70"/>
    <x v="2"/>
    <x v="7"/>
    <s v="Seattle"/>
    <x v="1"/>
    <n v="0.65"/>
    <n v="4000"/>
    <n v="2600"/>
    <n v="650"/>
    <n v="0.25"/>
  </r>
  <r>
    <x v="2"/>
    <x v="2"/>
    <x v="70"/>
    <x v="2"/>
    <x v="7"/>
    <s v="Seattle"/>
    <x v="2"/>
    <n v="0.65"/>
    <n v="4000"/>
    <n v="2600"/>
    <n v="650"/>
    <n v="0.25"/>
  </r>
  <r>
    <x v="2"/>
    <x v="2"/>
    <x v="70"/>
    <x v="2"/>
    <x v="7"/>
    <s v="Seattle"/>
    <x v="3"/>
    <n v="0.6"/>
    <n v="3000"/>
    <n v="1800"/>
    <n v="540"/>
    <n v="0.3"/>
  </r>
  <r>
    <x v="2"/>
    <x v="2"/>
    <x v="70"/>
    <x v="2"/>
    <x v="7"/>
    <s v="Seattle"/>
    <x v="4"/>
    <n v="0.65"/>
    <n v="2000"/>
    <n v="1300"/>
    <n v="325"/>
    <n v="0.25"/>
  </r>
  <r>
    <x v="2"/>
    <x v="2"/>
    <x v="70"/>
    <x v="2"/>
    <x v="7"/>
    <s v="Seattle"/>
    <x v="5"/>
    <n v="0.8"/>
    <n v="5000"/>
    <n v="4000"/>
    <n v="800"/>
    <n v="0.2"/>
  </r>
  <r>
    <x v="2"/>
    <x v="2"/>
    <x v="71"/>
    <x v="2"/>
    <x v="7"/>
    <s v="Seattle"/>
    <x v="0"/>
    <n v="0.75"/>
    <n v="7500"/>
    <n v="5625"/>
    <n v="1687.5"/>
    <n v="0.3"/>
  </r>
  <r>
    <x v="2"/>
    <x v="2"/>
    <x v="71"/>
    <x v="2"/>
    <x v="7"/>
    <s v="Seattle"/>
    <x v="1"/>
    <n v="0.8"/>
    <n v="6250"/>
    <n v="5000"/>
    <n v="1250"/>
    <n v="0.25"/>
  </r>
  <r>
    <x v="2"/>
    <x v="2"/>
    <x v="71"/>
    <x v="2"/>
    <x v="7"/>
    <s v="Seattle"/>
    <x v="2"/>
    <n v="0.8"/>
    <n v="6250"/>
    <n v="5000"/>
    <n v="1250"/>
    <n v="0.25"/>
  </r>
  <r>
    <x v="2"/>
    <x v="2"/>
    <x v="71"/>
    <x v="2"/>
    <x v="7"/>
    <s v="Seattle"/>
    <x v="3"/>
    <n v="0.8"/>
    <n v="5000"/>
    <n v="4000"/>
    <n v="1200"/>
    <n v="0.3"/>
  </r>
  <r>
    <x v="2"/>
    <x v="2"/>
    <x v="71"/>
    <x v="2"/>
    <x v="7"/>
    <s v="Seattle"/>
    <x v="4"/>
    <n v="0.85000000000000009"/>
    <n v="3750"/>
    <n v="3187.5000000000005"/>
    <n v="796.87500000000011"/>
    <n v="0.25"/>
  </r>
  <r>
    <x v="2"/>
    <x v="2"/>
    <x v="71"/>
    <x v="2"/>
    <x v="7"/>
    <s v="Seattle"/>
    <x v="5"/>
    <n v="1"/>
    <n v="6750"/>
    <n v="6750"/>
    <n v="1350"/>
    <n v="0.2"/>
  </r>
  <r>
    <x v="2"/>
    <x v="2"/>
    <x v="72"/>
    <x v="2"/>
    <x v="7"/>
    <s v="Seattle"/>
    <x v="0"/>
    <n v="0.8"/>
    <n v="8250"/>
    <n v="6600"/>
    <n v="1980"/>
    <n v="0.3"/>
  </r>
  <r>
    <x v="2"/>
    <x v="2"/>
    <x v="72"/>
    <x v="2"/>
    <x v="7"/>
    <s v="Seattle"/>
    <x v="1"/>
    <n v="0.85000000000000009"/>
    <n v="6750"/>
    <n v="5737.5000000000009"/>
    <n v="1434.3750000000002"/>
    <n v="0.25"/>
  </r>
  <r>
    <x v="2"/>
    <x v="2"/>
    <x v="72"/>
    <x v="2"/>
    <x v="7"/>
    <s v="Seattle"/>
    <x v="2"/>
    <n v="0.85000000000000009"/>
    <n v="6250"/>
    <n v="5312.5000000000009"/>
    <n v="1328.1250000000002"/>
    <n v="0.25"/>
  </r>
  <r>
    <x v="2"/>
    <x v="2"/>
    <x v="72"/>
    <x v="2"/>
    <x v="7"/>
    <s v="Seattle"/>
    <x v="3"/>
    <n v="0.8"/>
    <n v="5250"/>
    <n v="4200"/>
    <n v="1260"/>
    <n v="0.3"/>
  </r>
  <r>
    <x v="2"/>
    <x v="2"/>
    <x v="72"/>
    <x v="2"/>
    <x v="7"/>
    <s v="Seattle"/>
    <x v="4"/>
    <n v="0.85000000000000009"/>
    <n v="5750"/>
    <n v="4887.5000000000009"/>
    <n v="1221.8750000000002"/>
    <n v="0.25"/>
  </r>
  <r>
    <x v="2"/>
    <x v="2"/>
    <x v="72"/>
    <x v="2"/>
    <x v="7"/>
    <s v="Seattle"/>
    <x v="5"/>
    <n v="1"/>
    <n v="5750"/>
    <n v="5750"/>
    <n v="1150"/>
    <n v="0.2"/>
  </r>
  <r>
    <x v="2"/>
    <x v="2"/>
    <x v="73"/>
    <x v="2"/>
    <x v="7"/>
    <s v="Seattle"/>
    <x v="0"/>
    <n v="0.85000000000000009"/>
    <n v="7750"/>
    <n v="6587.5000000000009"/>
    <n v="1976.2500000000002"/>
    <n v="0.3"/>
  </r>
  <r>
    <x v="2"/>
    <x v="2"/>
    <x v="73"/>
    <x v="2"/>
    <x v="7"/>
    <s v="Seattle"/>
    <x v="1"/>
    <n v="0.80000000000000016"/>
    <n v="7500"/>
    <n v="6000.0000000000009"/>
    <n v="1500.0000000000002"/>
    <n v="0.25"/>
  </r>
  <r>
    <x v="2"/>
    <x v="2"/>
    <x v="73"/>
    <x v="2"/>
    <x v="7"/>
    <s v="Seattle"/>
    <x v="2"/>
    <n v="0.75000000000000011"/>
    <n v="6250"/>
    <n v="4687.5000000000009"/>
    <n v="1171.8750000000002"/>
    <n v="0.25"/>
  </r>
  <r>
    <x v="2"/>
    <x v="2"/>
    <x v="73"/>
    <x v="2"/>
    <x v="7"/>
    <s v="Seattle"/>
    <x v="3"/>
    <n v="0.75000000000000011"/>
    <n v="5750"/>
    <n v="4312.5000000000009"/>
    <n v="1293.7500000000002"/>
    <n v="0.3"/>
  </r>
  <r>
    <x v="2"/>
    <x v="2"/>
    <x v="73"/>
    <x v="2"/>
    <x v="7"/>
    <s v="Seattle"/>
    <x v="4"/>
    <n v="0.75"/>
    <n v="5750"/>
    <n v="4312.5"/>
    <n v="1078.125"/>
    <n v="0.25"/>
  </r>
  <r>
    <x v="2"/>
    <x v="2"/>
    <x v="73"/>
    <x v="2"/>
    <x v="7"/>
    <s v="Seattle"/>
    <x v="5"/>
    <n v="0.8"/>
    <n v="4000"/>
    <n v="3200"/>
    <n v="640"/>
    <n v="0.2"/>
  </r>
  <r>
    <x v="2"/>
    <x v="2"/>
    <x v="74"/>
    <x v="2"/>
    <x v="7"/>
    <s v="Seattle"/>
    <x v="0"/>
    <n v="0.70000000000000018"/>
    <n v="6000"/>
    <n v="4200.0000000000009"/>
    <n v="1260.0000000000002"/>
    <n v="0.3"/>
  </r>
  <r>
    <x v="2"/>
    <x v="2"/>
    <x v="74"/>
    <x v="2"/>
    <x v="7"/>
    <s v="Seattle"/>
    <x v="1"/>
    <n v="0.75000000000000022"/>
    <n v="6000"/>
    <n v="4500.0000000000009"/>
    <n v="1125.0000000000002"/>
    <n v="0.25"/>
  </r>
  <r>
    <x v="2"/>
    <x v="2"/>
    <x v="74"/>
    <x v="2"/>
    <x v="7"/>
    <s v="Seattle"/>
    <x v="2"/>
    <n v="0.70000000000000018"/>
    <n v="4500"/>
    <n v="3150.0000000000009"/>
    <n v="787.50000000000023"/>
    <n v="0.25"/>
  </r>
  <r>
    <x v="2"/>
    <x v="2"/>
    <x v="74"/>
    <x v="2"/>
    <x v="7"/>
    <s v="Seattle"/>
    <x v="3"/>
    <n v="0.70000000000000018"/>
    <n v="4000"/>
    <n v="2800.0000000000009"/>
    <n v="840.00000000000023"/>
    <n v="0.3"/>
  </r>
  <r>
    <x v="2"/>
    <x v="2"/>
    <x v="74"/>
    <x v="2"/>
    <x v="7"/>
    <s v="Seattle"/>
    <x v="4"/>
    <n v="0.80000000000000016"/>
    <n v="4250"/>
    <n v="3400.0000000000005"/>
    <n v="850.00000000000011"/>
    <n v="0.25"/>
  </r>
  <r>
    <x v="2"/>
    <x v="2"/>
    <x v="74"/>
    <x v="2"/>
    <x v="7"/>
    <s v="Seattle"/>
    <x v="5"/>
    <n v="0.65"/>
    <n v="4500"/>
    <n v="2925"/>
    <n v="585"/>
    <n v="0.2"/>
  </r>
  <r>
    <x v="2"/>
    <x v="2"/>
    <x v="75"/>
    <x v="2"/>
    <x v="7"/>
    <s v="Seattle"/>
    <x v="0"/>
    <n v="0.60000000000000009"/>
    <n v="5500"/>
    <n v="3300.0000000000005"/>
    <n v="990.00000000000011"/>
    <n v="0.3"/>
  </r>
  <r>
    <x v="2"/>
    <x v="2"/>
    <x v="75"/>
    <x v="2"/>
    <x v="7"/>
    <s v="Seattle"/>
    <x v="1"/>
    <n v="0.65000000000000013"/>
    <n v="5500"/>
    <n v="3575.0000000000009"/>
    <n v="893.75000000000023"/>
    <n v="0.25"/>
  </r>
  <r>
    <x v="2"/>
    <x v="2"/>
    <x v="75"/>
    <x v="2"/>
    <x v="7"/>
    <s v="Seattle"/>
    <x v="2"/>
    <n v="0.60000000000000009"/>
    <n v="3750"/>
    <n v="2250.0000000000005"/>
    <n v="562.50000000000011"/>
    <n v="0.25"/>
  </r>
  <r>
    <x v="2"/>
    <x v="2"/>
    <x v="75"/>
    <x v="2"/>
    <x v="7"/>
    <s v="Seattle"/>
    <x v="3"/>
    <n v="0.60000000000000009"/>
    <n v="3500"/>
    <n v="2100.0000000000005"/>
    <n v="630.00000000000011"/>
    <n v="0.3"/>
  </r>
  <r>
    <x v="2"/>
    <x v="2"/>
    <x v="75"/>
    <x v="2"/>
    <x v="7"/>
    <s v="Seattle"/>
    <x v="4"/>
    <n v="0.70000000000000007"/>
    <n v="3250"/>
    <n v="2275"/>
    <n v="568.75"/>
    <n v="0.25"/>
  </r>
  <r>
    <x v="2"/>
    <x v="2"/>
    <x v="75"/>
    <x v="2"/>
    <x v="7"/>
    <s v="Seattle"/>
    <x v="5"/>
    <n v="0.75000000000000011"/>
    <n v="3750"/>
    <n v="2812.5000000000005"/>
    <n v="562.50000000000011"/>
    <n v="0.2"/>
  </r>
  <r>
    <x v="2"/>
    <x v="2"/>
    <x v="76"/>
    <x v="2"/>
    <x v="7"/>
    <s v="Seattle"/>
    <x v="0"/>
    <n v="0.60000000000000009"/>
    <n v="6000"/>
    <n v="3600.0000000000005"/>
    <n v="1080"/>
    <n v="0.3"/>
  </r>
  <r>
    <x v="2"/>
    <x v="2"/>
    <x v="76"/>
    <x v="2"/>
    <x v="7"/>
    <s v="Seattle"/>
    <x v="1"/>
    <n v="0.65000000000000013"/>
    <n v="6250"/>
    <n v="4062.5000000000009"/>
    <n v="1015.6250000000002"/>
    <n v="0.25"/>
  </r>
  <r>
    <x v="2"/>
    <x v="2"/>
    <x v="76"/>
    <x v="2"/>
    <x v="7"/>
    <s v="Seattle"/>
    <x v="2"/>
    <n v="0.60000000000000009"/>
    <n v="4750"/>
    <n v="2850.0000000000005"/>
    <n v="712.50000000000011"/>
    <n v="0.25"/>
  </r>
  <r>
    <x v="2"/>
    <x v="2"/>
    <x v="76"/>
    <x v="2"/>
    <x v="7"/>
    <s v="Seattle"/>
    <x v="3"/>
    <n v="0.70000000000000018"/>
    <n v="4500"/>
    <n v="3150.0000000000009"/>
    <n v="945.00000000000023"/>
    <n v="0.3"/>
  </r>
  <r>
    <x v="2"/>
    <x v="2"/>
    <x v="76"/>
    <x v="2"/>
    <x v="7"/>
    <s v="Seattle"/>
    <x v="4"/>
    <n v="0.90000000000000013"/>
    <n v="4250"/>
    <n v="3825.0000000000005"/>
    <n v="956.25000000000011"/>
    <n v="0.25"/>
  </r>
  <r>
    <x v="2"/>
    <x v="2"/>
    <x v="76"/>
    <x v="2"/>
    <x v="7"/>
    <s v="Seattle"/>
    <x v="5"/>
    <n v="0.95000000000000018"/>
    <n v="5500"/>
    <n v="5225.0000000000009"/>
    <n v="1045.0000000000002"/>
    <n v="0.2"/>
  </r>
  <r>
    <x v="2"/>
    <x v="2"/>
    <x v="77"/>
    <x v="2"/>
    <x v="7"/>
    <s v="Seattle"/>
    <x v="0"/>
    <n v="0.80000000000000016"/>
    <n v="7500"/>
    <n v="6000.0000000000009"/>
    <n v="1800.0000000000002"/>
    <n v="0.3"/>
  </r>
  <r>
    <x v="2"/>
    <x v="2"/>
    <x v="77"/>
    <x v="2"/>
    <x v="7"/>
    <s v="Seattle"/>
    <x v="1"/>
    <n v="0.8500000000000002"/>
    <n v="7500"/>
    <n v="6375.0000000000018"/>
    <n v="1593.7500000000005"/>
    <n v="0.25"/>
  </r>
  <r>
    <x v="2"/>
    <x v="2"/>
    <x v="77"/>
    <x v="2"/>
    <x v="7"/>
    <s v="Seattle"/>
    <x v="2"/>
    <n v="0.80000000000000016"/>
    <n v="5500"/>
    <n v="4400.0000000000009"/>
    <n v="1100.0000000000002"/>
    <n v="0.25"/>
  </r>
  <r>
    <x v="2"/>
    <x v="2"/>
    <x v="77"/>
    <x v="2"/>
    <x v="7"/>
    <s v="Seattle"/>
    <x v="3"/>
    <n v="0.80000000000000016"/>
    <n v="5500"/>
    <n v="4400.0000000000009"/>
    <n v="1320.0000000000002"/>
    <n v="0.3"/>
  </r>
  <r>
    <x v="2"/>
    <x v="2"/>
    <x v="77"/>
    <x v="2"/>
    <x v="7"/>
    <s v="Seattle"/>
    <x v="4"/>
    <n v="0.90000000000000013"/>
    <n v="4750"/>
    <n v="4275.0000000000009"/>
    <n v="1068.7500000000002"/>
    <n v="0.25"/>
  </r>
  <r>
    <x v="2"/>
    <x v="2"/>
    <x v="77"/>
    <x v="2"/>
    <x v="7"/>
    <s v="Seattle"/>
    <x v="5"/>
    <n v="0.95000000000000018"/>
    <n v="5750"/>
    <n v="5462.5000000000009"/>
    <n v="1092.5000000000002"/>
    <n v="0.2"/>
  </r>
  <r>
    <x v="0"/>
    <x v="0"/>
    <x v="78"/>
    <x v="4"/>
    <x v="8"/>
    <s v="Miami"/>
    <x v="0"/>
    <n v="0.45"/>
    <n v="10500"/>
    <n v="4725"/>
    <n v="2126.25"/>
    <n v="0.45"/>
  </r>
  <r>
    <x v="0"/>
    <x v="0"/>
    <x v="78"/>
    <x v="4"/>
    <x v="8"/>
    <s v="Miami"/>
    <x v="1"/>
    <n v="0.45"/>
    <n v="8500"/>
    <n v="3825"/>
    <n v="1338.75"/>
    <n v="0.35"/>
  </r>
  <r>
    <x v="0"/>
    <x v="0"/>
    <x v="78"/>
    <x v="4"/>
    <x v="8"/>
    <s v="Miami"/>
    <x v="2"/>
    <n v="0.35000000000000003"/>
    <n v="8500"/>
    <n v="2975.0000000000005"/>
    <n v="743.75000000000011"/>
    <n v="0.25"/>
  </r>
  <r>
    <x v="0"/>
    <x v="0"/>
    <x v="78"/>
    <x v="4"/>
    <x v="8"/>
    <s v="Miami"/>
    <x v="3"/>
    <n v="0.39999999999999997"/>
    <n v="7000"/>
    <n v="2799.9999999999995"/>
    <n v="839.99999999999989"/>
    <n v="0.3"/>
  </r>
  <r>
    <x v="0"/>
    <x v="0"/>
    <x v="78"/>
    <x v="4"/>
    <x v="8"/>
    <s v="Miami"/>
    <x v="4"/>
    <n v="0.55000000000000004"/>
    <n v="7500"/>
    <n v="4125"/>
    <n v="1443.75"/>
    <n v="0.35"/>
  </r>
  <r>
    <x v="0"/>
    <x v="0"/>
    <x v="78"/>
    <x v="4"/>
    <x v="8"/>
    <s v="Miami"/>
    <x v="5"/>
    <n v="0.45"/>
    <n v="8500"/>
    <n v="3825"/>
    <n v="1912.5"/>
    <n v="0.5"/>
  </r>
  <r>
    <x v="0"/>
    <x v="0"/>
    <x v="79"/>
    <x v="4"/>
    <x v="8"/>
    <s v="Miami"/>
    <x v="0"/>
    <n v="0.45"/>
    <n v="11000"/>
    <n v="4950"/>
    <n v="2227.5"/>
    <n v="0.45"/>
  </r>
  <r>
    <x v="0"/>
    <x v="0"/>
    <x v="79"/>
    <x v="4"/>
    <x v="8"/>
    <s v="Miami"/>
    <x v="1"/>
    <n v="0.45"/>
    <n v="7500"/>
    <n v="3375"/>
    <n v="1181.25"/>
    <n v="0.35"/>
  </r>
  <r>
    <x v="0"/>
    <x v="0"/>
    <x v="79"/>
    <x v="4"/>
    <x v="8"/>
    <s v="Miami"/>
    <x v="2"/>
    <n v="0.35000000000000003"/>
    <n v="8000"/>
    <n v="2800.0000000000005"/>
    <n v="700.00000000000011"/>
    <n v="0.25"/>
  </r>
  <r>
    <x v="0"/>
    <x v="0"/>
    <x v="79"/>
    <x v="4"/>
    <x v="8"/>
    <s v="Miami"/>
    <x v="3"/>
    <n v="0.39999999999999997"/>
    <n v="6750"/>
    <n v="2700"/>
    <n v="810"/>
    <n v="0.3"/>
  </r>
  <r>
    <x v="0"/>
    <x v="0"/>
    <x v="79"/>
    <x v="4"/>
    <x v="8"/>
    <s v="Miami"/>
    <x v="4"/>
    <n v="0.55000000000000004"/>
    <n v="7500"/>
    <n v="4125"/>
    <n v="1443.75"/>
    <n v="0.35"/>
  </r>
  <r>
    <x v="0"/>
    <x v="0"/>
    <x v="79"/>
    <x v="4"/>
    <x v="8"/>
    <s v="Miami"/>
    <x v="5"/>
    <n v="0.45"/>
    <n v="8500"/>
    <n v="3825"/>
    <n v="1912.5"/>
    <n v="0.5"/>
  </r>
  <r>
    <x v="0"/>
    <x v="0"/>
    <x v="80"/>
    <x v="4"/>
    <x v="8"/>
    <s v="Miami"/>
    <x v="0"/>
    <n v="0.45"/>
    <n v="10700"/>
    <n v="4815"/>
    <n v="2166.75"/>
    <n v="0.45"/>
  </r>
  <r>
    <x v="0"/>
    <x v="0"/>
    <x v="80"/>
    <x v="4"/>
    <x v="8"/>
    <s v="Miami"/>
    <x v="1"/>
    <n v="0.45"/>
    <n v="7500"/>
    <n v="3375"/>
    <n v="1181.25"/>
    <n v="0.35"/>
  </r>
  <r>
    <x v="0"/>
    <x v="0"/>
    <x v="80"/>
    <x v="4"/>
    <x v="8"/>
    <s v="Miami"/>
    <x v="2"/>
    <n v="0.35000000000000003"/>
    <n v="7750"/>
    <n v="2712.5000000000005"/>
    <n v="678.12500000000011"/>
    <n v="0.25"/>
  </r>
  <r>
    <x v="0"/>
    <x v="0"/>
    <x v="80"/>
    <x v="4"/>
    <x v="8"/>
    <s v="Miami"/>
    <x v="3"/>
    <n v="0.39999999999999997"/>
    <n v="6250"/>
    <n v="2500"/>
    <n v="750"/>
    <n v="0.3"/>
  </r>
  <r>
    <x v="0"/>
    <x v="0"/>
    <x v="80"/>
    <x v="4"/>
    <x v="8"/>
    <s v="Miami"/>
    <x v="4"/>
    <n v="0.55000000000000004"/>
    <n v="6750"/>
    <n v="3712.5000000000005"/>
    <n v="1299.375"/>
    <n v="0.35"/>
  </r>
  <r>
    <x v="0"/>
    <x v="0"/>
    <x v="80"/>
    <x v="4"/>
    <x v="8"/>
    <s v="Miami"/>
    <x v="5"/>
    <n v="0.45"/>
    <n v="7750"/>
    <n v="3487.5"/>
    <n v="1743.75"/>
    <n v="0.5"/>
  </r>
  <r>
    <x v="0"/>
    <x v="0"/>
    <x v="81"/>
    <x v="4"/>
    <x v="8"/>
    <s v="Miami"/>
    <x v="0"/>
    <n v="0.45"/>
    <n v="10250"/>
    <n v="4612.5"/>
    <n v="2075.625"/>
    <n v="0.45"/>
  </r>
  <r>
    <x v="0"/>
    <x v="0"/>
    <x v="81"/>
    <x v="4"/>
    <x v="8"/>
    <s v="Miami"/>
    <x v="1"/>
    <n v="0.45"/>
    <n v="7250"/>
    <n v="3262.5"/>
    <n v="1141.875"/>
    <n v="0.35"/>
  </r>
  <r>
    <x v="0"/>
    <x v="0"/>
    <x v="81"/>
    <x v="4"/>
    <x v="8"/>
    <s v="Miami"/>
    <x v="2"/>
    <n v="0.35000000000000003"/>
    <n v="7250"/>
    <n v="2537.5000000000005"/>
    <n v="634.37500000000011"/>
    <n v="0.25"/>
  </r>
  <r>
    <x v="0"/>
    <x v="0"/>
    <x v="81"/>
    <x v="4"/>
    <x v="8"/>
    <s v="Miami"/>
    <x v="3"/>
    <n v="0.39999999999999997"/>
    <n v="6500"/>
    <n v="2600"/>
    <n v="780"/>
    <n v="0.3"/>
  </r>
  <r>
    <x v="0"/>
    <x v="0"/>
    <x v="81"/>
    <x v="4"/>
    <x v="8"/>
    <s v="Miami"/>
    <x v="4"/>
    <n v="0.55000000000000004"/>
    <n v="6750"/>
    <n v="3712.5000000000005"/>
    <n v="1299.375"/>
    <n v="0.35"/>
  </r>
  <r>
    <x v="0"/>
    <x v="0"/>
    <x v="81"/>
    <x v="4"/>
    <x v="8"/>
    <s v="Miami"/>
    <x v="5"/>
    <n v="0.45"/>
    <n v="8000"/>
    <n v="3600"/>
    <n v="1800"/>
    <n v="0.5"/>
  </r>
  <r>
    <x v="0"/>
    <x v="0"/>
    <x v="82"/>
    <x v="4"/>
    <x v="8"/>
    <s v="Miami"/>
    <x v="0"/>
    <n v="0.55000000000000004"/>
    <n v="10700"/>
    <n v="5885.0000000000009"/>
    <n v="2648.2500000000005"/>
    <n v="0.45"/>
  </r>
  <r>
    <x v="0"/>
    <x v="0"/>
    <x v="82"/>
    <x v="4"/>
    <x v="8"/>
    <s v="Miami"/>
    <x v="1"/>
    <n v="0.55000000000000004"/>
    <n v="7750"/>
    <n v="4262.5"/>
    <n v="1491.875"/>
    <n v="0.35"/>
  </r>
  <r>
    <x v="0"/>
    <x v="0"/>
    <x v="82"/>
    <x v="4"/>
    <x v="8"/>
    <s v="Miami"/>
    <x v="2"/>
    <n v="0.5"/>
    <n v="7500"/>
    <n v="3750"/>
    <n v="937.5"/>
    <n v="0.25"/>
  </r>
  <r>
    <x v="0"/>
    <x v="0"/>
    <x v="82"/>
    <x v="4"/>
    <x v="8"/>
    <s v="Miami"/>
    <x v="3"/>
    <n v="0.5"/>
    <n v="7000"/>
    <n v="3500"/>
    <n v="1050"/>
    <n v="0.3"/>
  </r>
  <r>
    <x v="0"/>
    <x v="0"/>
    <x v="82"/>
    <x v="4"/>
    <x v="8"/>
    <s v="Miami"/>
    <x v="4"/>
    <n v="0.6"/>
    <n v="7250"/>
    <n v="4350"/>
    <n v="1522.5"/>
    <n v="0.35"/>
  </r>
  <r>
    <x v="0"/>
    <x v="0"/>
    <x v="82"/>
    <x v="4"/>
    <x v="8"/>
    <s v="Miami"/>
    <x v="5"/>
    <n v="0.65"/>
    <n v="8250"/>
    <n v="5362.5"/>
    <n v="2681.25"/>
    <n v="0.5"/>
  </r>
  <r>
    <x v="0"/>
    <x v="0"/>
    <x v="83"/>
    <x v="4"/>
    <x v="8"/>
    <s v="Miami"/>
    <x v="0"/>
    <n v="0.6"/>
    <n v="10750"/>
    <n v="6450"/>
    <n v="2902.5"/>
    <n v="0.45"/>
  </r>
  <r>
    <x v="0"/>
    <x v="0"/>
    <x v="83"/>
    <x v="4"/>
    <x v="8"/>
    <s v="Miami"/>
    <x v="1"/>
    <n v="0.55000000000000004"/>
    <n v="8250"/>
    <n v="4537.5"/>
    <n v="1588.125"/>
    <n v="0.35"/>
  </r>
  <r>
    <x v="0"/>
    <x v="0"/>
    <x v="83"/>
    <x v="4"/>
    <x v="8"/>
    <s v="Miami"/>
    <x v="2"/>
    <n v="0.5"/>
    <n v="8000"/>
    <n v="4000"/>
    <n v="1000"/>
    <n v="0.25"/>
  </r>
  <r>
    <x v="0"/>
    <x v="0"/>
    <x v="83"/>
    <x v="4"/>
    <x v="8"/>
    <s v="Miami"/>
    <x v="3"/>
    <n v="0.5"/>
    <n v="7750"/>
    <n v="3875"/>
    <n v="1162.5"/>
    <n v="0.3"/>
  </r>
  <r>
    <x v="0"/>
    <x v="0"/>
    <x v="83"/>
    <x v="4"/>
    <x v="8"/>
    <s v="Miami"/>
    <x v="4"/>
    <n v="0.65"/>
    <n v="7750"/>
    <n v="5037.5"/>
    <n v="1763.125"/>
    <n v="0.35"/>
  </r>
  <r>
    <x v="0"/>
    <x v="0"/>
    <x v="83"/>
    <x v="4"/>
    <x v="8"/>
    <s v="Miami"/>
    <x v="5"/>
    <n v="0.70000000000000007"/>
    <n v="9250"/>
    <n v="6475.0000000000009"/>
    <n v="3237.5000000000005"/>
    <n v="0.5"/>
  </r>
  <r>
    <x v="0"/>
    <x v="0"/>
    <x v="84"/>
    <x v="4"/>
    <x v="8"/>
    <s v="Miami"/>
    <x v="0"/>
    <n v="0.65"/>
    <n v="11500"/>
    <n v="7475"/>
    <n v="3363.75"/>
    <n v="0.45"/>
  </r>
  <r>
    <x v="0"/>
    <x v="0"/>
    <x v="84"/>
    <x v="4"/>
    <x v="8"/>
    <s v="Miami"/>
    <x v="1"/>
    <n v="0.60000000000000009"/>
    <n v="9000"/>
    <n v="5400.0000000000009"/>
    <n v="1890.0000000000002"/>
    <n v="0.35"/>
  </r>
  <r>
    <x v="0"/>
    <x v="0"/>
    <x v="84"/>
    <x v="4"/>
    <x v="8"/>
    <s v="Miami"/>
    <x v="2"/>
    <n v="0.55000000000000004"/>
    <n v="8250"/>
    <n v="4537.5"/>
    <n v="1134.375"/>
    <n v="0.25"/>
  </r>
  <r>
    <x v="0"/>
    <x v="0"/>
    <x v="84"/>
    <x v="4"/>
    <x v="8"/>
    <s v="Miami"/>
    <x v="3"/>
    <n v="0.55000000000000004"/>
    <n v="7750"/>
    <n v="4262.5"/>
    <n v="1278.75"/>
    <n v="0.3"/>
  </r>
  <r>
    <x v="0"/>
    <x v="0"/>
    <x v="84"/>
    <x v="4"/>
    <x v="8"/>
    <s v="Miami"/>
    <x v="4"/>
    <n v="0.65"/>
    <n v="8000"/>
    <n v="5200"/>
    <n v="1819.9999999999998"/>
    <n v="0.35"/>
  </r>
  <r>
    <x v="0"/>
    <x v="0"/>
    <x v="84"/>
    <x v="4"/>
    <x v="8"/>
    <s v="Miami"/>
    <x v="5"/>
    <n v="0.70000000000000007"/>
    <n v="9750"/>
    <n v="6825.0000000000009"/>
    <n v="3412.5000000000005"/>
    <n v="0.5"/>
  </r>
  <r>
    <x v="0"/>
    <x v="0"/>
    <x v="85"/>
    <x v="4"/>
    <x v="8"/>
    <s v="Miami"/>
    <x v="0"/>
    <n v="0.65"/>
    <n v="11250"/>
    <n v="7312.5"/>
    <n v="3290.625"/>
    <n v="0.45"/>
  </r>
  <r>
    <x v="0"/>
    <x v="0"/>
    <x v="85"/>
    <x v="4"/>
    <x v="8"/>
    <s v="Miami"/>
    <x v="1"/>
    <n v="0.60000000000000009"/>
    <n v="9000"/>
    <n v="5400.0000000000009"/>
    <n v="1890.0000000000002"/>
    <n v="0.35"/>
  </r>
  <r>
    <x v="0"/>
    <x v="0"/>
    <x v="85"/>
    <x v="4"/>
    <x v="8"/>
    <s v="Miami"/>
    <x v="2"/>
    <n v="0.55000000000000004"/>
    <n v="8250"/>
    <n v="4537.5"/>
    <n v="1134.375"/>
    <n v="0.25"/>
  </r>
  <r>
    <x v="0"/>
    <x v="0"/>
    <x v="85"/>
    <x v="4"/>
    <x v="8"/>
    <s v="Miami"/>
    <x v="3"/>
    <n v="0.45"/>
    <n v="7750"/>
    <n v="3487.5"/>
    <n v="1046.25"/>
    <n v="0.3"/>
  </r>
  <r>
    <x v="0"/>
    <x v="0"/>
    <x v="85"/>
    <x v="4"/>
    <x v="8"/>
    <s v="Miami"/>
    <x v="4"/>
    <n v="0.55000000000000004"/>
    <n v="7500"/>
    <n v="4125"/>
    <n v="1443.75"/>
    <n v="0.35"/>
  </r>
  <r>
    <x v="0"/>
    <x v="0"/>
    <x v="85"/>
    <x v="4"/>
    <x v="8"/>
    <s v="Miami"/>
    <x v="5"/>
    <n v="0.60000000000000009"/>
    <n v="9250"/>
    <n v="5550.0000000000009"/>
    <n v="2775.0000000000005"/>
    <n v="0.5"/>
  </r>
  <r>
    <x v="0"/>
    <x v="0"/>
    <x v="86"/>
    <x v="4"/>
    <x v="8"/>
    <s v="Miami"/>
    <x v="0"/>
    <n v="0.55000000000000004"/>
    <n v="10500"/>
    <n v="5775.0000000000009"/>
    <n v="2598.7500000000005"/>
    <n v="0.45"/>
  </r>
  <r>
    <x v="0"/>
    <x v="0"/>
    <x v="86"/>
    <x v="4"/>
    <x v="8"/>
    <s v="Miami"/>
    <x v="1"/>
    <n v="0.50000000000000011"/>
    <n v="8500"/>
    <n v="4250.0000000000009"/>
    <n v="1487.5000000000002"/>
    <n v="0.35"/>
  </r>
  <r>
    <x v="0"/>
    <x v="0"/>
    <x v="86"/>
    <x v="4"/>
    <x v="8"/>
    <s v="Miami"/>
    <x v="2"/>
    <n v="0.45"/>
    <n v="7500"/>
    <n v="3375"/>
    <n v="843.75"/>
    <n v="0.25"/>
  </r>
  <r>
    <x v="0"/>
    <x v="0"/>
    <x v="86"/>
    <x v="4"/>
    <x v="8"/>
    <s v="Miami"/>
    <x v="3"/>
    <n v="0.45"/>
    <n v="7250"/>
    <n v="3262.5"/>
    <n v="978.75"/>
    <n v="0.3"/>
  </r>
  <r>
    <x v="0"/>
    <x v="0"/>
    <x v="86"/>
    <x v="4"/>
    <x v="8"/>
    <s v="Miami"/>
    <x v="4"/>
    <n v="0.55000000000000004"/>
    <n v="7250"/>
    <n v="3987.5000000000005"/>
    <n v="1395.625"/>
    <n v="0.35"/>
  </r>
  <r>
    <x v="0"/>
    <x v="0"/>
    <x v="86"/>
    <x v="4"/>
    <x v="8"/>
    <s v="Miami"/>
    <x v="5"/>
    <n v="0.60000000000000009"/>
    <n v="8250"/>
    <n v="4950.0000000000009"/>
    <n v="2475.0000000000005"/>
    <n v="0.5"/>
  </r>
  <r>
    <x v="0"/>
    <x v="0"/>
    <x v="87"/>
    <x v="4"/>
    <x v="8"/>
    <s v="Miami"/>
    <x v="0"/>
    <n v="0.60000000000000009"/>
    <n v="10000"/>
    <n v="6000.0000000000009"/>
    <n v="2700.0000000000005"/>
    <n v="0.45"/>
  </r>
  <r>
    <x v="0"/>
    <x v="0"/>
    <x v="87"/>
    <x v="4"/>
    <x v="8"/>
    <s v="Miami"/>
    <x v="1"/>
    <n v="0.50000000000000011"/>
    <n v="8250"/>
    <n v="4125.0000000000009"/>
    <n v="1443.7500000000002"/>
    <n v="0.35"/>
  </r>
  <r>
    <x v="0"/>
    <x v="0"/>
    <x v="87"/>
    <x v="4"/>
    <x v="8"/>
    <s v="Miami"/>
    <x v="2"/>
    <n v="0.50000000000000011"/>
    <n v="7250"/>
    <n v="3625.0000000000009"/>
    <n v="906.25000000000023"/>
    <n v="0.25"/>
  </r>
  <r>
    <x v="0"/>
    <x v="0"/>
    <x v="87"/>
    <x v="4"/>
    <x v="8"/>
    <s v="Miami"/>
    <x v="3"/>
    <n v="0.50000000000000011"/>
    <n v="7000"/>
    <n v="3500.0000000000009"/>
    <n v="1050.0000000000002"/>
    <n v="0.3"/>
  </r>
  <r>
    <x v="0"/>
    <x v="0"/>
    <x v="87"/>
    <x v="4"/>
    <x v="8"/>
    <s v="Miami"/>
    <x v="4"/>
    <n v="0.60000000000000009"/>
    <n v="7000"/>
    <n v="4200.0000000000009"/>
    <n v="1470.0000000000002"/>
    <n v="0.35"/>
  </r>
  <r>
    <x v="0"/>
    <x v="0"/>
    <x v="87"/>
    <x v="4"/>
    <x v="8"/>
    <s v="Miami"/>
    <x v="5"/>
    <n v="0.65"/>
    <n v="8250"/>
    <n v="5362.5"/>
    <n v="2681.25"/>
    <n v="0.5"/>
  </r>
  <r>
    <x v="0"/>
    <x v="0"/>
    <x v="88"/>
    <x v="4"/>
    <x v="8"/>
    <s v="Miami"/>
    <x v="0"/>
    <n v="0.60000000000000009"/>
    <n v="9750"/>
    <n v="5850.0000000000009"/>
    <n v="2632.5000000000005"/>
    <n v="0.45"/>
  </r>
  <r>
    <x v="0"/>
    <x v="0"/>
    <x v="88"/>
    <x v="4"/>
    <x v="8"/>
    <s v="Miami"/>
    <x v="1"/>
    <n v="0.50000000000000011"/>
    <n v="8000"/>
    <n v="4000.0000000000009"/>
    <n v="1400.0000000000002"/>
    <n v="0.35"/>
  </r>
  <r>
    <x v="0"/>
    <x v="0"/>
    <x v="88"/>
    <x v="4"/>
    <x v="8"/>
    <s v="Miami"/>
    <x v="2"/>
    <n v="0.50000000000000011"/>
    <n v="7450"/>
    <n v="3725.0000000000009"/>
    <n v="931.25000000000023"/>
    <n v="0.25"/>
  </r>
  <r>
    <x v="0"/>
    <x v="0"/>
    <x v="88"/>
    <x v="4"/>
    <x v="8"/>
    <s v="Miami"/>
    <x v="3"/>
    <n v="0.50000000000000011"/>
    <n v="7750"/>
    <n v="3875.0000000000009"/>
    <n v="1162.5000000000002"/>
    <n v="0.3"/>
  </r>
  <r>
    <x v="0"/>
    <x v="0"/>
    <x v="88"/>
    <x v="4"/>
    <x v="8"/>
    <s v="Miami"/>
    <x v="4"/>
    <n v="0.65"/>
    <n v="7500"/>
    <n v="4875"/>
    <n v="1706.25"/>
    <n v="0.35"/>
  </r>
  <r>
    <x v="0"/>
    <x v="0"/>
    <x v="88"/>
    <x v="4"/>
    <x v="8"/>
    <s v="Miami"/>
    <x v="5"/>
    <n v="0.7"/>
    <n v="8500"/>
    <n v="5950"/>
    <n v="2975"/>
    <n v="0.5"/>
  </r>
  <r>
    <x v="0"/>
    <x v="0"/>
    <x v="89"/>
    <x v="4"/>
    <x v="8"/>
    <s v="Miami"/>
    <x v="0"/>
    <n v="0.65"/>
    <n v="10750"/>
    <n v="6987.5"/>
    <n v="3144.375"/>
    <n v="0.45"/>
  </r>
  <r>
    <x v="0"/>
    <x v="0"/>
    <x v="89"/>
    <x v="4"/>
    <x v="8"/>
    <s v="Miami"/>
    <x v="1"/>
    <n v="0.55000000000000004"/>
    <n v="8750"/>
    <n v="4812.5"/>
    <n v="1684.375"/>
    <n v="0.35"/>
  </r>
  <r>
    <x v="0"/>
    <x v="0"/>
    <x v="89"/>
    <x v="4"/>
    <x v="8"/>
    <s v="Miami"/>
    <x v="2"/>
    <n v="0.55000000000000004"/>
    <n v="8250"/>
    <n v="4537.5"/>
    <n v="1134.375"/>
    <n v="0.25"/>
  </r>
  <r>
    <x v="0"/>
    <x v="0"/>
    <x v="89"/>
    <x v="4"/>
    <x v="8"/>
    <s v="Miami"/>
    <x v="3"/>
    <n v="0.55000000000000004"/>
    <n v="7750"/>
    <n v="4262.5"/>
    <n v="1278.75"/>
    <n v="0.3"/>
  </r>
  <r>
    <x v="0"/>
    <x v="0"/>
    <x v="89"/>
    <x v="4"/>
    <x v="8"/>
    <s v="Miami"/>
    <x v="4"/>
    <n v="0.65"/>
    <n v="7750"/>
    <n v="5037.5"/>
    <n v="1763.125"/>
    <n v="0.35"/>
  </r>
  <r>
    <x v="0"/>
    <x v="0"/>
    <x v="89"/>
    <x v="4"/>
    <x v="8"/>
    <s v="Miami"/>
    <x v="5"/>
    <n v="0.7"/>
    <n v="8750"/>
    <n v="6125"/>
    <n v="3062.5"/>
    <n v="0.5"/>
  </r>
  <r>
    <x v="0"/>
    <x v="0"/>
    <x v="90"/>
    <x v="3"/>
    <x v="9"/>
    <s v="Minneapolis"/>
    <x v="0"/>
    <n v="0.35"/>
    <n v="4500"/>
    <n v="1575"/>
    <n v="551.25"/>
    <n v="0.35000000000000003"/>
  </r>
  <r>
    <x v="0"/>
    <x v="0"/>
    <x v="90"/>
    <x v="3"/>
    <x v="9"/>
    <s v="Minneapolis"/>
    <x v="1"/>
    <n v="0.35"/>
    <n v="2500"/>
    <n v="875"/>
    <n v="262.5"/>
    <n v="0.3"/>
  </r>
  <r>
    <x v="0"/>
    <x v="0"/>
    <x v="90"/>
    <x v="3"/>
    <x v="9"/>
    <s v="Minneapolis"/>
    <x v="2"/>
    <n v="0.25"/>
    <n v="2500"/>
    <n v="625"/>
    <n v="187.5"/>
    <n v="0.3"/>
  </r>
  <r>
    <x v="0"/>
    <x v="0"/>
    <x v="90"/>
    <x v="3"/>
    <x v="9"/>
    <s v="Minneapolis"/>
    <x v="3"/>
    <n v="0.30000000000000004"/>
    <n v="1000"/>
    <n v="300.00000000000006"/>
    <n v="105.00000000000003"/>
    <n v="0.35000000000000003"/>
  </r>
  <r>
    <x v="0"/>
    <x v="0"/>
    <x v="90"/>
    <x v="3"/>
    <x v="9"/>
    <s v="Minneapolis"/>
    <x v="4"/>
    <n v="0.44999999999999996"/>
    <n v="1500"/>
    <n v="674.99999999999989"/>
    <n v="202.49999999999997"/>
    <n v="0.3"/>
  </r>
  <r>
    <x v="0"/>
    <x v="0"/>
    <x v="90"/>
    <x v="3"/>
    <x v="9"/>
    <s v="Minneapolis"/>
    <x v="5"/>
    <n v="0.35"/>
    <n v="2500"/>
    <n v="875"/>
    <n v="393.75"/>
    <n v="0.45"/>
  </r>
  <r>
    <x v="0"/>
    <x v="0"/>
    <x v="91"/>
    <x v="3"/>
    <x v="9"/>
    <s v="Minneapolis"/>
    <x v="0"/>
    <n v="0.35"/>
    <n v="5000"/>
    <n v="1750"/>
    <n v="612.50000000000011"/>
    <n v="0.35000000000000003"/>
  </r>
  <r>
    <x v="0"/>
    <x v="0"/>
    <x v="91"/>
    <x v="3"/>
    <x v="9"/>
    <s v="Minneapolis"/>
    <x v="1"/>
    <n v="0.35"/>
    <n v="1500"/>
    <n v="525"/>
    <n v="157.5"/>
    <n v="0.3"/>
  </r>
  <r>
    <x v="0"/>
    <x v="0"/>
    <x v="91"/>
    <x v="3"/>
    <x v="9"/>
    <s v="Minneapolis"/>
    <x v="2"/>
    <n v="0.25"/>
    <n v="2000"/>
    <n v="500"/>
    <n v="150"/>
    <n v="0.3"/>
  </r>
  <r>
    <x v="0"/>
    <x v="0"/>
    <x v="91"/>
    <x v="3"/>
    <x v="9"/>
    <s v="Minneapolis"/>
    <x v="3"/>
    <n v="0.30000000000000004"/>
    <n v="750"/>
    <n v="225.00000000000003"/>
    <n v="78.750000000000014"/>
    <n v="0.35000000000000003"/>
  </r>
  <r>
    <x v="0"/>
    <x v="0"/>
    <x v="91"/>
    <x v="3"/>
    <x v="9"/>
    <s v="Minneapolis"/>
    <x v="4"/>
    <n v="0.44999999999999996"/>
    <n v="1500"/>
    <n v="674.99999999999989"/>
    <n v="202.49999999999997"/>
    <n v="0.3"/>
  </r>
  <r>
    <x v="0"/>
    <x v="0"/>
    <x v="91"/>
    <x v="3"/>
    <x v="9"/>
    <s v="Minneapolis"/>
    <x v="5"/>
    <n v="0.35"/>
    <n v="2250"/>
    <n v="787.5"/>
    <n v="354.375"/>
    <n v="0.45"/>
  </r>
  <r>
    <x v="0"/>
    <x v="0"/>
    <x v="92"/>
    <x v="3"/>
    <x v="9"/>
    <s v="Minneapolis"/>
    <x v="0"/>
    <n v="0.4"/>
    <n v="4450"/>
    <n v="1780"/>
    <n v="623.00000000000011"/>
    <n v="0.35000000000000003"/>
  </r>
  <r>
    <x v="0"/>
    <x v="0"/>
    <x v="92"/>
    <x v="3"/>
    <x v="9"/>
    <s v="Minneapolis"/>
    <x v="1"/>
    <n v="0.4"/>
    <n v="1250"/>
    <n v="500"/>
    <n v="150"/>
    <n v="0.3"/>
  </r>
  <r>
    <x v="0"/>
    <x v="0"/>
    <x v="92"/>
    <x v="3"/>
    <x v="9"/>
    <s v="Minneapolis"/>
    <x v="2"/>
    <n v="0.30000000000000004"/>
    <n v="1750"/>
    <n v="525.00000000000011"/>
    <n v="157.50000000000003"/>
    <n v="0.3"/>
  </r>
  <r>
    <x v="0"/>
    <x v="0"/>
    <x v="92"/>
    <x v="3"/>
    <x v="9"/>
    <s v="Minneapolis"/>
    <x v="3"/>
    <n v="0.35"/>
    <n v="250"/>
    <n v="87.5"/>
    <n v="30.625000000000004"/>
    <n v="0.35000000000000003"/>
  </r>
  <r>
    <x v="0"/>
    <x v="0"/>
    <x v="92"/>
    <x v="3"/>
    <x v="9"/>
    <s v="Minneapolis"/>
    <x v="4"/>
    <n v="0.5"/>
    <n v="750"/>
    <n v="375"/>
    <n v="112.5"/>
    <n v="0.3"/>
  </r>
  <r>
    <x v="0"/>
    <x v="0"/>
    <x v="92"/>
    <x v="3"/>
    <x v="9"/>
    <s v="Minneapolis"/>
    <x v="5"/>
    <n v="0.4"/>
    <n v="1750"/>
    <n v="700"/>
    <n v="315"/>
    <n v="0.45"/>
  </r>
  <r>
    <x v="0"/>
    <x v="0"/>
    <x v="93"/>
    <x v="3"/>
    <x v="9"/>
    <s v="Minneapolis"/>
    <x v="0"/>
    <n v="0.4"/>
    <n v="4000"/>
    <n v="1600"/>
    <n v="560"/>
    <n v="0.35000000000000003"/>
  </r>
  <r>
    <x v="0"/>
    <x v="0"/>
    <x v="93"/>
    <x v="3"/>
    <x v="9"/>
    <s v="Minneapolis"/>
    <x v="1"/>
    <n v="0.4"/>
    <n v="1000"/>
    <n v="400"/>
    <n v="120"/>
    <n v="0.3"/>
  </r>
  <r>
    <x v="0"/>
    <x v="0"/>
    <x v="93"/>
    <x v="3"/>
    <x v="9"/>
    <s v="Minneapolis"/>
    <x v="2"/>
    <n v="0.30000000000000004"/>
    <n v="1000"/>
    <n v="300.00000000000006"/>
    <n v="90.000000000000014"/>
    <n v="0.3"/>
  </r>
  <r>
    <x v="0"/>
    <x v="0"/>
    <x v="93"/>
    <x v="3"/>
    <x v="9"/>
    <s v="Minneapolis"/>
    <x v="3"/>
    <n v="0.35"/>
    <n v="250"/>
    <n v="87.5"/>
    <n v="30.625000000000004"/>
    <n v="0.35000000000000003"/>
  </r>
  <r>
    <x v="0"/>
    <x v="0"/>
    <x v="93"/>
    <x v="3"/>
    <x v="9"/>
    <s v="Minneapolis"/>
    <x v="4"/>
    <n v="0.5"/>
    <n v="500"/>
    <n v="250"/>
    <n v="75"/>
    <n v="0.3"/>
  </r>
  <r>
    <x v="0"/>
    <x v="0"/>
    <x v="93"/>
    <x v="3"/>
    <x v="9"/>
    <s v="Minneapolis"/>
    <x v="5"/>
    <n v="0.4"/>
    <n v="1750"/>
    <n v="700"/>
    <n v="315"/>
    <n v="0.45"/>
  </r>
  <r>
    <x v="0"/>
    <x v="0"/>
    <x v="94"/>
    <x v="3"/>
    <x v="9"/>
    <s v="Minneapolis"/>
    <x v="0"/>
    <n v="0.5"/>
    <n v="4450"/>
    <n v="2225"/>
    <n v="778.75000000000011"/>
    <n v="0.35000000000000003"/>
  </r>
  <r>
    <x v="0"/>
    <x v="0"/>
    <x v="94"/>
    <x v="3"/>
    <x v="9"/>
    <s v="Minneapolis"/>
    <x v="1"/>
    <n v="0.45000000000000007"/>
    <n v="1500"/>
    <n v="675.00000000000011"/>
    <n v="202.50000000000003"/>
    <n v="0.3"/>
  </r>
  <r>
    <x v="0"/>
    <x v="0"/>
    <x v="94"/>
    <x v="3"/>
    <x v="9"/>
    <s v="Minneapolis"/>
    <x v="2"/>
    <n v="0.4"/>
    <n v="1250"/>
    <n v="500"/>
    <n v="150"/>
    <n v="0.3"/>
  </r>
  <r>
    <x v="0"/>
    <x v="0"/>
    <x v="94"/>
    <x v="3"/>
    <x v="9"/>
    <s v="Minneapolis"/>
    <x v="3"/>
    <n v="0.4"/>
    <n v="500"/>
    <n v="200"/>
    <n v="70"/>
    <n v="0.35000000000000003"/>
  </r>
  <r>
    <x v="0"/>
    <x v="0"/>
    <x v="94"/>
    <x v="3"/>
    <x v="9"/>
    <s v="Minneapolis"/>
    <x v="4"/>
    <n v="0.54999999999999993"/>
    <n v="750"/>
    <n v="412.49999999999994"/>
    <n v="123.74999999999997"/>
    <n v="0.3"/>
  </r>
  <r>
    <x v="0"/>
    <x v="0"/>
    <x v="94"/>
    <x v="3"/>
    <x v="9"/>
    <s v="Minneapolis"/>
    <x v="5"/>
    <n v="0.6"/>
    <n v="1750"/>
    <n v="1050"/>
    <n v="472.5"/>
    <n v="0.45"/>
  </r>
  <r>
    <x v="0"/>
    <x v="0"/>
    <x v="95"/>
    <x v="3"/>
    <x v="9"/>
    <s v="Minneapolis"/>
    <x v="0"/>
    <n v="0.45"/>
    <n v="4250"/>
    <n v="1912.5"/>
    <n v="669.37500000000011"/>
    <n v="0.35000000000000003"/>
  </r>
  <r>
    <x v="0"/>
    <x v="0"/>
    <x v="95"/>
    <x v="3"/>
    <x v="9"/>
    <s v="Minneapolis"/>
    <x v="1"/>
    <n v="0.40000000000000008"/>
    <n v="1750"/>
    <n v="700.00000000000011"/>
    <n v="210.00000000000003"/>
    <n v="0.3"/>
  </r>
  <r>
    <x v="0"/>
    <x v="0"/>
    <x v="95"/>
    <x v="3"/>
    <x v="9"/>
    <s v="Minneapolis"/>
    <x v="2"/>
    <n v="0.35000000000000003"/>
    <n v="1750"/>
    <n v="612.50000000000011"/>
    <n v="183.75000000000003"/>
    <n v="0.3"/>
  </r>
  <r>
    <x v="0"/>
    <x v="0"/>
    <x v="95"/>
    <x v="3"/>
    <x v="9"/>
    <s v="Minneapolis"/>
    <x v="3"/>
    <n v="0.35000000000000003"/>
    <n v="1500"/>
    <n v="525"/>
    <n v="183.75000000000003"/>
    <n v="0.35000000000000003"/>
  </r>
  <r>
    <x v="0"/>
    <x v="0"/>
    <x v="95"/>
    <x v="3"/>
    <x v="9"/>
    <s v="Minneapolis"/>
    <x v="4"/>
    <n v="0.5"/>
    <n v="1500"/>
    <n v="750"/>
    <n v="225"/>
    <n v="0.3"/>
  </r>
  <r>
    <x v="0"/>
    <x v="0"/>
    <x v="95"/>
    <x v="3"/>
    <x v="9"/>
    <s v="Minneapolis"/>
    <x v="5"/>
    <n v="0.55000000000000004"/>
    <n v="3250"/>
    <n v="1787.5000000000002"/>
    <n v="804.37500000000011"/>
    <n v="0.45"/>
  </r>
  <r>
    <x v="0"/>
    <x v="0"/>
    <x v="96"/>
    <x v="3"/>
    <x v="9"/>
    <s v="Minneapolis"/>
    <x v="0"/>
    <n v="0.5"/>
    <n v="5500"/>
    <n v="2750"/>
    <n v="962.50000000000011"/>
    <n v="0.35000000000000003"/>
  </r>
  <r>
    <x v="0"/>
    <x v="0"/>
    <x v="96"/>
    <x v="3"/>
    <x v="9"/>
    <s v="Minneapolis"/>
    <x v="1"/>
    <n v="0.45000000000000007"/>
    <n v="3000"/>
    <n v="1350.0000000000002"/>
    <n v="405.00000000000006"/>
    <n v="0.3"/>
  </r>
  <r>
    <x v="0"/>
    <x v="0"/>
    <x v="96"/>
    <x v="3"/>
    <x v="9"/>
    <s v="Minneapolis"/>
    <x v="2"/>
    <n v="0.4"/>
    <n v="2250"/>
    <n v="900"/>
    <n v="270"/>
    <n v="0.3"/>
  </r>
  <r>
    <x v="0"/>
    <x v="0"/>
    <x v="96"/>
    <x v="3"/>
    <x v="9"/>
    <s v="Minneapolis"/>
    <x v="3"/>
    <n v="0.4"/>
    <n v="1750"/>
    <n v="700"/>
    <n v="245.00000000000003"/>
    <n v="0.35000000000000003"/>
  </r>
  <r>
    <x v="0"/>
    <x v="0"/>
    <x v="96"/>
    <x v="3"/>
    <x v="9"/>
    <s v="Minneapolis"/>
    <x v="4"/>
    <n v="0.5"/>
    <n v="2000"/>
    <n v="1000"/>
    <n v="300"/>
    <n v="0.3"/>
  </r>
  <r>
    <x v="0"/>
    <x v="0"/>
    <x v="96"/>
    <x v="3"/>
    <x v="9"/>
    <s v="Minneapolis"/>
    <x v="5"/>
    <n v="0.55000000000000004"/>
    <n v="3750"/>
    <n v="2062.5"/>
    <n v="928.125"/>
    <n v="0.45"/>
  </r>
  <r>
    <x v="0"/>
    <x v="0"/>
    <x v="97"/>
    <x v="3"/>
    <x v="9"/>
    <s v="Minneapolis"/>
    <x v="0"/>
    <n v="0.5"/>
    <n v="5250"/>
    <n v="2625"/>
    <n v="918.75000000000011"/>
    <n v="0.35000000000000003"/>
  </r>
  <r>
    <x v="0"/>
    <x v="0"/>
    <x v="97"/>
    <x v="3"/>
    <x v="9"/>
    <s v="Minneapolis"/>
    <x v="1"/>
    <n v="0.45000000000000007"/>
    <n v="3000"/>
    <n v="1350.0000000000002"/>
    <n v="405.00000000000006"/>
    <n v="0.3"/>
  </r>
  <r>
    <x v="0"/>
    <x v="0"/>
    <x v="97"/>
    <x v="3"/>
    <x v="9"/>
    <s v="Minneapolis"/>
    <x v="2"/>
    <n v="0.4"/>
    <n v="2250"/>
    <n v="900"/>
    <n v="270"/>
    <n v="0.3"/>
  </r>
  <r>
    <x v="0"/>
    <x v="0"/>
    <x v="97"/>
    <x v="3"/>
    <x v="9"/>
    <s v="Minneapolis"/>
    <x v="3"/>
    <n v="0.35000000000000003"/>
    <n v="1750"/>
    <n v="612.50000000000011"/>
    <n v="214.37500000000006"/>
    <n v="0.35000000000000003"/>
  </r>
  <r>
    <x v="0"/>
    <x v="0"/>
    <x v="97"/>
    <x v="3"/>
    <x v="9"/>
    <s v="Minneapolis"/>
    <x v="4"/>
    <n v="0.45"/>
    <n v="1500"/>
    <n v="675"/>
    <n v="202.5"/>
    <n v="0.3"/>
  </r>
  <r>
    <x v="0"/>
    <x v="0"/>
    <x v="97"/>
    <x v="3"/>
    <x v="9"/>
    <s v="Minneapolis"/>
    <x v="5"/>
    <n v="0.5"/>
    <n v="3250"/>
    <n v="1625"/>
    <n v="731.25"/>
    <n v="0.45"/>
  </r>
  <r>
    <x v="0"/>
    <x v="0"/>
    <x v="98"/>
    <x v="3"/>
    <x v="9"/>
    <s v="Minneapolis"/>
    <x v="0"/>
    <n v="0.45"/>
    <n v="4500"/>
    <n v="2025"/>
    <n v="708.75000000000011"/>
    <n v="0.35000000000000003"/>
  </r>
  <r>
    <x v="0"/>
    <x v="0"/>
    <x v="98"/>
    <x v="3"/>
    <x v="9"/>
    <s v="Minneapolis"/>
    <x v="1"/>
    <n v="0.40000000000000008"/>
    <n v="2500"/>
    <n v="1000.0000000000002"/>
    <n v="300.00000000000006"/>
    <n v="0.3"/>
  </r>
  <r>
    <x v="0"/>
    <x v="0"/>
    <x v="98"/>
    <x v="3"/>
    <x v="9"/>
    <s v="Minneapolis"/>
    <x v="2"/>
    <n v="0.25"/>
    <n v="1500"/>
    <n v="375"/>
    <n v="112.5"/>
    <n v="0.3"/>
  </r>
  <r>
    <x v="0"/>
    <x v="0"/>
    <x v="98"/>
    <x v="3"/>
    <x v="9"/>
    <s v="Minneapolis"/>
    <x v="3"/>
    <n v="0.25"/>
    <n v="1250"/>
    <n v="312.5"/>
    <n v="109.37500000000001"/>
    <n v="0.35000000000000003"/>
  </r>
  <r>
    <x v="0"/>
    <x v="0"/>
    <x v="98"/>
    <x v="3"/>
    <x v="9"/>
    <s v="Minneapolis"/>
    <x v="4"/>
    <n v="0.35"/>
    <n v="1250"/>
    <n v="437.5"/>
    <n v="131.25"/>
    <n v="0.3"/>
  </r>
  <r>
    <x v="0"/>
    <x v="0"/>
    <x v="98"/>
    <x v="3"/>
    <x v="9"/>
    <s v="Minneapolis"/>
    <x v="5"/>
    <n v="0.4"/>
    <n v="2000"/>
    <n v="800"/>
    <n v="360"/>
    <n v="0.45"/>
  </r>
  <r>
    <x v="0"/>
    <x v="0"/>
    <x v="99"/>
    <x v="3"/>
    <x v="9"/>
    <s v="Minneapolis"/>
    <x v="0"/>
    <n v="0.44999999999999996"/>
    <n v="3750"/>
    <n v="1687.4999999999998"/>
    <n v="590.625"/>
    <n v="0.35000000000000003"/>
  </r>
  <r>
    <x v="0"/>
    <x v="0"/>
    <x v="99"/>
    <x v="3"/>
    <x v="9"/>
    <s v="Minneapolis"/>
    <x v="1"/>
    <n v="0.35"/>
    <n v="2000"/>
    <n v="700"/>
    <n v="210"/>
    <n v="0.3"/>
  </r>
  <r>
    <x v="0"/>
    <x v="0"/>
    <x v="99"/>
    <x v="3"/>
    <x v="9"/>
    <s v="Minneapolis"/>
    <x v="2"/>
    <n v="0.35"/>
    <n v="1000"/>
    <n v="350"/>
    <n v="105"/>
    <n v="0.3"/>
  </r>
  <r>
    <x v="0"/>
    <x v="0"/>
    <x v="99"/>
    <x v="3"/>
    <x v="9"/>
    <s v="Minneapolis"/>
    <x v="3"/>
    <n v="0.35"/>
    <n v="750"/>
    <n v="262.5"/>
    <n v="91.875000000000014"/>
    <n v="0.35000000000000003"/>
  </r>
  <r>
    <x v="0"/>
    <x v="0"/>
    <x v="99"/>
    <x v="3"/>
    <x v="9"/>
    <s v="Minneapolis"/>
    <x v="4"/>
    <n v="0.44999999999999996"/>
    <n v="750"/>
    <n v="337.49999999999994"/>
    <n v="101.24999999999999"/>
    <n v="0.3"/>
  </r>
  <r>
    <x v="0"/>
    <x v="0"/>
    <x v="99"/>
    <x v="3"/>
    <x v="9"/>
    <s v="Minneapolis"/>
    <x v="5"/>
    <n v="0.49999999999999989"/>
    <n v="2000"/>
    <n v="999.99999999999977"/>
    <n v="449.99999999999989"/>
    <n v="0.45"/>
  </r>
  <r>
    <x v="0"/>
    <x v="0"/>
    <x v="100"/>
    <x v="3"/>
    <x v="9"/>
    <s v="Minneapolis"/>
    <x v="0"/>
    <n v="0.5"/>
    <n v="3500"/>
    <n v="1750"/>
    <n v="612.50000000000011"/>
    <n v="0.35000000000000003"/>
  </r>
  <r>
    <x v="0"/>
    <x v="0"/>
    <x v="100"/>
    <x v="3"/>
    <x v="9"/>
    <s v="Minneapolis"/>
    <x v="1"/>
    <n v="0.4"/>
    <n v="2000"/>
    <n v="800"/>
    <n v="240"/>
    <n v="0.3"/>
  </r>
  <r>
    <x v="0"/>
    <x v="0"/>
    <x v="100"/>
    <x v="3"/>
    <x v="9"/>
    <s v="Minneapolis"/>
    <x v="2"/>
    <n v="0.4"/>
    <n v="1450"/>
    <n v="580"/>
    <n v="174"/>
    <n v="0.3"/>
  </r>
  <r>
    <x v="0"/>
    <x v="0"/>
    <x v="100"/>
    <x v="3"/>
    <x v="9"/>
    <s v="Minneapolis"/>
    <x v="3"/>
    <n v="0.4"/>
    <n v="1500"/>
    <n v="600"/>
    <n v="210.00000000000003"/>
    <n v="0.35000000000000003"/>
  </r>
  <r>
    <x v="0"/>
    <x v="0"/>
    <x v="100"/>
    <x v="3"/>
    <x v="9"/>
    <s v="Minneapolis"/>
    <x v="4"/>
    <n v="0.54999999999999993"/>
    <n v="1250"/>
    <n v="687.49999999999989"/>
    <n v="206.24999999999997"/>
    <n v="0.3"/>
  </r>
  <r>
    <x v="0"/>
    <x v="0"/>
    <x v="100"/>
    <x v="3"/>
    <x v="9"/>
    <s v="Minneapolis"/>
    <x v="5"/>
    <n v="0.59999999999999987"/>
    <n v="2250"/>
    <n v="1349.9999999999998"/>
    <n v="607.49999999999989"/>
    <n v="0.45"/>
  </r>
  <r>
    <x v="0"/>
    <x v="0"/>
    <x v="101"/>
    <x v="3"/>
    <x v="9"/>
    <s v="Minneapolis"/>
    <x v="0"/>
    <n v="0.54999999999999993"/>
    <n v="4750"/>
    <n v="2612.4999999999995"/>
    <n v="914.37499999999989"/>
    <n v="0.35000000000000003"/>
  </r>
  <r>
    <x v="0"/>
    <x v="0"/>
    <x v="101"/>
    <x v="3"/>
    <x v="9"/>
    <s v="Minneapolis"/>
    <x v="1"/>
    <n v="0.45"/>
    <n v="2750"/>
    <n v="1237.5"/>
    <n v="371.25"/>
    <n v="0.3"/>
  </r>
  <r>
    <x v="0"/>
    <x v="0"/>
    <x v="101"/>
    <x v="3"/>
    <x v="9"/>
    <s v="Minneapolis"/>
    <x v="2"/>
    <n v="0.45"/>
    <n v="2250"/>
    <n v="1012.5"/>
    <n v="303.75"/>
    <n v="0.3"/>
  </r>
  <r>
    <x v="0"/>
    <x v="0"/>
    <x v="101"/>
    <x v="3"/>
    <x v="9"/>
    <s v="Minneapolis"/>
    <x v="3"/>
    <n v="0.45"/>
    <n v="1750"/>
    <n v="787.5"/>
    <n v="275.625"/>
    <n v="0.35000000000000003"/>
  </r>
  <r>
    <x v="0"/>
    <x v="0"/>
    <x v="101"/>
    <x v="3"/>
    <x v="9"/>
    <s v="Minneapolis"/>
    <x v="4"/>
    <n v="0.54999999999999993"/>
    <n v="1750"/>
    <n v="962.49999999999989"/>
    <n v="288.74999999999994"/>
    <n v="0.3"/>
  </r>
  <r>
    <x v="0"/>
    <x v="0"/>
    <x v="101"/>
    <x v="3"/>
    <x v="9"/>
    <s v="Minneapolis"/>
    <x v="5"/>
    <n v="0.59999999999999987"/>
    <n v="2750"/>
    <n v="1649.9999999999995"/>
    <n v="742.49999999999977"/>
    <n v="0.45"/>
  </r>
  <r>
    <x v="3"/>
    <x v="3"/>
    <x v="102"/>
    <x v="3"/>
    <x v="10"/>
    <s v="Billings"/>
    <x v="0"/>
    <n v="0.35"/>
    <n v="4750"/>
    <n v="1662.5"/>
    <n v="748.125"/>
    <n v="0.45"/>
  </r>
  <r>
    <x v="3"/>
    <x v="3"/>
    <x v="102"/>
    <x v="3"/>
    <x v="10"/>
    <s v="Billings"/>
    <x v="1"/>
    <n v="0.45"/>
    <n v="4750"/>
    <n v="2137.5"/>
    <n v="641.25"/>
    <n v="0.3"/>
  </r>
  <r>
    <x v="3"/>
    <x v="3"/>
    <x v="102"/>
    <x v="3"/>
    <x v="10"/>
    <s v="Billings"/>
    <x v="2"/>
    <n v="0.45"/>
    <n v="4750"/>
    <n v="2137.5"/>
    <n v="961.875"/>
    <n v="0.45"/>
  </r>
  <r>
    <x v="3"/>
    <x v="3"/>
    <x v="102"/>
    <x v="3"/>
    <x v="10"/>
    <s v="Billings"/>
    <x v="3"/>
    <n v="0.45"/>
    <n v="3250"/>
    <n v="1462.5"/>
    <n v="585"/>
    <n v="0.39999999999999997"/>
  </r>
  <r>
    <x v="3"/>
    <x v="3"/>
    <x v="102"/>
    <x v="3"/>
    <x v="10"/>
    <s v="Billings"/>
    <x v="4"/>
    <n v="0.5"/>
    <n v="2750"/>
    <n v="1375"/>
    <n v="825.00000000000011"/>
    <n v="0.60000000000000009"/>
  </r>
  <r>
    <x v="3"/>
    <x v="3"/>
    <x v="102"/>
    <x v="3"/>
    <x v="10"/>
    <s v="Billings"/>
    <x v="5"/>
    <n v="0.45"/>
    <n v="4750"/>
    <n v="2137.5"/>
    <n v="534.375"/>
    <n v="0.25"/>
  </r>
  <r>
    <x v="3"/>
    <x v="3"/>
    <x v="103"/>
    <x v="3"/>
    <x v="10"/>
    <s v="Billings"/>
    <x v="0"/>
    <n v="0.35"/>
    <n v="5250"/>
    <n v="1837.4999999999998"/>
    <n v="826.87499999999989"/>
    <n v="0.45"/>
  </r>
  <r>
    <x v="3"/>
    <x v="3"/>
    <x v="103"/>
    <x v="3"/>
    <x v="10"/>
    <s v="Billings"/>
    <x v="1"/>
    <n v="0.45"/>
    <n v="4250"/>
    <n v="1912.5"/>
    <n v="573.75"/>
    <n v="0.3"/>
  </r>
  <r>
    <x v="3"/>
    <x v="3"/>
    <x v="103"/>
    <x v="3"/>
    <x v="10"/>
    <s v="Billings"/>
    <x v="2"/>
    <n v="0.45"/>
    <n v="4500"/>
    <n v="2025"/>
    <n v="911.25"/>
    <n v="0.45"/>
  </r>
  <r>
    <x v="3"/>
    <x v="3"/>
    <x v="103"/>
    <x v="3"/>
    <x v="10"/>
    <s v="Billings"/>
    <x v="3"/>
    <n v="0.45"/>
    <n v="3000"/>
    <n v="1350"/>
    <n v="540"/>
    <n v="0.39999999999999997"/>
  </r>
  <r>
    <x v="3"/>
    <x v="3"/>
    <x v="103"/>
    <x v="3"/>
    <x v="10"/>
    <s v="Billings"/>
    <x v="4"/>
    <n v="0.5"/>
    <n v="2250"/>
    <n v="1125"/>
    <n v="675.00000000000011"/>
    <n v="0.60000000000000009"/>
  </r>
  <r>
    <x v="3"/>
    <x v="3"/>
    <x v="103"/>
    <x v="3"/>
    <x v="10"/>
    <s v="Billings"/>
    <x v="5"/>
    <n v="0.45"/>
    <n v="4250"/>
    <n v="1912.5"/>
    <n v="478.125"/>
    <n v="0.25"/>
  </r>
  <r>
    <x v="3"/>
    <x v="3"/>
    <x v="104"/>
    <x v="3"/>
    <x v="10"/>
    <s v="Billings"/>
    <x v="0"/>
    <n v="0.35"/>
    <n v="5750"/>
    <n v="2012.4999999999998"/>
    <n v="905.62499999999989"/>
    <n v="0.45"/>
  </r>
  <r>
    <x v="3"/>
    <x v="3"/>
    <x v="104"/>
    <x v="3"/>
    <x v="10"/>
    <s v="Billings"/>
    <x v="1"/>
    <n v="0.45"/>
    <n v="4250"/>
    <n v="1912.5"/>
    <n v="573.75"/>
    <n v="0.3"/>
  </r>
  <r>
    <x v="3"/>
    <x v="3"/>
    <x v="104"/>
    <x v="3"/>
    <x v="10"/>
    <s v="Billings"/>
    <x v="2"/>
    <n v="0.45"/>
    <n v="4250"/>
    <n v="1912.5"/>
    <n v="860.625"/>
    <n v="0.45"/>
  </r>
  <r>
    <x v="3"/>
    <x v="3"/>
    <x v="104"/>
    <x v="3"/>
    <x v="10"/>
    <s v="Billings"/>
    <x v="3"/>
    <n v="0.45"/>
    <n v="3250"/>
    <n v="1462.5"/>
    <n v="585"/>
    <n v="0.39999999999999997"/>
  </r>
  <r>
    <x v="3"/>
    <x v="3"/>
    <x v="104"/>
    <x v="3"/>
    <x v="10"/>
    <s v="Billings"/>
    <x v="4"/>
    <n v="0.5"/>
    <n v="2000"/>
    <n v="1000"/>
    <n v="600.00000000000011"/>
    <n v="0.60000000000000009"/>
  </r>
  <r>
    <x v="3"/>
    <x v="3"/>
    <x v="104"/>
    <x v="3"/>
    <x v="10"/>
    <s v="Billings"/>
    <x v="5"/>
    <n v="0.45"/>
    <n v="4000"/>
    <n v="1800"/>
    <n v="450"/>
    <n v="0.25"/>
  </r>
  <r>
    <x v="3"/>
    <x v="3"/>
    <x v="105"/>
    <x v="3"/>
    <x v="10"/>
    <s v="Billings"/>
    <x v="0"/>
    <n v="0.45"/>
    <n v="5750"/>
    <n v="2587.5"/>
    <n v="1164.375"/>
    <n v="0.45"/>
  </r>
  <r>
    <x v="3"/>
    <x v="3"/>
    <x v="105"/>
    <x v="3"/>
    <x v="10"/>
    <s v="Billings"/>
    <x v="1"/>
    <n v="0.45"/>
    <n v="3750"/>
    <n v="1687.5"/>
    <n v="506.25"/>
    <n v="0.3"/>
  </r>
  <r>
    <x v="3"/>
    <x v="3"/>
    <x v="105"/>
    <x v="3"/>
    <x v="10"/>
    <s v="Billings"/>
    <x v="2"/>
    <n v="0.45"/>
    <n v="4000"/>
    <n v="1800"/>
    <n v="810"/>
    <n v="0.45"/>
  </r>
  <r>
    <x v="3"/>
    <x v="3"/>
    <x v="105"/>
    <x v="3"/>
    <x v="10"/>
    <s v="Billings"/>
    <x v="3"/>
    <n v="0.4"/>
    <n v="3000"/>
    <n v="1200"/>
    <n v="479.99999999999994"/>
    <n v="0.39999999999999997"/>
  </r>
  <r>
    <x v="3"/>
    <x v="3"/>
    <x v="105"/>
    <x v="3"/>
    <x v="10"/>
    <s v="Billings"/>
    <x v="4"/>
    <n v="0.45"/>
    <n v="2000"/>
    <n v="900"/>
    <n v="540.00000000000011"/>
    <n v="0.60000000000000009"/>
  </r>
  <r>
    <x v="3"/>
    <x v="3"/>
    <x v="105"/>
    <x v="3"/>
    <x v="10"/>
    <s v="Billings"/>
    <x v="5"/>
    <n v="0.6"/>
    <n v="3750"/>
    <n v="2250"/>
    <n v="562.5"/>
    <n v="0.25"/>
  </r>
  <r>
    <x v="3"/>
    <x v="3"/>
    <x v="106"/>
    <x v="3"/>
    <x v="10"/>
    <s v="Billings"/>
    <x v="0"/>
    <n v="0.4"/>
    <n v="5750"/>
    <n v="2300"/>
    <n v="1035"/>
    <n v="0.45"/>
  </r>
  <r>
    <x v="3"/>
    <x v="3"/>
    <x v="106"/>
    <x v="3"/>
    <x v="10"/>
    <s v="Billings"/>
    <x v="1"/>
    <n v="0.45"/>
    <n v="4250"/>
    <n v="1912.5"/>
    <n v="573.75"/>
    <n v="0.3"/>
  </r>
  <r>
    <x v="3"/>
    <x v="3"/>
    <x v="106"/>
    <x v="3"/>
    <x v="10"/>
    <s v="Billings"/>
    <x v="2"/>
    <n v="0.45"/>
    <n v="4250"/>
    <n v="1912.5"/>
    <n v="860.625"/>
    <n v="0.45"/>
  </r>
  <r>
    <x v="3"/>
    <x v="3"/>
    <x v="106"/>
    <x v="3"/>
    <x v="10"/>
    <s v="Billings"/>
    <x v="3"/>
    <n v="0.4"/>
    <n v="3250"/>
    <n v="1300"/>
    <n v="520"/>
    <n v="0.39999999999999997"/>
  </r>
  <r>
    <x v="3"/>
    <x v="3"/>
    <x v="106"/>
    <x v="3"/>
    <x v="10"/>
    <s v="Billings"/>
    <x v="4"/>
    <n v="0.45"/>
    <n v="2250"/>
    <n v="1012.5"/>
    <n v="607.50000000000011"/>
    <n v="0.60000000000000009"/>
  </r>
  <r>
    <x v="3"/>
    <x v="3"/>
    <x v="106"/>
    <x v="3"/>
    <x v="10"/>
    <s v="Billings"/>
    <x v="5"/>
    <n v="0.6"/>
    <n v="4000"/>
    <n v="2400"/>
    <n v="600"/>
    <n v="0.25"/>
  </r>
  <r>
    <x v="3"/>
    <x v="3"/>
    <x v="107"/>
    <x v="3"/>
    <x v="10"/>
    <s v="Billings"/>
    <x v="0"/>
    <n v="0.4"/>
    <n v="6750"/>
    <n v="2700"/>
    <n v="1215"/>
    <n v="0.45"/>
  </r>
  <r>
    <x v="3"/>
    <x v="3"/>
    <x v="107"/>
    <x v="3"/>
    <x v="10"/>
    <s v="Billings"/>
    <x v="1"/>
    <n v="0.45"/>
    <n v="5250"/>
    <n v="2362.5"/>
    <n v="708.75"/>
    <n v="0.3"/>
  </r>
  <r>
    <x v="3"/>
    <x v="3"/>
    <x v="107"/>
    <x v="3"/>
    <x v="10"/>
    <s v="Billings"/>
    <x v="2"/>
    <n v="0.45"/>
    <n v="5500"/>
    <n v="2475"/>
    <n v="1113.75"/>
    <n v="0.45"/>
  </r>
  <r>
    <x v="3"/>
    <x v="3"/>
    <x v="107"/>
    <x v="3"/>
    <x v="10"/>
    <s v="Billings"/>
    <x v="3"/>
    <n v="0.4"/>
    <n v="4250"/>
    <n v="1700"/>
    <n v="680"/>
    <n v="0.39999999999999997"/>
  </r>
  <r>
    <x v="3"/>
    <x v="3"/>
    <x v="107"/>
    <x v="3"/>
    <x v="10"/>
    <s v="Billings"/>
    <x v="4"/>
    <n v="0.45"/>
    <n v="3000"/>
    <n v="1350"/>
    <n v="810.00000000000011"/>
    <n v="0.60000000000000009"/>
  </r>
  <r>
    <x v="3"/>
    <x v="3"/>
    <x v="107"/>
    <x v="3"/>
    <x v="10"/>
    <s v="Billings"/>
    <x v="5"/>
    <n v="0.6"/>
    <n v="6000"/>
    <n v="3600"/>
    <n v="900"/>
    <n v="0.25"/>
  </r>
  <r>
    <x v="3"/>
    <x v="3"/>
    <x v="108"/>
    <x v="3"/>
    <x v="10"/>
    <s v="Billings"/>
    <x v="0"/>
    <n v="0.4"/>
    <n v="7500"/>
    <n v="3000"/>
    <n v="1350"/>
    <n v="0.45"/>
  </r>
  <r>
    <x v="3"/>
    <x v="3"/>
    <x v="108"/>
    <x v="3"/>
    <x v="10"/>
    <s v="Billings"/>
    <x v="1"/>
    <n v="0.45"/>
    <n v="6000"/>
    <n v="2700"/>
    <n v="810"/>
    <n v="0.3"/>
  </r>
  <r>
    <x v="3"/>
    <x v="3"/>
    <x v="108"/>
    <x v="3"/>
    <x v="10"/>
    <s v="Billings"/>
    <x v="2"/>
    <n v="0.45"/>
    <n v="5500"/>
    <n v="2475"/>
    <n v="1113.75"/>
    <n v="0.45"/>
  </r>
  <r>
    <x v="3"/>
    <x v="3"/>
    <x v="108"/>
    <x v="3"/>
    <x v="10"/>
    <s v="Billings"/>
    <x v="3"/>
    <n v="0.4"/>
    <n v="4500"/>
    <n v="1800"/>
    <n v="719.99999999999989"/>
    <n v="0.39999999999999997"/>
  </r>
  <r>
    <x v="3"/>
    <x v="3"/>
    <x v="108"/>
    <x v="3"/>
    <x v="10"/>
    <s v="Billings"/>
    <x v="4"/>
    <n v="0.45"/>
    <n v="4750"/>
    <n v="2137.5"/>
    <n v="1282.5000000000002"/>
    <n v="0.60000000000000009"/>
  </r>
  <r>
    <x v="3"/>
    <x v="3"/>
    <x v="108"/>
    <x v="3"/>
    <x v="10"/>
    <s v="Billings"/>
    <x v="5"/>
    <n v="0.6"/>
    <n v="4750"/>
    <n v="2850"/>
    <n v="712.5"/>
    <n v="0.25"/>
  </r>
  <r>
    <x v="3"/>
    <x v="3"/>
    <x v="109"/>
    <x v="3"/>
    <x v="10"/>
    <s v="Billings"/>
    <x v="0"/>
    <n v="0.45"/>
    <n v="6750"/>
    <n v="3037.5"/>
    <n v="1366.875"/>
    <n v="0.45"/>
  </r>
  <r>
    <x v="3"/>
    <x v="3"/>
    <x v="109"/>
    <x v="3"/>
    <x v="10"/>
    <s v="Billings"/>
    <x v="1"/>
    <n v="0.55000000000000004"/>
    <n v="6250"/>
    <n v="3437.5000000000005"/>
    <n v="1031.25"/>
    <n v="0.3"/>
  </r>
  <r>
    <x v="3"/>
    <x v="3"/>
    <x v="109"/>
    <x v="3"/>
    <x v="10"/>
    <s v="Billings"/>
    <x v="2"/>
    <n v="0.5"/>
    <n v="5000"/>
    <n v="2500"/>
    <n v="1125"/>
    <n v="0.45"/>
  </r>
  <r>
    <x v="3"/>
    <x v="3"/>
    <x v="109"/>
    <x v="3"/>
    <x v="10"/>
    <s v="Billings"/>
    <x v="3"/>
    <n v="0.45"/>
    <n v="4250"/>
    <n v="1912.5"/>
    <n v="764.99999999999989"/>
    <n v="0.39999999999999997"/>
  </r>
  <r>
    <x v="3"/>
    <x v="3"/>
    <x v="109"/>
    <x v="3"/>
    <x v="10"/>
    <s v="Billings"/>
    <x v="4"/>
    <n v="0.54999999999999993"/>
    <n v="4250"/>
    <n v="2337.4999999999995"/>
    <n v="1402.5"/>
    <n v="0.60000000000000009"/>
  </r>
  <r>
    <x v="3"/>
    <x v="3"/>
    <x v="109"/>
    <x v="3"/>
    <x v="10"/>
    <s v="Billings"/>
    <x v="5"/>
    <n v="0.6"/>
    <n v="4000"/>
    <n v="2400"/>
    <n v="600"/>
    <n v="0.25"/>
  </r>
  <r>
    <x v="3"/>
    <x v="3"/>
    <x v="110"/>
    <x v="3"/>
    <x v="10"/>
    <s v="Billings"/>
    <x v="0"/>
    <n v="0.45"/>
    <n v="6000"/>
    <n v="2700"/>
    <n v="1215"/>
    <n v="0.45"/>
  </r>
  <r>
    <x v="3"/>
    <x v="3"/>
    <x v="110"/>
    <x v="3"/>
    <x v="10"/>
    <s v="Billings"/>
    <x v="1"/>
    <n v="0.5"/>
    <n v="6000"/>
    <n v="3000"/>
    <n v="900"/>
    <n v="0.3"/>
  </r>
  <r>
    <x v="3"/>
    <x v="3"/>
    <x v="110"/>
    <x v="3"/>
    <x v="10"/>
    <s v="Billings"/>
    <x v="2"/>
    <n v="0.45"/>
    <n v="4500"/>
    <n v="2025"/>
    <n v="911.25"/>
    <n v="0.45"/>
  </r>
  <r>
    <x v="3"/>
    <x v="3"/>
    <x v="110"/>
    <x v="3"/>
    <x v="10"/>
    <s v="Billings"/>
    <x v="3"/>
    <n v="0.45"/>
    <n v="4000"/>
    <n v="1800"/>
    <n v="719.99999999999989"/>
    <n v="0.39999999999999997"/>
  </r>
  <r>
    <x v="3"/>
    <x v="3"/>
    <x v="110"/>
    <x v="3"/>
    <x v="10"/>
    <s v="Billings"/>
    <x v="4"/>
    <n v="0.54999999999999993"/>
    <n v="4000"/>
    <n v="2199.9999999999995"/>
    <n v="1320"/>
    <n v="0.60000000000000009"/>
  </r>
  <r>
    <x v="3"/>
    <x v="3"/>
    <x v="110"/>
    <x v="3"/>
    <x v="10"/>
    <s v="Billings"/>
    <x v="5"/>
    <n v="0.6"/>
    <n v="4500"/>
    <n v="2700"/>
    <n v="675"/>
    <n v="0.25"/>
  </r>
  <r>
    <x v="3"/>
    <x v="3"/>
    <x v="111"/>
    <x v="3"/>
    <x v="10"/>
    <s v="Billings"/>
    <x v="0"/>
    <n v="0.45"/>
    <n v="5500"/>
    <n v="2475"/>
    <n v="1113.75"/>
    <n v="0.45"/>
  </r>
  <r>
    <x v="3"/>
    <x v="3"/>
    <x v="111"/>
    <x v="3"/>
    <x v="10"/>
    <s v="Billings"/>
    <x v="1"/>
    <n v="0.5"/>
    <n v="5500"/>
    <n v="2750"/>
    <n v="825"/>
    <n v="0.3"/>
  </r>
  <r>
    <x v="3"/>
    <x v="3"/>
    <x v="111"/>
    <x v="3"/>
    <x v="10"/>
    <s v="Billings"/>
    <x v="2"/>
    <n v="0.45"/>
    <n v="4000"/>
    <n v="1800"/>
    <n v="810"/>
    <n v="0.45"/>
  </r>
  <r>
    <x v="3"/>
    <x v="3"/>
    <x v="111"/>
    <x v="3"/>
    <x v="10"/>
    <s v="Billings"/>
    <x v="3"/>
    <n v="0.45"/>
    <n v="3750"/>
    <n v="1687.5"/>
    <n v="675"/>
    <n v="0.39999999999999997"/>
  </r>
  <r>
    <x v="3"/>
    <x v="3"/>
    <x v="111"/>
    <x v="3"/>
    <x v="10"/>
    <s v="Billings"/>
    <x v="4"/>
    <n v="0.54999999999999993"/>
    <n v="3500"/>
    <n v="1924.9999999999998"/>
    <n v="1155"/>
    <n v="0.60000000000000009"/>
  </r>
  <r>
    <x v="3"/>
    <x v="3"/>
    <x v="111"/>
    <x v="3"/>
    <x v="10"/>
    <s v="Billings"/>
    <x v="5"/>
    <n v="0.6"/>
    <n v="4000"/>
    <n v="2400"/>
    <n v="600"/>
    <n v="0.25"/>
  </r>
  <r>
    <x v="3"/>
    <x v="3"/>
    <x v="112"/>
    <x v="3"/>
    <x v="10"/>
    <s v="Billings"/>
    <x v="0"/>
    <n v="0.4"/>
    <n v="5750"/>
    <n v="2300"/>
    <n v="1035"/>
    <n v="0.45"/>
  </r>
  <r>
    <x v="3"/>
    <x v="3"/>
    <x v="112"/>
    <x v="3"/>
    <x v="10"/>
    <s v="Billings"/>
    <x v="1"/>
    <n v="0.45000000000000007"/>
    <n v="5750"/>
    <n v="2587.5000000000005"/>
    <n v="776.25000000000011"/>
    <n v="0.3"/>
  </r>
  <r>
    <x v="3"/>
    <x v="3"/>
    <x v="112"/>
    <x v="3"/>
    <x v="10"/>
    <s v="Billings"/>
    <x v="2"/>
    <n v="0.4"/>
    <n v="4250"/>
    <n v="1700"/>
    <n v="765"/>
    <n v="0.45"/>
  </r>
  <r>
    <x v="3"/>
    <x v="3"/>
    <x v="112"/>
    <x v="3"/>
    <x v="10"/>
    <s v="Billings"/>
    <x v="3"/>
    <n v="0.4"/>
    <n v="4250"/>
    <n v="1700"/>
    <n v="680"/>
    <n v="0.39999999999999997"/>
  </r>
  <r>
    <x v="3"/>
    <x v="3"/>
    <x v="112"/>
    <x v="3"/>
    <x v="10"/>
    <s v="Billings"/>
    <x v="4"/>
    <n v="0.54999999999999993"/>
    <n v="3750"/>
    <n v="2062.4999999999995"/>
    <n v="1237.5"/>
    <n v="0.60000000000000009"/>
  </r>
  <r>
    <x v="3"/>
    <x v="3"/>
    <x v="112"/>
    <x v="3"/>
    <x v="10"/>
    <s v="Billings"/>
    <x v="5"/>
    <n v="0.6"/>
    <n v="4750"/>
    <n v="2850"/>
    <n v="712.5"/>
    <n v="0.25"/>
  </r>
  <r>
    <x v="3"/>
    <x v="3"/>
    <x v="113"/>
    <x v="3"/>
    <x v="10"/>
    <s v="Billings"/>
    <x v="0"/>
    <n v="0.45"/>
    <n v="6750"/>
    <n v="3037.5"/>
    <n v="1366.875"/>
    <n v="0.45"/>
  </r>
  <r>
    <x v="3"/>
    <x v="3"/>
    <x v="113"/>
    <x v="3"/>
    <x v="10"/>
    <s v="Billings"/>
    <x v="1"/>
    <n v="0.5"/>
    <n v="6750"/>
    <n v="3375"/>
    <n v="1012.5"/>
    <n v="0.3"/>
  </r>
  <r>
    <x v="3"/>
    <x v="3"/>
    <x v="113"/>
    <x v="3"/>
    <x v="10"/>
    <s v="Billings"/>
    <x v="2"/>
    <n v="0.45"/>
    <n v="4750"/>
    <n v="2137.5"/>
    <n v="961.875"/>
    <n v="0.45"/>
  </r>
  <r>
    <x v="3"/>
    <x v="3"/>
    <x v="113"/>
    <x v="3"/>
    <x v="10"/>
    <s v="Billings"/>
    <x v="3"/>
    <n v="0.45"/>
    <n v="4750"/>
    <n v="2137.5"/>
    <n v="854.99999999999989"/>
    <n v="0.39999999999999997"/>
  </r>
  <r>
    <x v="3"/>
    <x v="3"/>
    <x v="113"/>
    <x v="3"/>
    <x v="10"/>
    <s v="Billings"/>
    <x v="4"/>
    <n v="0.54999999999999993"/>
    <n v="4000"/>
    <n v="2199.9999999999995"/>
    <n v="1320"/>
    <n v="0.60000000000000009"/>
  </r>
  <r>
    <x v="3"/>
    <x v="3"/>
    <x v="113"/>
    <x v="3"/>
    <x v="10"/>
    <s v="Billings"/>
    <x v="5"/>
    <n v="0.6"/>
    <n v="5000"/>
    <n v="3000"/>
    <n v="750"/>
    <n v="0.25"/>
  </r>
  <r>
    <x v="1"/>
    <x v="1"/>
    <x v="114"/>
    <x v="1"/>
    <x v="11"/>
    <s v="Knoxville"/>
    <x v="0"/>
    <n v="0.2"/>
    <n v="7000"/>
    <n v="1400"/>
    <n v="489.99999999999994"/>
    <n v="0.35"/>
  </r>
  <r>
    <x v="1"/>
    <x v="1"/>
    <x v="114"/>
    <x v="1"/>
    <x v="11"/>
    <s v="Knoxville"/>
    <x v="1"/>
    <n v="0.3"/>
    <n v="7000"/>
    <n v="2100"/>
    <n v="735"/>
    <n v="0.35"/>
  </r>
  <r>
    <x v="1"/>
    <x v="1"/>
    <x v="114"/>
    <x v="1"/>
    <x v="11"/>
    <s v="Knoxville"/>
    <x v="2"/>
    <n v="0.3"/>
    <n v="5000"/>
    <n v="1500"/>
    <n v="525"/>
    <n v="0.35"/>
  </r>
  <r>
    <x v="1"/>
    <x v="1"/>
    <x v="114"/>
    <x v="1"/>
    <x v="11"/>
    <s v="Knoxville"/>
    <x v="3"/>
    <n v="0.35"/>
    <n v="5000"/>
    <n v="1750"/>
    <n v="787.5"/>
    <n v="0.45"/>
  </r>
  <r>
    <x v="1"/>
    <x v="1"/>
    <x v="114"/>
    <x v="1"/>
    <x v="11"/>
    <s v="Knoxville"/>
    <x v="4"/>
    <n v="0.4"/>
    <n v="3500"/>
    <n v="1400"/>
    <n v="420"/>
    <n v="0.3"/>
  </r>
  <r>
    <x v="1"/>
    <x v="1"/>
    <x v="114"/>
    <x v="1"/>
    <x v="11"/>
    <s v="Knoxville"/>
    <x v="5"/>
    <n v="0.35"/>
    <n v="5000"/>
    <n v="1750"/>
    <n v="875"/>
    <n v="0.5"/>
  </r>
  <r>
    <x v="1"/>
    <x v="1"/>
    <x v="67"/>
    <x v="1"/>
    <x v="11"/>
    <s v="Knoxville"/>
    <x v="0"/>
    <n v="0.25"/>
    <n v="6500"/>
    <n v="1625"/>
    <n v="568.75"/>
    <n v="0.35"/>
  </r>
  <r>
    <x v="1"/>
    <x v="1"/>
    <x v="67"/>
    <x v="1"/>
    <x v="11"/>
    <s v="Knoxville"/>
    <x v="1"/>
    <n v="0.35"/>
    <n v="6250"/>
    <n v="2187.5"/>
    <n v="765.625"/>
    <n v="0.35"/>
  </r>
  <r>
    <x v="1"/>
    <x v="1"/>
    <x v="67"/>
    <x v="1"/>
    <x v="11"/>
    <s v="Knoxville"/>
    <x v="2"/>
    <n v="0.35"/>
    <n v="4500"/>
    <n v="1575"/>
    <n v="551.25"/>
    <n v="0.35"/>
  </r>
  <r>
    <x v="1"/>
    <x v="1"/>
    <x v="67"/>
    <x v="1"/>
    <x v="11"/>
    <s v="Knoxville"/>
    <x v="3"/>
    <n v="0.35"/>
    <n v="4000"/>
    <n v="1400"/>
    <n v="630"/>
    <n v="0.45"/>
  </r>
  <r>
    <x v="1"/>
    <x v="1"/>
    <x v="67"/>
    <x v="1"/>
    <x v="11"/>
    <s v="Knoxville"/>
    <x v="4"/>
    <n v="0.4"/>
    <n v="2750"/>
    <n v="1100"/>
    <n v="330"/>
    <n v="0.3"/>
  </r>
  <r>
    <x v="1"/>
    <x v="1"/>
    <x v="67"/>
    <x v="1"/>
    <x v="11"/>
    <s v="Knoxville"/>
    <x v="5"/>
    <n v="0.35"/>
    <n v="4750"/>
    <n v="1662.5"/>
    <n v="831.25"/>
    <n v="0.5"/>
  </r>
  <r>
    <x v="1"/>
    <x v="1"/>
    <x v="115"/>
    <x v="1"/>
    <x v="11"/>
    <s v="Knoxville"/>
    <x v="0"/>
    <n v="0.3"/>
    <n v="6500"/>
    <n v="1950"/>
    <n v="779.99999999999989"/>
    <n v="0.39999999999999997"/>
  </r>
  <r>
    <x v="1"/>
    <x v="1"/>
    <x v="115"/>
    <x v="1"/>
    <x v="11"/>
    <s v="Knoxville"/>
    <x v="1"/>
    <n v="0.4"/>
    <n v="6500"/>
    <n v="2600"/>
    <n v="1040"/>
    <n v="0.39999999999999997"/>
  </r>
  <r>
    <x v="1"/>
    <x v="1"/>
    <x v="115"/>
    <x v="1"/>
    <x v="11"/>
    <s v="Knoxville"/>
    <x v="2"/>
    <n v="0.3"/>
    <n v="4750"/>
    <n v="1425"/>
    <n v="570"/>
    <n v="0.39999999999999997"/>
  </r>
  <r>
    <x v="1"/>
    <x v="1"/>
    <x v="115"/>
    <x v="1"/>
    <x v="11"/>
    <s v="Knoxville"/>
    <x v="3"/>
    <n v="0.35000000000000003"/>
    <n v="3750"/>
    <n v="1312.5000000000002"/>
    <n v="656.25000000000011"/>
    <n v="0.5"/>
  </r>
  <r>
    <x v="1"/>
    <x v="1"/>
    <x v="115"/>
    <x v="1"/>
    <x v="11"/>
    <s v="Knoxville"/>
    <x v="4"/>
    <n v="0.4"/>
    <n v="2750"/>
    <n v="1100"/>
    <n v="385"/>
    <n v="0.35"/>
  </r>
  <r>
    <x v="1"/>
    <x v="1"/>
    <x v="115"/>
    <x v="1"/>
    <x v="11"/>
    <s v="Knoxville"/>
    <x v="5"/>
    <n v="0.35000000000000003"/>
    <n v="4250"/>
    <n v="1487.5000000000002"/>
    <n v="818.12500000000023"/>
    <n v="0.55000000000000004"/>
  </r>
  <r>
    <x v="1"/>
    <x v="1"/>
    <x v="50"/>
    <x v="1"/>
    <x v="11"/>
    <s v="Knoxville"/>
    <x v="0"/>
    <n v="0.19999999999999998"/>
    <n v="6750"/>
    <n v="1350"/>
    <n v="540"/>
    <n v="0.39999999999999997"/>
  </r>
  <r>
    <x v="1"/>
    <x v="1"/>
    <x v="50"/>
    <x v="1"/>
    <x v="11"/>
    <s v="Knoxville"/>
    <x v="1"/>
    <n v="0.25000000000000006"/>
    <n v="6750"/>
    <n v="1687.5000000000005"/>
    <n v="675.00000000000011"/>
    <n v="0.39999999999999997"/>
  </r>
  <r>
    <x v="1"/>
    <x v="1"/>
    <x v="50"/>
    <x v="1"/>
    <x v="11"/>
    <s v="Knoxville"/>
    <x v="2"/>
    <n v="0.19999999999999996"/>
    <n v="5000"/>
    <n v="999.99999999999977"/>
    <n v="399.99999999999989"/>
    <n v="0.39999999999999997"/>
  </r>
  <r>
    <x v="1"/>
    <x v="1"/>
    <x v="50"/>
    <x v="1"/>
    <x v="11"/>
    <s v="Knoxville"/>
    <x v="3"/>
    <n v="0.25000000000000006"/>
    <n v="4000"/>
    <n v="1000.0000000000002"/>
    <n v="500.00000000000011"/>
    <n v="0.5"/>
  </r>
  <r>
    <x v="1"/>
    <x v="1"/>
    <x v="50"/>
    <x v="1"/>
    <x v="11"/>
    <s v="Knoxville"/>
    <x v="4"/>
    <n v="0.3"/>
    <n v="3000"/>
    <n v="900"/>
    <n v="315"/>
    <n v="0.35"/>
  </r>
  <r>
    <x v="1"/>
    <x v="1"/>
    <x v="50"/>
    <x v="1"/>
    <x v="11"/>
    <s v="Knoxville"/>
    <x v="5"/>
    <n v="0.25000000000000006"/>
    <n v="5750"/>
    <n v="1437.5000000000002"/>
    <n v="790.62500000000023"/>
    <n v="0.55000000000000004"/>
  </r>
  <r>
    <x v="1"/>
    <x v="1"/>
    <x v="70"/>
    <x v="1"/>
    <x v="11"/>
    <s v="Knoxville"/>
    <x v="0"/>
    <n v="0.14999999999999997"/>
    <n v="7250"/>
    <n v="1087.4999999999998"/>
    <n v="434.99999999999989"/>
    <n v="0.39999999999999997"/>
  </r>
  <r>
    <x v="1"/>
    <x v="1"/>
    <x v="70"/>
    <x v="1"/>
    <x v="11"/>
    <s v="Knoxville"/>
    <x v="1"/>
    <n v="0.25000000000000006"/>
    <n v="7500"/>
    <n v="1875.0000000000005"/>
    <n v="750.00000000000011"/>
    <n v="0.39999999999999997"/>
  </r>
  <r>
    <x v="1"/>
    <x v="1"/>
    <x v="70"/>
    <x v="1"/>
    <x v="11"/>
    <s v="Knoxville"/>
    <x v="2"/>
    <n v="0.19999999999999996"/>
    <n v="6000"/>
    <n v="1199.9999999999998"/>
    <n v="479.99999999999989"/>
    <n v="0.39999999999999997"/>
  </r>
  <r>
    <x v="1"/>
    <x v="1"/>
    <x v="70"/>
    <x v="1"/>
    <x v="11"/>
    <s v="Knoxville"/>
    <x v="3"/>
    <n v="0.30000000000000004"/>
    <n v="5250"/>
    <n v="1575.0000000000002"/>
    <n v="787.50000000000011"/>
    <n v="0.5"/>
  </r>
  <r>
    <x v="1"/>
    <x v="1"/>
    <x v="70"/>
    <x v="1"/>
    <x v="11"/>
    <s v="Knoxville"/>
    <x v="4"/>
    <n v="0.45"/>
    <n v="4250"/>
    <n v="1912.5"/>
    <n v="669.375"/>
    <n v="0.35"/>
  </r>
  <r>
    <x v="1"/>
    <x v="1"/>
    <x v="70"/>
    <x v="1"/>
    <x v="11"/>
    <s v="Knoxville"/>
    <x v="5"/>
    <n v="0.4"/>
    <n v="7750"/>
    <n v="3100"/>
    <n v="1705.0000000000002"/>
    <n v="0.55000000000000004"/>
  </r>
  <r>
    <x v="1"/>
    <x v="1"/>
    <x v="71"/>
    <x v="1"/>
    <x v="11"/>
    <s v="Knoxville"/>
    <x v="0"/>
    <n v="0.4"/>
    <n v="7750"/>
    <n v="3100"/>
    <n v="1240"/>
    <n v="0.39999999999999997"/>
  </r>
  <r>
    <x v="1"/>
    <x v="1"/>
    <x v="71"/>
    <x v="1"/>
    <x v="11"/>
    <s v="Knoxville"/>
    <x v="1"/>
    <n v="0.45"/>
    <n v="7750"/>
    <n v="3487.5"/>
    <n v="1394.9999999999998"/>
    <n v="0.39999999999999997"/>
  </r>
  <r>
    <x v="1"/>
    <x v="1"/>
    <x v="71"/>
    <x v="1"/>
    <x v="11"/>
    <s v="Knoxville"/>
    <x v="2"/>
    <n v="0.4"/>
    <n v="6500"/>
    <n v="2600"/>
    <n v="1040"/>
    <n v="0.39999999999999997"/>
  </r>
  <r>
    <x v="1"/>
    <x v="1"/>
    <x v="71"/>
    <x v="1"/>
    <x v="11"/>
    <s v="Knoxville"/>
    <x v="3"/>
    <n v="0.4"/>
    <n v="6000"/>
    <n v="2400"/>
    <n v="1200"/>
    <n v="0.5"/>
  </r>
  <r>
    <x v="1"/>
    <x v="1"/>
    <x v="71"/>
    <x v="1"/>
    <x v="11"/>
    <s v="Knoxville"/>
    <x v="4"/>
    <n v="0.45"/>
    <n v="5000"/>
    <n v="2250"/>
    <n v="787.5"/>
    <n v="0.35"/>
  </r>
  <r>
    <x v="1"/>
    <x v="1"/>
    <x v="71"/>
    <x v="1"/>
    <x v="11"/>
    <s v="Knoxville"/>
    <x v="5"/>
    <n v="0.5"/>
    <n v="8750"/>
    <n v="4375"/>
    <n v="2406.25"/>
    <n v="0.55000000000000004"/>
  </r>
  <r>
    <x v="1"/>
    <x v="1"/>
    <x v="116"/>
    <x v="1"/>
    <x v="11"/>
    <s v="Knoxville"/>
    <x v="0"/>
    <n v="0.4"/>
    <n v="8250"/>
    <n v="3300"/>
    <n v="1484.9999999999998"/>
    <n v="0.44999999999999996"/>
  </r>
  <r>
    <x v="1"/>
    <x v="1"/>
    <x v="116"/>
    <x v="1"/>
    <x v="11"/>
    <s v="Knoxville"/>
    <x v="1"/>
    <n v="0.45"/>
    <n v="8250"/>
    <n v="3712.5"/>
    <n v="1670.6249999999998"/>
    <n v="0.44999999999999996"/>
  </r>
  <r>
    <x v="1"/>
    <x v="1"/>
    <x v="116"/>
    <x v="1"/>
    <x v="11"/>
    <s v="Knoxville"/>
    <x v="2"/>
    <n v="0.4"/>
    <n v="9750"/>
    <n v="3900"/>
    <n v="1754.9999999999998"/>
    <n v="0.44999999999999996"/>
  </r>
  <r>
    <x v="1"/>
    <x v="1"/>
    <x v="116"/>
    <x v="1"/>
    <x v="11"/>
    <s v="Knoxville"/>
    <x v="3"/>
    <n v="0.4"/>
    <n v="5750"/>
    <n v="2300"/>
    <n v="1265"/>
    <n v="0.55000000000000004"/>
  </r>
  <r>
    <x v="1"/>
    <x v="1"/>
    <x v="116"/>
    <x v="1"/>
    <x v="11"/>
    <s v="Knoxville"/>
    <x v="4"/>
    <n v="0.45"/>
    <n v="5500"/>
    <n v="2475"/>
    <n v="989.99999999999989"/>
    <n v="0.39999999999999997"/>
  </r>
  <r>
    <x v="1"/>
    <x v="1"/>
    <x v="116"/>
    <x v="1"/>
    <x v="11"/>
    <s v="Knoxville"/>
    <x v="5"/>
    <n v="0.54999999999999993"/>
    <n v="8250"/>
    <n v="4537.4999999999991"/>
    <n v="2722.5"/>
    <n v="0.60000000000000009"/>
  </r>
  <r>
    <x v="1"/>
    <x v="1"/>
    <x v="117"/>
    <x v="1"/>
    <x v="11"/>
    <s v="Knoxville"/>
    <x v="0"/>
    <n v="0.45"/>
    <n v="7750"/>
    <n v="3487.5"/>
    <n v="1569.3749999999998"/>
    <n v="0.44999999999999996"/>
  </r>
  <r>
    <x v="1"/>
    <x v="1"/>
    <x v="117"/>
    <x v="1"/>
    <x v="11"/>
    <s v="Knoxville"/>
    <x v="1"/>
    <n v="0.55000000000000004"/>
    <n v="7750"/>
    <n v="4262.5"/>
    <n v="1918.1249999999998"/>
    <n v="0.44999999999999996"/>
  </r>
  <r>
    <x v="1"/>
    <x v="1"/>
    <x v="117"/>
    <x v="1"/>
    <x v="11"/>
    <s v="Knoxville"/>
    <x v="2"/>
    <n v="0.5"/>
    <n v="9500"/>
    <n v="4750"/>
    <n v="2137.5"/>
    <n v="0.44999999999999996"/>
  </r>
  <r>
    <x v="1"/>
    <x v="1"/>
    <x v="117"/>
    <x v="1"/>
    <x v="11"/>
    <s v="Knoxville"/>
    <x v="3"/>
    <n v="0.45"/>
    <n v="4750"/>
    <n v="2137.5"/>
    <n v="1175.625"/>
    <n v="0.55000000000000004"/>
  </r>
  <r>
    <x v="1"/>
    <x v="1"/>
    <x v="117"/>
    <x v="1"/>
    <x v="11"/>
    <s v="Knoxville"/>
    <x v="4"/>
    <n v="0.5"/>
    <n v="4750"/>
    <n v="2375"/>
    <n v="949.99999999999989"/>
    <n v="0.39999999999999997"/>
  </r>
  <r>
    <x v="1"/>
    <x v="1"/>
    <x v="117"/>
    <x v="1"/>
    <x v="11"/>
    <s v="Knoxville"/>
    <x v="5"/>
    <n v="0.54999999999999993"/>
    <n v="7250"/>
    <n v="3987.4999999999995"/>
    <n v="2392.5"/>
    <n v="0.60000000000000009"/>
  </r>
  <r>
    <x v="1"/>
    <x v="1"/>
    <x v="74"/>
    <x v="1"/>
    <x v="11"/>
    <s v="Knoxville"/>
    <x v="0"/>
    <n v="0.5"/>
    <n v="6750"/>
    <n v="3375"/>
    <n v="1518.7499999999998"/>
    <n v="0.44999999999999996"/>
  </r>
  <r>
    <x v="1"/>
    <x v="1"/>
    <x v="74"/>
    <x v="1"/>
    <x v="11"/>
    <s v="Knoxville"/>
    <x v="1"/>
    <n v="0.5"/>
    <n v="6250"/>
    <n v="3125"/>
    <n v="1406.2499999999998"/>
    <n v="0.44999999999999996"/>
  </r>
  <r>
    <x v="1"/>
    <x v="1"/>
    <x v="74"/>
    <x v="1"/>
    <x v="11"/>
    <s v="Knoxville"/>
    <x v="2"/>
    <n v="0.54999999999999993"/>
    <n v="6750"/>
    <n v="3712.4999999999995"/>
    <n v="1670.6249999999995"/>
    <n v="0.44999999999999996"/>
  </r>
  <r>
    <x v="1"/>
    <x v="1"/>
    <x v="74"/>
    <x v="1"/>
    <x v="11"/>
    <s v="Knoxville"/>
    <x v="3"/>
    <n v="0.54999999999999993"/>
    <n v="4000"/>
    <n v="2199.9999999999995"/>
    <n v="1209.9999999999998"/>
    <n v="0.55000000000000004"/>
  </r>
  <r>
    <x v="1"/>
    <x v="1"/>
    <x v="74"/>
    <x v="1"/>
    <x v="11"/>
    <s v="Knoxville"/>
    <x v="4"/>
    <n v="0.5"/>
    <n v="4000"/>
    <n v="2000"/>
    <n v="799.99999999999989"/>
    <n v="0.39999999999999997"/>
  </r>
  <r>
    <x v="1"/>
    <x v="1"/>
    <x v="74"/>
    <x v="1"/>
    <x v="11"/>
    <s v="Knoxville"/>
    <x v="5"/>
    <n v="0.45"/>
    <n v="6250"/>
    <n v="2812.5"/>
    <n v="1687.5000000000002"/>
    <n v="0.60000000000000009"/>
  </r>
  <r>
    <x v="1"/>
    <x v="1"/>
    <x v="75"/>
    <x v="1"/>
    <x v="11"/>
    <s v="Knoxville"/>
    <x v="0"/>
    <n v="0.35000000000000003"/>
    <n v="5750"/>
    <n v="2012.5000000000002"/>
    <n v="905.625"/>
    <n v="0.44999999999999996"/>
  </r>
  <r>
    <x v="1"/>
    <x v="1"/>
    <x v="75"/>
    <x v="1"/>
    <x v="11"/>
    <s v="Knoxville"/>
    <x v="1"/>
    <n v="0.35000000000000003"/>
    <n v="5750"/>
    <n v="2012.5000000000002"/>
    <n v="905.625"/>
    <n v="0.44999999999999996"/>
  </r>
  <r>
    <x v="1"/>
    <x v="1"/>
    <x v="75"/>
    <x v="1"/>
    <x v="11"/>
    <s v="Knoxville"/>
    <x v="2"/>
    <n v="0.4"/>
    <n v="5250"/>
    <n v="2100"/>
    <n v="944.99999999999989"/>
    <n v="0.44999999999999996"/>
  </r>
  <r>
    <x v="1"/>
    <x v="1"/>
    <x v="75"/>
    <x v="1"/>
    <x v="11"/>
    <s v="Knoxville"/>
    <x v="3"/>
    <n v="0.4"/>
    <n v="3750"/>
    <n v="1500"/>
    <n v="825.00000000000011"/>
    <n v="0.55000000000000004"/>
  </r>
  <r>
    <x v="1"/>
    <x v="1"/>
    <x v="75"/>
    <x v="1"/>
    <x v="11"/>
    <s v="Knoxville"/>
    <x v="4"/>
    <n v="0.35000000000000003"/>
    <n v="3500"/>
    <n v="1225.0000000000002"/>
    <n v="490.00000000000006"/>
    <n v="0.39999999999999997"/>
  </r>
  <r>
    <x v="1"/>
    <x v="1"/>
    <x v="75"/>
    <x v="1"/>
    <x v="11"/>
    <s v="Knoxville"/>
    <x v="5"/>
    <n v="0.45"/>
    <n v="5250"/>
    <n v="2362.5"/>
    <n v="1417.5000000000002"/>
    <n v="0.60000000000000009"/>
  </r>
  <r>
    <x v="1"/>
    <x v="1"/>
    <x v="56"/>
    <x v="1"/>
    <x v="11"/>
    <s v="Knoxville"/>
    <x v="0"/>
    <n v="0.30000000000000004"/>
    <n v="6750"/>
    <n v="2025.0000000000002"/>
    <n v="911.25"/>
    <n v="0.44999999999999996"/>
  </r>
  <r>
    <x v="1"/>
    <x v="1"/>
    <x v="56"/>
    <x v="1"/>
    <x v="11"/>
    <s v="Knoxville"/>
    <x v="1"/>
    <n v="0.30000000000000004"/>
    <n v="6750"/>
    <n v="2025.0000000000002"/>
    <n v="911.25"/>
    <n v="0.44999999999999996"/>
  </r>
  <r>
    <x v="1"/>
    <x v="1"/>
    <x v="56"/>
    <x v="1"/>
    <x v="11"/>
    <s v="Knoxville"/>
    <x v="2"/>
    <n v="0.55000000000000004"/>
    <n v="6000"/>
    <n v="3300.0000000000005"/>
    <n v="1485"/>
    <n v="0.44999999999999996"/>
  </r>
  <r>
    <x v="1"/>
    <x v="1"/>
    <x v="56"/>
    <x v="1"/>
    <x v="11"/>
    <s v="Knoxville"/>
    <x v="3"/>
    <n v="0.55000000000000004"/>
    <n v="4750"/>
    <n v="2612.5"/>
    <n v="1436.8750000000002"/>
    <n v="0.55000000000000004"/>
  </r>
  <r>
    <x v="1"/>
    <x v="1"/>
    <x v="56"/>
    <x v="1"/>
    <x v="11"/>
    <s v="Knoxville"/>
    <x v="4"/>
    <n v="0.54999999999999993"/>
    <n v="4500"/>
    <n v="2474.9999999999995"/>
    <n v="989.99999999999977"/>
    <n v="0.39999999999999997"/>
  </r>
  <r>
    <x v="1"/>
    <x v="1"/>
    <x v="56"/>
    <x v="1"/>
    <x v="11"/>
    <s v="Knoxville"/>
    <x v="5"/>
    <n v="0.65"/>
    <n v="6500"/>
    <n v="4225"/>
    <n v="2535.0000000000005"/>
    <n v="0.60000000000000009"/>
  </r>
  <r>
    <x v="1"/>
    <x v="1"/>
    <x v="57"/>
    <x v="1"/>
    <x v="11"/>
    <s v="Knoxville"/>
    <x v="0"/>
    <n v="0.54999999999999993"/>
    <n v="8000"/>
    <n v="4399.9999999999991"/>
    <n v="1979.9999999999993"/>
    <n v="0.44999999999999996"/>
  </r>
  <r>
    <x v="1"/>
    <x v="1"/>
    <x v="57"/>
    <x v="1"/>
    <x v="11"/>
    <s v="Knoxville"/>
    <x v="1"/>
    <n v="0.54999999999999993"/>
    <n v="8000"/>
    <n v="4399.9999999999991"/>
    <n v="1979.9999999999993"/>
    <n v="0.44999999999999996"/>
  </r>
  <r>
    <x v="1"/>
    <x v="1"/>
    <x v="57"/>
    <x v="1"/>
    <x v="11"/>
    <s v="Knoxville"/>
    <x v="2"/>
    <n v="0.6"/>
    <n v="7000"/>
    <n v="4200"/>
    <n v="1889.9999999999998"/>
    <n v="0.44999999999999996"/>
  </r>
  <r>
    <x v="1"/>
    <x v="1"/>
    <x v="57"/>
    <x v="1"/>
    <x v="11"/>
    <s v="Knoxville"/>
    <x v="3"/>
    <n v="0.6"/>
    <n v="5500"/>
    <n v="3300"/>
    <n v="1815.0000000000002"/>
    <n v="0.55000000000000004"/>
  </r>
  <r>
    <x v="1"/>
    <x v="1"/>
    <x v="57"/>
    <x v="1"/>
    <x v="11"/>
    <s v="Knoxville"/>
    <x v="4"/>
    <n v="0.54999999999999993"/>
    <n v="5000"/>
    <n v="2749.9999999999995"/>
    <n v="1099.9999999999998"/>
    <n v="0.39999999999999997"/>
  </r>
  <r>
    <x v="1"/>
    <x v="1"/>
    <x v="57"/>
    <x v="1"/>
    <x v="11"/>
    <s v="Knoxville"/>
    <x v="5"/>
    <n v="0.65"/>
    <n v="7500"/>
    <n v="4875"/>
    <n v="2925.0000000000005"/>
    <n v="0.60000000000000009"/>
  </r>
  <r>
    <x v="0"/>
    <x v="0"/>
    <x v="118"/>
    <x v="3"/>
    <x v="12"/>
    <s v="Omaha"/>
    <x v="0"/>
    <n v="0.35"/>
    <n v="4250"/>
    <n v="1487.5"/>
    <n v="595"/>
    <n v="0.4"/>
  </r>
  <r>
    <x v="0"/>
    <x v="0"/>
    <x v="118"/>
    <x v="3"/>
    <x v="12"/>
    <s v="Omaha"/>
    <x v="1"/>
    <n v="0.35"/>
    <n v="2250"/>
    <n v="787.5"/>
    <n v="275.625"/>
    <n v="0.35"/>
  </r>
  <r>
    <x v="0"/>
    <x v="0"/>
    <x v="118"/>
    <x v="3"/>
    <x v="12"/>
    <s v="Omaha"/>
    <x v="2"/>
    <n v="0.25"/>
    <n v="2250"/>
    <n v="562.5"/>
    <n v="196.875"/>
    <n v="0.35"/>
  </r>
  <r>
    <x v="0"/>
    <x v="0"/>
    <x v="118"/>
    <x v="3"/>
    <x v="12"/>
    <s v="Omaha"/>
    <x v="3"/>
    <n v="0.30000000000000004"/>
    <n v="750"/>
    <n v="225.00000000000003"/>
    <n v="90.000000000000014"/>
    <n v="0.4"/>
  </r>
  <r>
    <x v="0"/>
    <x v="0"/>
    <x v="118"/>
    <x v="3"/>
    <x v="12"/>
    <s v="Omaha"/>
    <x v="4"/>
    <n v="0.44999999999999996"/>
    <n v="1250"/>
    <n v="562.5"/>
    <n v="196.875"/>
    <n v="0.35"/>
  </r>
  <r>
    <x v="0"/>
    <x v="0"/>
    <x v="118"/>
    <x v="3"/>
    <x v="12"/>
    <s v="Omaha"/>
    <x v="5"/>
    <n v="0.35"/>
    <n v="2250"/>
    <n v="787.5"/>
    <n v="393.75"/>
    <n v="0.5"/>
  </r>
  <r>
    <x v="0"/>
    <x v="0"/>
    <x v="119"/>
    <x v="3"/>
    <x v="12"/>
    <s v="Omaha"/>
    <x v="0"/>
    <n v="0.35"/>
    <n v="4750"/>
    <n v="1662.5"/>
    <n v="665"/>
    <n v="0.4"/>
  </r>
  <r>
    <x v="0"/>
    <x v="0"/>
    <x v="119"/>
    <x v="3"/>
    <x v="12"/>
    <s v="Omaha"/>
    <x v="1"/>
    <n v="0.35"/>
    <n v="1250"/>
    <n v="437.5"/>
    <n v="153.125"/>
    <n v="0.35"/>
  </r>
  <r>
    <x v="0"/>
    <x v="0"/>
    <x v="119"/>
    <x v="3"/>
    <x v="12"/>
    <s v="Omaha"/>
    <x v="2"/>
    <n v="0.25"/>
    <n v="1750"/>
    <n v="437.5"/>
    <n v="153.125"/>
    <n v="0.35"/>
  </r>
  <r>
    <x v="0"/>
    <x v="0"/>
    <x v="119"/>
    <x v="3"/>
    <x v="12"/>
    <s v="Omaha"/>
    <x v="3"/>
    <n v="0.30000000000000004"/>
    <n v="500"/>
    <n v="150.00000000000003"/>
    <n v="60.000000000000014"/>
    <n v="0.4"/>
  </r>
  <r>
    <x v="0"/>
    <x v="0"/>
    <x v="119"/>
    <x v="3"/>
    <x v="12"/>
    <s v="Omaha"/>
    <x v="4"/>
    <n v="0.44999999999999996"/>
    <n v="1250"/>
    <n v="562.5"/>
    <n v="196.875"/>
    <n v="0.35"/>
  </r>
  <r>
    <x v="0"/>
    <x v="0"/>
    <x v="119"/>
    <x v="3"/>
    <x v="12"/>
    <s v="Omaha"/>
    <x v="5"/>
    <n v="0.35"/>
    <n v="2000"/>
    <n v="700"/>
    <n v="350"/>
    <n v="0.5"/>
  </r>
  <r>
    <x v="0"/>
    <x v="0"/>
    <x v="2"/>
    <x v="3"/>
    <x v="12"/>
    <s v="Omaha"/>
    <x v="0"/>
    <n v="0.4"/>
    <n v="4200"/>
    <n v="1680"/>
    <n v="672"/>
    <n v="0.4"/>
  </r>
  <r>
    <x v="0"/>
    <x v="0"/>
    <x v="2"/>
    <x v="3"/>
    <x v="12"/>
    <s v="Omaha"/>
    <x v="1"/>
    <n v="0.4"/>
    <n v="1000"/>
    <n v="400"/>
    <n v="140"/>
    <n v="0.35"/>
  </r>
  <r>
    <x v="0"/>
    <x v="0"/>
    <x v="2"/>
    <x v="3"/>
    <x v="12"/>
    <s v="Omaha"/>
    <x v="2"/>
    <n v="0.30000000000000004"/>
    <n v="1500"/>
    <n v="450.00000000000006"/>
    <n v="157.5"/>
    <n v="0.35"/>
  </r>
  <r>
    <x v="0"/>
    <x v="0"/>
    <x v="2"/>
    <x v="3"/>
    <x v="12"/>
    <s v="Omaha"/>
    <x v="3"/>
    <n v="0.35"/>
    <n v="0"/>
    <n v="0"/>
    <n v="0"/>
    <n v="0.4"/>
  </r>
  <r>
    <x v="0"/>
    <x v="0"/>
    <x v="2"/>
    <x v="3"/>
    <x v="12"/>
    <s v="Omaha"/>
    <x v="4"/>
    <n v="0.5"/>
    <n v="500"/>
    <n v="250"/>
    <n v="87.5"/>
    <n v="0.35"/>
  </r>
  <r>
    <x v="0"/>
    <x v="0"/>
    <x v="2"/>
    <x v="3"/>
    <x v="12"/>
    <s v="Omaha"/>
    <x v="5"/>
    <n v="0.4"/>
    <n v="1500"/>
    <n v="600"/>
    <n v="300"/>
    <n v="0.5"/>
  </r>
  <r>
    <x v="0"/>
    <x v="0"/>
    <x v="3"/>
    <x v="3"/>
    <x v="12"/>
    <s v="Omaha"/>
    <x v="0"/>
    <n v="0.4"/>
    <n v="3750"/>
    <n v="1500"/>
    <n v="600"/>
    <n v="0.4"/>
  </r>
  <r>
    <x v="0"/>
    <x v="0"/>
    <x v="3"/>
    <x v="3"/>
    <x v="12"/>
    <s v="Omaha"/>
    <x v="1"/>
    <n v="0.35000000000000003"/>
    <n v="750"/>
    <n v="262.5"/>
    <n v="91.875"/>
    <n v="0.35"/>
  </r>
  <r>
    <x v="0"/>
    <x v="0"/>
    <x v="3"/>
    <x v="3"/>
    <x v="12"/>
    <s v="Omaha"/>
    <x v="2"/>
    <n v="0.25000000000000006"/>
    <n v="750"/>
    <n v="187.50000000000003"/>
    <n v="65.625"/>
    <n v="0.35"/>
  </r>
  <r>
    <x v="0"/>
    <x v="0"/>
    <x v="3"/>
    <x v="3"/>
    <x v="12"/>
    <s v="Omaha"/>
    <x v="3"/>
    <n v="0.3"/>
    <n v="0"/>
    <n v="0"/>
    <n v="0"/>
    <n v="0.4"/>
  </r>
  <r>
    <x v="0"/>
    <x v="0"/>
    <x v="3"/>
    <x v="3"/>
    <x v="12"/>
    <s v="Omaha"/>
    <x v="4"/>
    <n v="0.45"/>
    <n v="250"/>
    <n v="112.5"/>
    <n v="39.375"/>
    <n v="0.35"/>
  </r>
  <r>
    <x v="0"/>
    <x v="0"/>
    <x v="3"/>
    <x v="3"/>
    <x v="12"/>
    <s v="Omaha"/>
    <x v="5"/>
    <n v="0.35000000000000003"/>
    <n v="1500"/>
    <n v="525"/>
    <n v="262.5"/>
    <n v="0.5"/>
  </r>
  <r>
    <x v="0"/>
    <x v="0"/>
    <x v="120"/>
    <x v="3"/>
    <x v="12"/>
    <s v="Omaha"/>
    <x v="0"/>
    <n v="0.45"/>
    <n v="4200"/>
    <n v="1890"/>
    <n v="756"/>
    <n v="0.4"/>
  </r>
  <r>
    <x v="0"/>
    <x v="0"/>
    <x v="120"/>
    <x v="3"/>
    <x v="12"/>
    <s v="Omaha"/>
    <x v="1"/>
    <n v="0.40000000000000008"/>
    <n v="1250"/>
    <n v="500.00000000000011"/>
    <n v="175.00000000000003"/>
    <n v="0.35"/>
  </r>
  <r>
    <x v="0"/>
    <x v="0"/>
    <x v="120"/>
    <x v="3"/>
    <x v="12"/>
    <s v="Omaha"/>
    <x v="2"/>
    <n v="0.35000000000000003"/>
    <n v="1000"/>
    <n v="350.00000000000006"/>
    <n v="122.50000000000001"/>
    <n v="0.35"/>
  </r>
  <r>
    <x v="0"/>
    <x v="0"/>
    <x v="120"/>
    <x v="3"/>
    <x v="12"/>
    <s v="Omaha"/>
    <x v="3"/>
    <n v="0.35000000000000003"/>
    <n v="250"/>
    <n v="87.500000000000014"/>
    <n v="35.000000000000007"/>
    <n v="0.4"/>
  </r>
  <r>
    <x v="0"/>
    <x v="0"/>
    <x v="120"/>
    <x v="3"/>
    <x v="12"/>
    <s v="Omaha"/>
    <x v="4"/>
    <n v="0.49999999999999994"/>
    <n v="500"/>
    <n v="249.99999999999997"/>
    <n v="87.499999999999986"/>
    <n v="0.35"/>
  </r>
  <r>
    <x v="0"/>
    <x v="0"/>
    <x v="120"/>
    <x v="3"/>
    <x v="12"/>
    <s v="Omaha"/>
    <x v="5"/>
    <n v="0.54999999999999993"/>
    <n v="1500"/>
    <n v="824.99999999999989"/>
    <n v="412.49999999999994"/>
    <n v="0.5"/>
  </r>
  <r>
    <x v="0"/>
    <x v="0"/>
    <x v="121"/>
    <x v="3"/>
    <x v="12"/>
    <s v="Omaha"/>
    <x v="0"/>
    <n v="0.4"/>
    <n v="4000"/>
    <n v="1600"/>
    <n v="640"/>
    <n v="0.4"/>
  </r>
  <r>
    <x v="0"/>
    <x v="0"/>
    <x v="121"/>
    <x v="3"/>
    <x v="12"/>
    <s v="Omaha"/>
    <x v="1"/>
    <n v="0.35000000000000009"/>
    <n v="1500"/>
    <n v="525.00000000000011"/>
    <n v="183.75000000000003"/>
    <n v="0.35"/>
  </r>
  <r>
    <x v="0"/>
    <x v="0"/>
    <x v="121"/>
    <x v="3"/>
    <x v="12"/>
    <s v="Omaha"/>
    <x v="2"/>
    <n v="0.30000000000000004"/>
    <n v="1750"/>
    <n v="525.00000000000011"/>
    <n v="183.75000000000003"/>
    <n v="0.35"/>
  </r>
  <r>
    <x v="0"/>
    <x v="0"/>
    <x v="121"/>
    <x v="3"/>
    <x v="12"/>
    <s v="Omaha"/>
    <x v="3"/>
    <n v="0.30000000000000004"/>
    <n v="1500"/>
    <n v="450.00000000000006"/>
    <n v="180.00000000000003"/>
    <n v="0.4"/>
  </r>
  <r>
    <x v="0"/>
    <x v="0"/>
    <x v="121"/>
    <x v="3"/>
    <x v="12"/>
    <s v="Omaha"/>
    <x v="4"/>
    <n v="0.45"/>
    <n v="1500"/>
    <n v="675"/>
    <n v="236.24999999999997"/>
    <n v="0.35"/>
  </r>
  <r>
    <x v="0"/>
    <x v="0"/>
    <x v="121"/>
    <x v="3"/>
    <x v="12"/>
    <s v="Omaha"/>
    <x v="5"/>
    <n v="0.5"/>
    <n v="3250"/>
    <n v="1625"/>
    <n v="812.5"/>
    <n v="0.5"/>
  </r>
  <r>
    <x v="0"/>
    <x v="0"/>
    <x v="6"/>
    <x v="3"/>
    <x v="12"/>
    <s v="Omaha"/>
    <x v="0"/>
    <n v="0.45"/>
    <n v="5500"/>
    <n v="2475"/>
    <n v="990"/>
    <n v="0.4"/>
  </r>
  <r>
    <x v="0"/>
    <x v="0"/>
    <x v="6"/>
    <x v="3"/>
    <x v="12"/>
    <s v="Omaha"/>
    <x v="1"/>
    <n v="0.40000000000000008"/>
    <n v="3000"/>
    <n v="1200.0000000000002"/>
    <n v="420.00000000000006"/>
    <n v="0.35"/>
  </r>
  <r>
    <x v="0"/>
    <x v="0"/>
    <x v="6"/>
    <x v="3"/>
    <x v="12"/>
    <s v="Omaha"/>
    <x v="2"/>
    <n v="0.35000000000000003"/>
    <n v="2250"/>
    <n v="787.50000000000011"/>
    <n v="275.625"/>
    <n v="0.35"/>
  </r>
  <r>
    <x v="0"/>
    <x v="0"/>
    <x v="6"/>
    <x v="3"/>
    <x v="12"/>
    <s v="Omaha"/>
    <x v="3"/>
    <n v="0.35000000000000003"/>
    <n v="1750"/>
    <n v="612.50000000000011"/>
    <n v="245.00000000000006"/>
    <n v="0.4"/>
  </r>
  <r>
    <x v="0"/>
    <x v="0"/>
    <x v="6"/>
    <x v="3"/>
    <x v="12"/>
    <s v="Omaha"/>
    <x v="4"/>
    <n v="0.45"/>
    <n v="1750"/>
    <n v="787.5"/>
    <n v="275.625"/>
    <n v="0.35"/>
  </r>
  <r>
    <x v="0"/>
    <x v="0"/>
    <x v="6"/>
    <x v="3"/>
    <x v="12"/>
    <s v="Omaha"/>
    <x v="5"/>
    <n v="0.5"/>
    <n v="3500"/>
    <n v="1750"/>
    <n v="875"/>
    <n v="0.5"/>
  </r>
  <r>
    <x v="0"/>
    <x v="0"/>
    <x v="7"/>
    <x v="3"/>
    <x v="12"/>
    <s v="Omaha"/>
    <x v="0"/>
    <n v="0.45"/>
    <n v="5000"/>
    <n v="2250"/>
    <n v="900"/>
    <n v="0.4"/>
  </r>
  <r>
    <x v="0"/>
    <x v="0"/>
    <x v="7"/>
    <x v="3"/>
    <x v="12"/>
    <s v="Omaha"/>
    <x v="1"/>
    <n v="0.45000000000000007"/>
    <n v="2750"/>
    <n v="1237.5000000000002"/>
    <n v="433.12500000000006"/>
    <n v="0.35"/>
  </r>
  <r>
    <x v="0"/>
    <x v="0"/>
    <x v="7"/>
    <x v="3"/>
    <x v="12"/>
    <s v="Omaha"/>
    <x v="2"/>
    <n v="0.4"/>
    <n v="2000"/>
    <n v="800"/>
    <n v="280"/>
    <n v="0.35"/>
  </r>
  <r>
    <x v="0"/>
    <x v="0"/>
    <x v="7"/>
    <x v="3"/>
    <x v="12"/>
    <s v="Omaha"/>
    <x v="3"/>
    <n v="0.30000000000000004"/>
    <n v="1250"/>
    <n v="375.00000000000006"/>
    <n v="150.00000000000003"/>
    <n v="0.4"/>
  </r>
  <r>
    <x v="0"/>
    <x v="0"/>
    <x v="7"/>
    <x v="3"/>
    <x v="12"/>
    <s v="Omaha"/>
    <x v="4"/>
    <n v="0.4"/>
    <n v="1000"/>
    <n v="400"/>
    <n v="140"/>
    <n v="0.35"/>
  </r>
  <r>
    <x v="0"/>
    <x v="0"/>
    <x v="7"/>
    <x v="3"/>
    <x v="12"/>
    <s v="Omaha"/>
    <x v="5"/>
    <n v="0.45"/>
    <n v="2750"/>
    <n v="1237.5"/>
    <n v="618.75"/>
    <n v="0.5"/>
  </r>
  <r>
    <x v="0"/>
    <x v="0"/>
    <x v="122"/>
    <x v="3"/>
    <x v="12"/>
    <s v="Omaha"/>
    <x v="0"/>
    <n v="0.4"/>
    <n v="4000"/>
    <n v="1600"/>
    <n v="640"/>
    <n v="0.4"/>
  </r>
  <r>
    <x v="0"/>
    <x v="0"/>
    <x v="122"/>
    <x v="3"/>
    <x v="12"/>
    <s v="Omaha"/>
    <x v="1"/>
    <n v="0.35000000000000009"/>
    <n v="2000"/>
    <n v="700.00000000000023"/>
    <n v="245.00000000000006"/>
    <n v="0.35"/>
  </r>
  <r>
    <x v="0"/>
    <x v="0"/>
    <x v="122"/>
    <x v="3"/>
    <x v="12"/>
    <s v="Omaha"/>
    <x v="2"/>
    <n v="0.2"/>
    <n v="1000"/>
    <n v="200"/>
    <n v="70"/>
    <n v="0.35"/>
  </r>
  <r>
    <x v="0"/>
    <x v="0"/>
    <x v="122"/>
    <x v="3"/>
    <x v="12"/>
    <s v="Omaha"/>
    <x v="3"/>
    <n v="0.2"/>
    <n v="750"/>
    <n v="150"/>
    <n v="60"/>
    <n v="0.4"/>
  </r>
  <r>
    <x v="0"/>
    <x v="0"/>
    <x v="122"/>
    <x v="3"/>
    <x v="12"/>
    <s v="Omaha"/>
    <x v="4"/>
    <n v="0.3"/>
    <n v="750"/>
    <n v="225"/>
    <n v="78.75"/>
    <n v="0.35"/>
  </r>
  <r>
    <x v="0"/>
    <x v="0"/>
    <x v="122"/>
    <x v="3"/>
    <x v="12"/>
    <s v="Omaha"/>
    <x v="5"/>
    <n v="0.35000000000000003"/>
    <n v="1500"/>
    <n v="525"/>
    <n v="262.5"/>
    <n v="0.5"/>
  </r>
  <r>
    <x v="0"/>
    <x v="0"/>
    <x v="123"/>
    <x v="3"/>
    <x v="12"/>
    <s v="Omaha"/>
    <x v="0"/>
    <n v="0.39999999999999997"/>
    <n v="3250"/>
    <n v="1300"/>
    <n v="520"/>
    <n v="0.4"/>
  </r>
  <r>
    <x v="0"/>
    <x v="0"/>
    <x v="123"/>
    <x v="3"/>
    <x v="12"/>
    <s v="Omaha"/>
    <x v="1"/>
    <n v="0.3"/>
    <n v="1500"/>
    <n v="450"/>
    <n v="157.5"/>
    <n v="0.35"/>
  </r>
  <r>
    <x v="0"/>
    <x v="0"/>
    <x v="123"/>
    <x v="3"/>
    <x v="12"/>
    <s v="Omaha"/>
    <x v="2"/>
    <n v="0.3"/>
    <n v="500"/>
    <n v="150"/>
    <n v="52.5"/>
    <n v="0.35"/>
  </r>
  <r>
    <x v="0"/>
    <x v="0"/>
    <x v="123"/>
    <x v="3"/>
    <x v="12"/>
    <s v="Omaha"/>
    <x v="3"/>
    <n v="0.3"/>
    <n v="250"/>
    <n v="75"/>
    <n v="30"/>
    <n v="0.4"/>
  </r>
  <r>
    <x v="0"/>
    <x v="0"/>
    <x v="123"/>
    <x v="3"/>
    <x v="12"/>
    <s v="Omaha"/>
    <x v="4"/>
    <n v="0.39999999999999997"/>
    <n v="250"/>
    <n v="99.999999999999986"/>
    <n v="34.999999999999993"/>
    <n v="0.35"/>
  </r>
  <r>
    <x v="0"/>
    <x v="0"/>
    <x v="123"/>
    <x v="3"/>
    <x v="12"/>
    <s v="Omaha"/>
    <x v="5"/>
    <n v="0.4499999999999999"/>
    <n v="1500"/>
    <n v="674.99999999999989"/>
    <n v="337.49999999999994"/>
    <n v="0.5"/>
  </r>
  <r>
    <x v="0"/>
    <x v="0"/>
    <x v="10"/>
    <x v="3"/>
    <x v="12"/>
    <s v="Omaha"/>
    <x v="0"/>
    <n v="0.4"/>
    <n v="3000"/>
    <n v="1200"/>
    <n v="480"/>
    <n v="0.4"/>
  </r>
  <r>
    <x v="0"/>
    <x v="0"/>
    <x v="10"/>
    <x v="3"/>
    <x v="12"/>
    <s v="Omaha"/>
    <x v="1"/>
    <n v="0.30000000000000004"/>
    <n v="1500"/>
    <n v="450.00000000000006"/>
    <n v="157.5"/>
    <n v="0.35"/>
  </r>
  <r>
    <x v="0"/>
    <x v="0"/>
    <x v="10"/>
    <x v="3"/>
    <x v="12"/>
    <s v="Omaha"/>
    <x v="2"/>
    <n v="0.30000000000000004"/>
    <n v="950"/>
    <n v="285.00000000000006"/>
    <n v="99.750000000000014"/>
    <n v="0.35"/>
  </r>
  <r>
    <x v="0"/>
    <x v="0"/>
    <x v="10"/>
    <x v="3"/>
    <x v="12"/>
    <s v="Omaha"/>
    <x v="3"/>
    <n v="0.30000000000000004"/>
    <n v="1250"/>
    <n v="375.00000000000006"/>
    <n v="150.00000000000003"/>
    <n v="0.4"/>
  </r>
  <r>
    <x v="0"/>
    <x v="0"/>
    <x v="10"/>
    <x v="3"/>
    <x v="12"/>
    <s v="Omaha"/>
    <x v="4"/>
    <n v="0.49999999999999994"/>
    <n v="1000"/>
    <n v="499.99999999999994"/>
    <n v="174.99999999999997"/>
    <n v="0.35"/>
  </r>
  <r>
    <x v="0"/>
    <x v="0"/>
    <x v="10"/>
    <x v="3"/>
    <x v="12"/>
    <s v="Omaha"/>
    <x v="5"/>
    <n v="0.54999999999999982"/>
    <n v="2000"/>
    <n v="1099.9999999999995"/>
    <n v="549.99999999999977"/>
    <n v="0.5"/>
  </r>
  <r>
    <x v="0"/>
    <x v="0"/>
    <x v="11"/>
    <x v="3"/>
    <x v="12"/>
    <s v="Omaha"/>
    <x v="0"/>
    <n v="0.49999999999999994"/>
    <n v="4500"/>
    <n v="2249.9999999999995"/>
    <n v="899.99999999999989"/>
    <n v="0.4"/>
  </r>
  <r>
    <x v="0"/>
    <x v="0"/>
    <x v="11"/>
    <x v="3"/>
    <x v="12"/>
    <s v="Omaha"/>
    <x v="1"/>
    <n v="0.4"/>
    <n v="2500"/>
    <n v="1000"/>
    <n v="350"/>
    <n v="0.35"/>
  </r>
  <r>
    <x v="0"/>
    <x v="0"/>
    <x v="11"/>
    <x v="3"/>
    <x v="12"/>
    <s v="Omaha"/>
    <x v="2"/>
    <n v="0.4"/>
    <n v="2000"/>
    <n v="800"/>
    <n v="280"/>
    <n v="0.35"/>
  </r>
  <r>
    <x v="0"/>
    <x v="0"/>
    <x v="11"/>
    <x v="3"/>
    <x v="12"/>
    <s v="Omaha"/>
    <x v="3"/>
    <n v="0.4"/>
    <n v="1500"/>
    <n v="600"/>
    <n v="240"/>
    <n v="0.4"/>
  </r>
  <r>
    <x v="0"/>
    <x v="0"/>
    <x v="11"/>
    <x v="3"/>
    <x v="12"/>
    <s v="Omaha"/>
    <x v="4"/>
    <n v="0.49999999999999994"/>
    <n v="1500"/>
    <n v="749.99999999999989"/>
    <n v="262.49999999999994"/>
    <n v="0.35"/>
  </r>
  <r>
    <x v="0"/>
    <x v="0"/>
    <x v="11"/>
    <x v="3"/>
    <x v="12"/>
    <s v="Omaha"/>
    <x v="5"/>
    <n v="0.54999999999999982"/>
    <n v="2500"/>
    <n v="1374.9999999999995"/>
    <n v="687.49999999999977"/>
    <n v="0.5"/>
  </r>
  <r>
    <x v="1"/>
    <x v="1"/>
    <x v="12"/>
    <x v="1"/>
    <x v="13"/>
    <s v="Birmingham"/>
    <x v="0"/>
    <n v="0.2"/>
    <n v="6750"/>
    <n v="1350"/>
    <n v="540"/>
    <n v="0.39999999999999997"/>
  </r>
  <r>
    <x v="1"/>
    <x v="1"/>
    <x v="12"/>
    <x v="1"/>
    <x v="13"/>
    <s v="Birmingham"/>
    <x v="1"/>
    <n v="0.3"/>
    <n v="6750"/>
    <n v="2025"/>
    <n v="809.99999999999989"/>
    <n v="0.39999999999999997"/>
  </r>
  <r>
    <x v="1"/>
    <x v="1"/>
    <x v="12"/>
    <x v="1"/>
    <x v="13"/>
    <s v="Birmingham"/>
    <x v="2"/>
    <n v="0.3"/>
    <n v="4750"/>
    <n v="1425"/>
    <n v="570"/>
    <n v="0.39999999999999997"/>
  </r>
  <r>
    <x v="1"/>
    <x v="1"/>
    <x v="12"/>
    <x v="1"/>
    <x v="13"/>
    <s v="Birmingham"/>
    <x v="3"/>
    <n v="0.35"/>
    <n v="4750"/>
    <n v="1662.5"/>
    <n v="831.25"/>
    <n v="0.5"/>
  </r>
  <r>
    <x v="1"/>
    <x v="1"/>
    <x v="12"/>
    <x v="1"/>
    <x v="13"/>
    <s v="Birmingham"/>
    <x v="4"/>
    <n v="0.4"/>
    <n v="3250"/>
    <n v="1300"/>
    <n v="454.99999999999994"/>
    <n v="0.35"/>
  </r>
  <r>
    <x v="1"/>
    <x v="1"/>
    <x v="12"/>
    <x v="1"/>
    <x v="13"/>
    <s v="Birmingham"/>
    <x v="5"/>
    <n v="0.35"/>
    <n v="4750"/>
    <n v="1662.5"/>
    <n v="914.37500000000011"/>
    <n v="0.55000000000000004"/>
  </r>
  <r>
    <x v="1"/>
    <x v="1"/>
    <x v="13"/>
    <x v="1"/>
    <x v="13"/>
    <s v="Birmingham"/>
    <x v="0"/>
    <n v="0.25"/>
    <n v="6250"/>
    <n v="1562.5"/>
    <n v="625"/>
    <n v="0.39999999999999997"/>
  </r>
  <r>
    <x v="1"/>
    <x v="1"/>
    <x v="13"/>
    <x v="1"/>
    <x v="13"/>
    <s v="Birmingham"/>
    <x v="1"/>
    <n v="0.35"/>
    <n v="6000"/>
    <n v="2100"/>
    <n v="839.99999999999989"/>
    <n v="0.39999999999999997"/>
  </r>
  <r>
    <x v="1"/>
    <x v="1"/>
    <x v="13"/>
    <x v="1"/>
    <x v="13"/>
    <s v="Birmingham"/>
    <x v="2"/>
    <n v="0.35"/>
    <n v="4250"/>
    <n v="1487.5"/>
    <n v="595"/>
    <n v="0.39999999999999997"/>
  </r>
  <r>
    <x v="1"/>
    <x v="1"/>
    <x v="13"/>
    <x v="1"/>
    <x v="13"/>
    <s v="Birmingham"/>
    <x v="3"/>
    <n v="0.35"/>
    <n v="3750"/>
    <n v="1312.5"/>
    <n v="656.25"/>
    <n v="0.5"/>
  </r>
  <r>
    <x v="1"/>
    <x v="1"/>
    <x v="13"/>
    <x v="1"/>
    <x v="13"/>
    <s v="Birmingham"/>
    <x v="4"/>
    <n v="0.4"/>
    <n v="2500"/>
    <n v="1000"/>
    <n v="350"/>
    <n v="0.35"/>
  </r>
  <r>
    <x v="1"/>
    <x v="1"/>
    <x v="13"/>
    <x v="1"/>
    <x v="13"/>
    <s v="Birmingham"/>
    <x v="5"/>
    <n v="0.35"/>
    <n v="4500"/>
    <n v="1575"/>
    <n v="866.25000000000011"/>
    <n v="0.55000000000000004"/>
  </r>
  <r>
    <x v="1"/>
    <x v="1"/>
    <x v="14"/>
    <x v="1"/>
    <x v="13"/>
    <s v="Birmingham"/>
    <x v="0"/>
    <n v="0.3"/>
    <n v="6250"/>
    <n v="1875"/>
    <n v="843.74999999999989"/>
    <n v="0.44999999999999996"/>
  </r>
  <r>
    <x v="1"/>
    <x v="1"/>
    <x v="14"/>
    <x v="1"/>
    <x v="13"/>
    <s v="Birmingham"/>
    <x v="1"/>
    <n v="0.4"/>
    <n v="6250"/>
    <n v="2500"/>
    <n v="1125"/>
    <n v="0.44999999999999996"/>
  </r>
  <r>
    <x v="1"/>
    <x v="1"/>
    <x v="14"/>
    <x v="1"/>
    <x v="13"/>
    <s v="Birmingham"/>
    <x v="2"/>
    <n v="0.3"/>
    <n v="4500"/>
    <n v="1350"/>
    <n v="607.49999999999989"/>
    <n v="0.44999999999999996"/>
  </r>
  <r>
    <x v="1"/>
    <x v="1"/>
    <x v="14"/>
    <x v="1"/>
    <x v="13"/>
    <s v="Birmingham"/>
    <x v="3"/>
    <n v="0.35000000000000003"/>
    <n v="3500"/>
    <n v="1225.0000000000002"/>
    <n v="673.75000000000023"/>
    <n v="0.55000000000000004"/>
  </r>
  <r>
    <x v="1"/>
    <x v="1"/>
    <x v="14"/>
    <x v="1"/>
    <x v="13"/>
    <s v="Birmingham"/>
    <x v="4"/>
    <n v="0.4"/>
    <n v="2500"/>
    <n v="1000"/>
    <n v="399.99999999999994"/>
    <n v="0.39999999999999997"/>
  </r>
  <r>
    <x v="1"/>
    <x v="1"/>
    <x v="14"/>
    <x v="1"/>
    <x v="13"/>
    <s v="Birmingham"/>
    <x v="5"/>
    <n v="0.35000000000000003"/>
    <n v="4000"/>
    <n v="1400.0000000000002"/>
    <n v="840.00000000000023"/>
    <n v="0.60000000000000009"/>
  </r>
  <r>
    <x v="1"/>
    <x v="1"/>
    <x v="15"/>
    <x v="1"/>
    <x v="13"/>
    <s v="Birmingham"/>
    <x v="0"/>
    <n v="0.19999999999999998"/>
    <n v="6500"/>
    <n v="1300"/>
    <n v="584.99999999999989"/>
    <n v="0.44999999999999996"/>
  </r>
  <r>
    <x v="1"/>
    <x v="1"/>
    <x v="15"/>
    <x v="1"/>
    <x v="13"/>
    <s v="Birmingham"/>
    <x v="1"/>
    <n v="0.20000000000000007"/>
    <n v="6500"/>
    <n v="1300.0000000000005"/>
    <n v="585.00000000000011"/>
    <n v="0.44999999999999996"/>
  </r>
  <r>
    <x v="1"/>
    <x v="1"/>
    <x v="15"/>
    <x v="1"/>
    <x v="13"/>
    <s v="Birmingham"/>
    <x v="2"/>
    <n v="0.14999999999999997"/>
    <n v="4750"/>
    <n v="712.49999999999989"/>
    <n v="320.62499999999994"/>
    <n v="0.44999999999999996"/>
  </r>
  <r>
    <x v="1"/>
    <x v="1"/>
    <x v="15"/>
    <x v="1"/>
    <x v="13"/>
    <s v="Birmingham"/>
    <x v="3"/>
    <n v="0.20000000000000007"/>
    <n v="3750"/>
    <n v="750.00000000000023"/>
    <n v="412.50000000000017"/>
    <n v="0.55000000000000004"/>
  </r>
  <r>
    <x v="1"/>
    <x v="1"/>
    <x v="15"/>
    <x v="1"/>
    <x v="13"/>
    <s v="Birmingham"/>
    <x v="4"/>
    <n v="0.25"/>
    <n v="2750"/>
    <n v="687.5"/>
    <n v="275"/>
    <n v="0.39999999999999997"/>
  </r>
  <r>
    <x v="1"/>
    <x v="1"/>
    <x v="15"/>
    <x v="1"/>
    <x v="13"/>
    <s v="Birmingham"/>
    <x v="5"/>
    <n v="0.20000000000000007"/>
    <n v="5500"/>
    <n v="1100.0000000000005"/>
    <n v="660.00000000000034"/>
    <n v="0.60000000000000009"/>
  </r>
  <r>
    <x v="1"/>
    <x v="1"/>
    <x v="16"/>
    <x v="1"/>
    <x v="13"/>
    <s v="Birmingham"/>
    <x v="0"/>
    <n v="9.9999999999999964E-2"/>
    <n v="7000"/>
    <n v="699.99999999999977"/>
    <n v="314.99999999999989"/>
    <n v="0.44999999999999996"/>
  </r>
  <r>
    <x v="1"/>
    <x v="1"/>
    <x v="16"/>
    <x v="1"/>
    <x v="13"/>
    <s v="Birmingham"/>
    <x v="1"/>
    <n v="0.20000000000000007"/>
    <n v="7250"/>
    <n v="1450.0000000000005"/>
    <n v="652.50000000000011"/>
    <n v="0.44999999999999996"/>
  </r>
  <r>
    <x v="1"/>
    <x v="1"/>
    <x v="16"/>
    <x v="1"/>
    <x v="13"/>
    <s v="Birmingham"/>
    <x v="2"/>
    <n v="0.14999999999999997"/>
    <n v="5750"/>
    <n v="862.49999999999977"/>
    <n v="388.12499999999989"/>
    <n v="0.44999999999999996"/>
  </r>
  <r>
    <x v="1"/>
    <x v="1"/>
    <x v="16"/>
    <x v="1"/>
    <x v="13"/>
    <s v="Birmingham"/>
    <x v="3"/>
    <n v="0.35000000000000003"/>
    <n v="5000"/>
    <n v="1750.0000000000002"/>
    <n v="962.50000000000023"/>
    <n v="0.55000000000000004"/>
  </r>
  <r>
    <x v="1"/>
    <x v="1"/>
    <x v="16"/>
    <x v="1"/>
    <x v="13"/>
    <s v="Birmingham"/>
    <x v="4"/>
    <n v="0.5"/>
    <n v="4000"/>
    <n v="2000"/>
    <n v="799.99999999999989"/>
    <n v="0.39999999999999997"/>
  </r>
  <r>
    <x v="1"/>
    <x v="1"/>
    <x v="16"/>
    <x v="1"/>
    <x v="13"/>
    <s v="Birmingham"/>
    <x v="5"/>
    <n v="0.45"/>
    <n v="7500"/>
    <n v="3375"/>
    <n v="2025.0000000000002"/>
    <n v="0.60000000000000009"/>
  </r>
  <r>
    <x v="1"/>
    <x v="1"/>
    <x v="17"/>
    <x v="1"/>
    <x v="13"/>
    <s v="Birmingham"/>
    <x v="0"/>
    <n v="0.45"/>
    <n v="7500"/>
    <n v="3375"/>
    <n v="1518.7499999999998"/>
    <n v="0.44999999999999996"/>
  </r>
  <r>
    <x v="1"/>
    <x v="1"/>
    <x v="17"/>
    <x v="1"/>
    <x v="13"/>
    <s v="Birmingham"/>
    <x v="1"/>
    <n v="0.5"/>
    <n v="7500"/>
    <n v="3750"/>
    <n v="1687.4999999999998"/>
    <n v="0.44999999999999996"/>
  </r>
  <r>
    <x v="1"/>
    <x v="1"/>
    <x v="17"/>
    <x v="1"/>
    <x v="13"/>
    <s v="Birmingham"/>
    <x v="2"/>
    <n v="0.45"/>
    <n v="6500"/>
    <n v="2925"/>
    <n v="1316.2499999999998"/>
    <n v="0.44999999999999996"/>
  </r>
  <r>
    <x v="1"/>
    <x v="1"/>
    <x v="17"/>
    <x v="1"/>
    <x v="13"/>
    <s v="Birmingham"/>
    <x v="3"/>
    <n v="0.45"/>
    <n v="6000"/>
    <n v="2700"/>
    <n v="1485.0000000000002"/>
    <n v="0.55000000000000004"/>
  </r>
  <r>
    <x v="1"/>
    <x v="1"/>
    <x v="17"/>
    <x v="1"/>
    <x v="13"/>
    <s v="Birmingham"/>
    <x v="4"/>
    <n v="0.5"/>
    <n v="5000"/>
    <n v="2500"/>
    <n v="999.99999999999989"/>
    <n v="0.39999999999999997"/>
  </r>
  <r>
    <x v="1"/>
    <x v="1"/>
    <x v="17"/>
    <x v="1"/>
    <x v="13"/>
    <s v="Birmingham"/>
    <x v="5"/>
    <n v="0.55000000000000004"/>
    <n v="8750"/>
    <n v="4812.5"/>
    <n v="2887.5000000000005"/>
    <n v="0.60000000000000009"/>
  </r>
  <r>
    <x v="1"/>
    <x v="1"/>
    <x v="18"/>
    <x v="1"/>
    <x v="13"/>
    <s v="Birmingham"/>
    <x v="0"/>
    <n v="0.45"/>
    <n v="8250"/>
    <n v="3712.5"/>
    <n v="1856.2499999999998"/>
    <n v="0.49999999999999994"/>
  </r>
  <r>
    <x v="1"/>
    <x v="1"/>
    <x v="18"/>
    <x v="1"/>
    <x v="13"/>
    <s v="Birmingham"/>
    <x v="1"/>
    <n v="0.5"/>
    <n v="8250"/>
    <n v="4125"/>
    <n v="2062.4999999999995"/>
    <n v="0.49999999999999994"/>
  </r>
  <r>
    <x v="1"/>
    <x v="1"/>
    <x v="18"/>
    <x v="1"/>
    <x v="13"/>
    <s v="Birmingham"/>
    <x v="2"/>
    <n v="0.45"/>
    <n v="9750"/>
    <n v="4387.5"/>
    <n v="2193.7499999999995"/>
    <n v="0.49999999999999994"/>
  </r>
  <r>
    <x v="1"/>
    <x v="1"/>
    <x v="18"/>
    <x v="1"/>
    <x v="13"/>
    <s v="Birmingham"/>
    <x v="3"/>
    <n v="0.45"/>
    <n v="5750"/>
    <n v="2587.5"/>
    <n v="1552.5000000000002"/>
    <n v="0.60000000000000009"/>
  </r>
  <r>
    <x v="1"/>
    <x v="1"/>
    <x v="18"/>
    <x v="1"/>
    <x v="13"/>
    <s v="Birmingham"/>
    <x v="4"/>
    <n v="0.5"/>
    <n v="5250"/>
    <n v="2625"/>
    <n v="1181.2499999999998"/>
    <n v="0.44999999999999996"/>
  </r>
  <r>
    <x v="1"/>
    <x v="1"/>
    <x v="18"/>
    <x v="1"/>
    <x v="13"/>
    <s v="Birmingham"/>
    <x v="5"/>
    <n v="0.6"/>
    <n v="8000"/>
    <n v="4800"/>
    <n v="3120.0000000000005"/>
    <n v="0.65000000000000013"/>
  </r>
  <r>
    <x v="1"/>
    <x v="1"/>
    <x v="19"/>
    <x v="1"/>
    <x v="13"/>
    <s v="Birmingham"/>
    <x v="0"/>
    <n v="0.4"/>
    <n v="7500"/>
    <n v="3000"/>
    <n v="1499.9999999999998"/>
    <n v="0.49999999999999994"/>
  </r>
  <r>
    <x v="1"/>
    <x v="1"/>
    <x v="19"/>
    <x v="1"/>
    <x v="13"/>
    <s v="Birmingham"/>
    <x v="1"/>
    <n v="0.55000000000000004"/>
    <n v="7500"/>
    <n v="4125"/>
    <n v="2062.4999999999995"/>
    <n v="0.49999999999999994"/>
  </r>
  <r>
    <x v="1"/>
    <x v="1"/>
    <x v="19"/>
    <x v="1"/>
    <x v="13"/>
    <s v="Birmingham"/>
    <x v="2"/>
    <n v="0.55000000000000004"/>
    <n v="9250"/>
    <n v="5087.5"/>
    <n v="2543.7499999999995"/>
    <n v="0.49999999999999994"/>
  </r>
  <r>
    <x v="1"/>
    <x v="1"/>
    <x v="19"/>
    <x v="1"/>
    <x v="13"/>
    <s v="Birmingham"/>
    <x v="3"/>
    <n v="0.5"/>
    <n v="4250"/>
    <n v="2125"/>
    <n v="1275.0000000000002"/>
    <n v="0.60000000000000009"/>
  </r>
  <r>
    <x v="1"/>
    <x v="1"/>
    <x v="19"/>
    <x v="1"/>
    <x v="13"/>
    <s v="Birmingham"/>
    <x v="4"/>
    <n v="0.55000000000000004"/>
    <n v="4250"/>
    <n v="2337.5"/>
    <n v="1051.875"/>
    <n v="0.44999999999999996"/>
  </r>
  <r>
    <x v="1"/>
    <x v="1"/>
    <x v="19"/>
    <x v="1"/>
    <x v="13"/>
    <s v="Birmingham"/>
    <x v="5"/>
    <n v="0.6"/>
    <n v="6750"/>
    <n v="4050"/>
    <n v="2632.5000000000005"/>
    <n v="0.65000000000000013"/>
  </r>
  <r>
    <x v="1"/>
    <x v="1"/>
    <x v="20"/>
    <x v="1"/>
    <x v="13"/>
    <s v="Birmingham"/>
    <x v="0"/>
    <n v="0.55000000000000004"/>
    <n v="6250"/>
    <n v="3437.5000000000005"/>
    <n v="1718.75"/>
    <n v="0.49999999999999994"/>
  </r>
  <r>
    <x v="1"/>
    <x v="1"/>
    <x v="20"/>
    <x v="1"/>
    <x v="13"/>
    <s v="Birmingham"/>
    <x v="1"/>
    <n v="0.55000000000000004"/>
    <n v="5750"/>
    <n v="3162.5000000000005"/>
    <n v="1581.25"/>
    <n v="0.49999999999999994"/>
  </r>
  <r>
    <x v="1"/>
    <x v="1"/>
    <x v="20"/>
    <x v="1"/>
    <x v="13"/>
    <s v="Birmingham"/>
    <x v="2"/>
    <n v="0.6"/>
    <n v="6250"/>
    <n v="3750"/>
    <n v="1874.9999999999998"/>
    <n v="0.49999999999999994"/>
  </r>
  <r>
    <x v="1"/>
    <x v="1"/>
    <x v="20"/>
    <x v="1"/>
    <x v="13"/>
    <s v="Birmingham"/>
    <x v="3"/>
    <n v="0.6"/>
    <n v="3500"/>
    <n v="2100"/>
    <n v="1260.0000000000002"/>
    <n v="0.60000000000000009"/>
  </r>
  <r>
    <x v="1"/>
    <x v="1"/>
    <x v="20"/>
    <x v="1"/>
    <x v="13"/>
    <s v="Birmingham"/>
    <x v="4"/>
    <n v="0.45"/>
    <n v="3500"/>
    <n v="1575"/>
    <n v="708.74999999999989"/>
    <n v="0.44999999999999996"/>
  </r>
  <r>
    <x v="1"/>
    <x v="1"/>
    <x v="20"/>
    <x v="1"/>
    <x v="13"/>
    <s v="Birmingham"/>
    <x v="5"/>
    <n v="0.4"/>
    <n v="5750"/>
    <n v="2300"/>
    <n v="1495.0000000000002"/>
    <n v="0.65000000000000013"/>
  </r>
  <r>
    <x v="1"/>
    <x v="1"/>
    <x v="21"/>
    <x v="1"/>
    <x v="13"/>
    <s v="Birmingham"/>
    <x v="0"/>
    <n v="0.30000000000000004"/>
    <n v="5250"/>
    <n v="1575.0000000000002"/>
    <n v="787.5"/>
    <n v="0.49999999999999994"/>
  </r>
  <r>
    <x v="1"/>
    <x v="1"/>
    <x v="21"/>
    <x v="1"/>
    <x v="13"/>
    <s v="Birmingham"/>
    <x v="1"/>
    <n v="0.30000000000000004"/>
    <n v="5250"/>
    <n v="1575.0000000000002"/>
    <n v="787.5"/>
    <n v="0.49999999999999994"/>
  </r>
  <r>
    <x v="1"/>
    <x v="1"/>
    <x v="21"/>
    <x v="1"/>
    <x v="13"/>
    <s v="Birmingham"/>
    <x v="2"/>
    <n v="0.35000000000000003"/>
    <n v="4750"/>
    <n v="1662.5000000000002"/>
    <n v="831.25"/>
    <n v="0.49999999999999994"/>
  </r>
  <r>
    <x v="1"/>
    <x v="1"/>
    <x v="21"/>
    <x v="1"/>
    <x v="13"/>
    <s v="Birmingham"/>
    <x v="3"/>
    <n v="0.35000000000000003"/>
    <n v="3250"/>
    <n v="1137.5"/>
    <n v="682.50000000000011"/>
    <n v="0.60000000000000009"/>
  </r>
  <r>
    <x v="1"/>
    <x v="1"/>
    <x v="21"/>
    <x v="1"/>
    <x v="13"/>
    <s v="Birmingham"/>
    <x v="4"/>
    <n v="0.30000000000000004"/>
    <n v="3000"/>
    <n v="900.00000000000011"/>
    <n v="405"/>
    <n v="0.44999999999999996"/>
  </r>
  <r>
    <x v="1"/>
    <x v="1"/>
    <x v="21"/>
    <x v="1"/>
    <x v="13"/>
    <s v="Birmingham"/>
    <x v="5"/>
    <n v="0.4"/>
    <n v="4750"/>
    <n v="1900"/>
    <n v="1235.0000000000002"/>
    <n v="0.65000000000000013"/>
  </r>
  <r>
    <x v="1"/>
    <x v="1"/>
    <x v="22"/>
    <x v="1"/>
    <x v="13"/>
    <s v="Birmingham"/>
    <x v="0"/>
    <n v="0.20000000000000004"/>
    <n v="6250"/>
    <n v="1250.0000000000002"/>
    <n v="625"/>
    <n v="0.49999999999999994"/>
  </r>
  <r>
    <x v="1"/>
    <x v="1"/>
    <x v="22"/>
    <x v="1"/>
    <x v="13"/>
    <s v="Birmingham"/>
    <x v="1"/>
    <n v="0.20000000000000004"/>
    <n v="6250"/>
    <n v="1250.0000000000002"/>
    <n v="625"/>
    <n v="0.49999999999999994"/>
  </r>
  <r>
    <x v="1"/>
    <x v="1"/>
    <x v="22"/>
    <x v="1"/>
    <x v="13"/>
    <s v="Birmingham"/>
    <x v="2"/>
    <n v="0.45000000000000007"/>
    <n v="5750"/>
    <n v="2587.5000000000005"/>
    <n v="1293.75"/>
    <n v="0.49999999999999994"/>
  </r>
  <r>
    <x v="1"/>
    <x v="1"/>
    <x v="22"/>
    <x v="1"/>
    <x v="13"/>
    <s v="Birmingham"/>
    <x v="3"/>
    <n v="0.45000000000000007"/>
    <n v="4500"/>
    <n v="2025.0000000000002"/>
    <n v="1215.0000000000002"/>
    <n v="0.60000000000000009"/>
  </r>
  <r>
    <x v="1"/>
    <x v="1"/>
    <x v="22"/>
    <x v="1"/>
    <x v="13"/>
    <s v="Birmingham"/>
    <x v="4"/>
    <n v="0.49999999999999994"/>
    <n v="4250"/>
    <n v="2124.9999999999995"/>
    <n v="956.24999999999966"/>
    <n v="0.44999999999999996"/>
  </r>
  <r>
    <x v="1"/>
    <x v="1"/>
    <x v="22"/>
    <x v="1"/>
    <x v="13"/>
    <s v="Birmingham"/>
    <x v="5"/>
    <n v="0.6"/>
    <n v="6250"/>
    <n v="3750"/>
    <n v="2437.5000000000005"/>
    <n v="0.65000000000000013"/>
  </r>
  <r>
    <x v="1"/>
    <x v="1"/>
    <x v="23"/>
    <x v="1"/>
    <x v="13"/>
    <s v="Birmingham"/>
    <x v="0"/>
    <n v="0.6"/>
    <n v="7750"/>
    <n v="4650"/>
    <n v="2324.9999999999995"/>
    <n v="0.49999999999999994"/>
  </r>
  <r>
    <x v="1"/>
    <x v="1"/>
    <x v="23"/>
    <x v="1"/>
    <x v="13"/>
    <s v="Birmingham"/>
    <x v="1"/>
    <n v="0.6"/>
    <n v="7750"/>
    <n v="4650"/>
    <n v="2324.9999999999995"/>
    <n v="0.49999999999999994"/>
  </r>
  <r>
    <x v="1"/>
    <x v="1"/>
    <x v="23"/>
    <x v="1"/>
    <x v="13"/>
    <s v="Birmingham"/>
    <x v="2"/>
    <n v="0.65"/>
    <n v="7000"/>
    <n v="4550"/>
    <n v="2274.9999999999995"/>
    <n v="0.49999999999999994"/>
  </r>
  <r>
    <x v="1"/>
    <x v="1"/>
    <x v="23"/>
    <x v="1"/>
    <x v="13"/>
    <s v="Birmingham"/>
    <x v="3"/>
    <n v="0.65"/>
    <n v="5500"/>
    <n v="3575"/>
    <n v="2145.0000000000005"/>
    <n v="0.60000000000000009"/>
  </r>
  <r>
    <x v="1"/>
    <x v="1"/>
    <x v="23"/>
    <x v="1"/>
    <x v="13"/>
    <s v="Birmingham"/>
    <x v="4"/>
    <n v="0.6"/>
    <n v="5000"/>
    <n v="3000"/>
    <n v="1349.9999999999998"/>
    <n v="0.44999999999999996"/>
  </r>
  <r>
    <x v="1"/>
    <x v="1"/>
    <x v="23"/>
    <x v="1"/>
    <x v="13"/>
    <s v="Birmingham"/>
    <x v="5"/>
    <n v="0.70000000000000007"/>
    <n v="7500"/>
    <n v="5250.0000000000009"/>
    <n v="3412.5000000000014"/>
    <n v="0.65000000000000013"/>
  </r>
  <r>
    <x v="0"/>
    <x v="0"/>
    <x v="124"/>
    <x v="0"/>
    <x v="14"/>
    <s v="Portland"/>
    <x v="0"/>
    <n v="0.4"/>
    <n v="4500"/>
    <n v="1800"/>
    <n v="630"/>
    <n v="0.35"/>
  </r>
  <r>
    <x v="0"/>
    <x v="0"/>
    <x v="124"/>
    <x v="0"/>
    <x v="14"/>
    <s v="Portland"/>
    <x v="1"/>
    <n v="0.4"/>
    <n v="2500"/>
    <n v="1000"/>
    <n v="350"/>
    <n v="0.35"/>
  </r>
  <r>
    <x v="0"/>
    <x v="0"/>
    <x v="124"/>
    <x v="0"/>
    <x v="14"/>
    <s v="Portland"/>
    <x v="2"/>
    <n v="0.30000000000000004"/>
    <n v="2500"/>
    <n v="750.00000000000011"/>
    <n v="300"/>
    <n v="0.39999999999999997"/>
  </r>
  <r>
    <x v="0"/>
    <x v="0"/>
    <x v="124"/>
    <x v="0"/>
    <x v="14"/>
    <s v="Portland"/>
    <x v="3"/>
    <n v="0.35"/>
    <n v="1000"/>
    <n v="350"/>
    <n v="105"/>
    <n v="0.3"/>
  </r>
  <r>
    <x v="0"/>
    <x v="0"/>
    <x v="124"/>
    <x v="0"/>
    <x v="14"/>
    <s v="Portland"/>
    <x v="4"/>
    <n v="0.5"/>
    <n v="1500"/>
    <n v="750"/>
    <n v="187.5"/>
    <n v="0.25"/>
  </r>
  <r>
    <x v="0"/>
    <x v="0"/>
    <x v="124"/>
    <x v="0"/>
    <x v="14"/>
    <s v="Portland"/>
    <x v="5"/>
    <n v="0.4"/>
    <n v="2500"/>
    <n v="1000"/>
    <n v="400"/>
    <n v="0.4"/>
  </r>
  <r>
    <x v="0"/>
    <x v="0"/>
    <x v="125"/>
    <x v="0"/>
    <x v="14"/>
    <s v="Portland"/>
    <x v="0"/>
    <n v="0.4"/>
    <n v="5000"/>
    <n v="2000"/>
    <n v="700"/>
    <n v="0.35"/>
  </r>
  <r>
    <x v="0"/>
    <x v="0"/>
    <x v="125"/>
    <x v="0"/>
    <x v="14"/>
    <s v="Portland"/>
    <x v="1"/>
    <n v="0.4"/>
    <n v="1500"/>
    <n v="600"/>
    <n v="210"/>
    <n v="0.35"/>
  </r>
  <r>
    <x v="0"/>
    <x v="0"/>
    <x v="125"/>
    <x v="0"/>
    <x v="14"/>
    <s v="Portland"/>
    <x v="2"/>
    <n v="0.30000000000000004"/>
    <n v="2000"/>
    <n v="600.00000000000011"/>
    <n v="240.00000000000003"/>
    <n v="0.39999999999999997"/>
  </r>
  <r>
    <x v="0"/>
    <x v="0"/>
    <x v="125"/>
    <x v="0"/>
    <x v="14"/>
    <s v="Portland"/>
    <x v="3"/>
    <n v="0.35"/>
    <n v="750"/>
    <n v="262.5"/>
    <n v="78.75"/>
    <n v="0.3"/>
  </r>
  <r>
    <x v="0"/>
    <x v="0"/>
    <x v="125"/>
    <x v="0"/>
    <x v="14"/>
    <s v="Portland"/>
    <x v="4"/>
    <n v="0.5"/>
    <n v="1500"/>
    <n v="750"/>
    <n v="187.5"/>
    <n v="0.25"/>
  </r>
  <r>
    <x v="0"/>
    <x v="0"/>
    <x v="125"/>
    <x v="0"/>
    <x v="14"/>
    <s v="Portland"/>
    <x v="5"/>
    <n v="0.4"/>
    <n v="2500"/>
    <n v="1000"/>
    <n v="400"/>
    <n v="0.4"/>
  </r>
  <r>
    <x v="0"/>
    <x v="0"/>
    <x v="126"/>
    <x v="0"/>
    <x v="14"/>
    <s v="Portland"/>
    <x v="0"/>
    <n v="0.4"/>
    <n v="4700"/>
    <n v="1880"/>
    <n v="658"/>
    <n v="0.35"/>
  </r>
  <r>
    <x v="0"/>
    <x v="0"/>
    <x v="126"/>
    <x v="0"/>
    <x v="14"/>
    <s v="Portland"/>
    <x v="1"/>
    <n v="0.4"/>
    <n v="1750"/>
    <n v="700"/>
    <n v="244.99999999999997"/>
    <n v="0.35"/>
  </r>
  <r>
    <x v="0"/>
    <x v="0"/>
    <x v="126"/>
    <x v="0"/>
    <x v="14"/>
    <s v="Portland"/>
    <x v="2"/>
    <n v="0.30000000000000004"/>
    <n v="2000"/>
    <n v="600.00000000000011"/>
    <n v="240.00000000000003"/>
    <n v="0.39999999999999997"/>
  </r>
  <r>
    <x v="0"/>
    <x v="0"/>
    <x v="126"/>
    <x v="0"/>
    <x v="14"/>
    <s v="Portland"/>
    <x v="3"/>
    <n v="0.35"/>
    <n v="500"/>
    <n v="175"/>
    <n v="52.5"/>
    <n v="0.3"/>
  </r>
  <r>
    <x v="0"/>
    <x v="0"/>
    <x v="126"/>
    <x v="0"/>
    <x v="14"/>
    <s v="Portland"/>
    <x v="4"/>
    <n v="0.5"/>
    <n v="1000"/>
    <n v="500"/>
    <n v="125"/>
    <n v="0.25"/>
  </r>
  <r>
    <x v="0"/>
    <x v="0"/>
    <x v="126"/>
    <x v="0"/>
    <x v="14"/>
    <s v="Portland"/>
    <x v="5"/>
    <n v="0.4"/>
    <n v="2000"/>
    <n v="800"/>
    <n v="320"/>
    <n v="0.4"/>
  </r>
  <r>
    <x v="0"/>
    <x v="0"/>
    <x v="127"/>
    <x v="0"/>
    <x v="14"/>
    <s v="Portland"/>
    <x v="0"/>
    <n v="0.4"/>
    <n v="4500"/>
    <n v="1800"/>
    <n v="630"/>
    <n v="0.35"/>
  </r>
  <r>
    <x v="0"/>
    <x v="0"/>
    <x v="127"/>
    <x v="0"/>
    <x v="14"/>
    <s v="Portland"/>
    <x v="1"/>
    <n v="0.4"/>
    <n v="1500"/>
    <n v="600"/>
    <n v="210"/>
    <n v="0.35"/>
  </r>
  <r>
    <x v="0"/>
    <x v="0"/>
    <x v="127"/>
    <x v="0"/>
    <x v="14"/>
    <s v="Portland"/>
    <x v="2"/>
    <n v="0.30000000000000004"/>
    <n v="1500"/>
    <n v="450.00000000000006"/>
    <n v="180"/>
    <n v="0.39999999999999997"/>
  </r>
  <r>
    <x v="0"/>
    <x v="0"/>
    <x v="127"/>
    <x v="0"/>
    <x v="14"/>
    <s v="Portland"/>
    <x v="3"/>
    <n v="0.35"/>
    <n v="750"/>
    <n v="262.5"/>
    <n v="78.75"/>
    <n v="0.3"/>
  </r>
  <r>
    <x v="0"/>
    <x v="0"/>
    <x v="127"/>
    <x v="0"/>
    <x v="14"/>
    <s v="Portland"/>
    <x v="4"/>
    <n v="0.5"/>
    <n v="750"/>
    <n v="375"/>
    <n v="93.75"/>
    <n v="0.25"/>
  </r>
  <r>
    <x v="0"/>
    <x v="0"/>
    <x v="127"/>
    <x v="0"/>
    <x v="14"/>
    <s v="Portland"/>
    <x v="5"/>
    <n v="0.4"/>
    <n v="2250"/>
    <n v="900"/>
    <n v="360"/>
    <n v="0.4"/>
  </r>
  <r>
    <x v="0"/>
    <x v="0"/>
    <x v="128"/>
    <x v="0"/>
    <x v="14"/>
    <s v="Portland"/>
    <x v="0"/>
    <n v="0.54999999999999993"/>
    <n v="4950"/>
    <n v="2722.4999999999995"/>
    <n v="952.87499999999977"/>
    <n v="0.35"/>
  </r>
  <r>
    <x v="0"/>
    <x v="0"/>
    <x v="128"/>
    <x v="0"/>
    <x v="14"/>
    <s v="Portland"/>
    <x v="1"/>
    <n v="0.5"/>
    <n v="2000"/>
    <n v="1000"/>
    <n v="350"/>
    <n v="0.35"/>
  </r>
  <r>
    <x v="0"/>
    <x v="0"/>
    <x v="128"/>
    <x v="0"/>
    <x v="14"/>
    <s v="Portland"/>
    <x v="2"/>
    <n v="0.45"/>
    <n v="1750"/>
    <n v="787.5"/>
    <n v="315"/>
    <n v="0.39999999999999997"/>
  </r>
  <r>
    <x v="0"/>
    <x v="0"/>
    <x v="128"/>
    <x v="0"/>
    <x v="14"/>
    <s v="Portland"/>
    <x v="3"/>
    <n v="0.45"/>
    <n v="1250"/>
    <n v="562.5"/>
    <n v="168.75"/>
    <n v="0.3"/>
  </r>
  <r>
    <x v="0"/>
    <x v="0"/>
    <x v="128"/>
    <x v="0"/>
    <x v="14"/>
    <s v="Portland"/>
    <x v="4"/>
    <n v="0.54999999999999993"/>
    <n v="1500"/>
    <n v="824.99999999999989"/>
    <n v="206.24999999999997"/>
    <n v="0.25"/>
  </r>
  <r>
    <x v="0"/>
    <x v="0"/>
    <x v="128"/>
    <x v="0"/>
    <x v="14"/>
    <s v="Portland"/>
    <x v="5"/>
    <n v="0.6"/>
    <n v="2750"/>
    <n v="1650"/>
    <n v="660"/>
    <n v="0.4"/>
  </r>
  <r>
    <x v="0"/>
    <x v="0"/>
    <x v="129"/>
    <x v="0"/>
    <x v="14"/>
    <s v="Portland"/>
    <x v="0"/>
    <n v="0.54999999999999993"/>
    <n v="5250"/>
    <n v="2887.4999999999995"/>
    <n v="1010.6249999999998"/>
    <n v="0.35"/>
  </r>
  <r>
    <x v="0"/>
    <x v="0"/>
    <x v="129"/>
    <x v="0"/>
    <x v="14"/>
    <s v="Portland"/>
    <x v="1"/>
    <n v="0.5"/>
    <n v="2750"/>
    <n v="1375"/>
    <n v="481.24999999999994"/>
    <n v="0.35"/>
  </r>
  <r>
    <x v="0"/>
    <x v="0"/>
    <x v="129"/>
    <x v="0"/>
    <x v="14"/>
    <s v="Portland"/>
    <x v="2"/>
    <n v="0.45"/>
    <n v="2000"/>
    <n v="900"/>
    <n v="359.99999999999994"/>
    <n v="0.39999999999999997"/>
  </r>
  <r>
    <x v="0"/>
    <x v="0"/>
    <x v="129"/>
    <x v="0"/>
    <x v="14"/>
    <s v="Portland"/>
    <x v="3"/>
    <n v="0.45"/>
    <n v="1750"/>
    <n v="787.5"/>
    <n v="236.25"/>
    <n v="0.3"/>
  </r>
  <r>
    <x v="0"/>
    <x v="0"/>
    <x v="129"/>
    <x v="0"/>
    <x v="14"/>
    <s v="Portland"/>
    <x v="4"/>
    <n v="0.54999999999999993"/>
    <n v="1750"/>
    <n v="962.49999999999989"/>
    <n v="240.62499999999997"/>
    <n v="0.25"/>
  </r>
  <r>
    <x v="0"/>
    <x v="0"/>
    <x v="129"/>
    <x v="0"/>
    <x v="14"/>
    <s v="Portland"/>
    <x v="5"/>
    <n v="0.6"/>
    <n v="3250"/>
    <n v="1950"/>
    <n v="780"/>
    <n v="0.4"/>
  </r>
  <r>
    <x v="0"/>
    <x v="0"/>
    <x v="130"/>
    <x v="0"/>
    <x v="14"/>
    <s v="Portland"/>
    <x v="0"/>
    <n v="0.54999999999999993"/>
    <n v="5500"/>
    <n v="3024.9999999999995"/>
    <n v="1058.7499999999998"/>
    <n v="0.35"/>
  </r>
  <r>
    <x v="0"/>
    <x v="0"/>
    <x v="130"/>
    <x v="0"/>
    <x v="14"/>
    <s v="Portland"/>
    <x v="1"/>
    <n v="0.5"/>
    <n v="3000"/>
    <n v="1500"/>
    <n v="525"/>
    <n v="0.35"/>
  </r>
  <r>
    <x v="0"/>
    <x v="0"/>
    <x v="130"/>
    <x v="0"/>
    <x v="14"/>
    <s v="Portland"/>
    <x v="2"/>
    <n v="0.45"/>
    <n v="2250"/>
    <n v="1012.5"/>
    <n v="404.99999999999994"/>
    <n v="0.39999999999999997"/>
  </r>
  <r>
    <x v="0"/>
    <x v="0"/>
    <x v="130"/>
    <x v="0"/>
    <x v="14"/>
    <s v="Portland"/>
    <x v="3"/>
    <n v="0.45"/>
    <n v="1750"/>
    <n v="787.5"/>
    <n v="236.25"/>
    <n v="0.3"/>
  </r>
  <r>
    <x v="0"/>
    <x v="0"/>
    <x v="130"/>
    <x v="0"/>
    <x v="14"/>
    <s v="Portland"/>
    <x v="4"/>
    <n v="0.54999999999999993"/>
    <n v="2000"/>
    <n v="1099.9999999999998"/>
    <n v="274.99999999999994"/>
    <n v="0.25"/>
  </r>
  <r>
    <x v="0"/>
    <x v="0"/>
    <x v="130"/>
    <x v="0"/>
    <x v="14"/>
    <s v="Portland"/>
    <x v="5"/>
    <n v="0.6"/>
    <n v="3750"/>
    <n v="2250"/>
    <n v="900"/>
    <n v="0.4"/>
  </r>
  <r>
    <x v="0"/>
    <x v="0"/>
    <x v="131"/>
    <x v="0"/>
    <x v="14"/>
    <s v="Portland"/>
    <x v="0"/>
    <n v="0.54999999999999993"/>
    <n v="5250"/>
    <n v="2887.4999999999995"/>
    <n v="1010.6249999999998"/>
    <n v="0.35"/>
  </r>
  <r>
    <x v="0"/>
    <x v="0"/>
    <x v="131"/>
    <x v="0"/>
    <x v="14"/>
    <s v="Portland"/>
    <x v="1"/>
    <n v="0.5"/>
    <n v="3000"/>
    <n v="1500"/>
    <n v="525"/>
    <n v="0.35"/>
  </r>
  <r>
    <x v="0"/>
    <x v="0"/>
    <x v="131"/>
    <x v="0"/>
    <x v="14"/>
    <s v="Portland"/>
    <x v="2"/>
    <n v="0.45"/>
    <n v="2250"/>
    <n v="1012.5"/>
    <n v="404.99999999999994"/>
    <n v="0.39999999999999997"/>
  </r>
  <r>
    <x v="0"/>
    <x v="0"/>
    <x v="131"/>
    <x v="0"/>
    <x v="14"/>
    <s v="Portland"/>
    <x v="3"/>
    <n v="0.45"/>
    <n v="1750"/>
    <n v="787.5"/>
    <n v="236.25"/>
    <n v="0.3"/>
  </r>
  <r>
    <x v="0"/>
    <x v="0"/>
    <x v="131"/>
    <x v="0"/>
    <x v="14"/>
    <s v="Portland"/>
    <x v="4"/>
    <n v="0.54999999999999993"/>
    <n v="1500"/>
    <n v="824.99999999999989"/>
    <n v="206.24999999999997"/>
    <n v="0.25"/>
  </r>
  <r>
    <x v="0"/>
    <x v="0"/>
    <x v="131"/>
    <x v="0"/>
    <x v="14"/>
    <s v="Portland"/>
    <x v="5"/>
    <n v="0.6"/>
    <n v="3250"/>
    <n v="1950"/>
    <n v="780"/>
    <n v="0.4"/>
  </r>
  <r>
    <x v="0"/>
    <x v="0"/>
    <x v="132"/>
    <x v="0"/>
    <x v="14"/>
    <s v="Portland"/>
    <x v="0"/>
    <n v="0.54999999999999993"/>
    <n v="4500"/>
    <n v="2474.9999999999995"/>
    <n v="866.24999999999977"/>
    <n v="0.35"/>
  </r>
  <r>
    <x v="0"/>
    <x v="0"/>
    <x v="132"/>
    <x v="0"/>
    <x v="14"/>
    <s v="Portland"/>
    <x v="1"/>
    <n v="0.5"/>
    <n v="2500"/>
    <n v="1250"/>
    <n v="437.5"/>
    <n v="0.35"/>
  </r>
  <r>
    <x v="0"/>
    <x v="0"/>
    <x v="132"/>
    <x v="0"/>
    <x v="14"/>
    <s v="Portland"/>
    <x v="2"/>
    <n v="0.45"/>
    <n v="1500"/>
    <n v="675"/>
    <n v="270"/>
    <n v="0.39999999999999997"/>
  </r>
  <r>
    <x v="0"/>
    <x v="0"/>
    <x v="132"/>
    <x v="0"/>
    <x v="14"/>
    <s v="Portland"/>
    <x v="3"/>
    <n v="0.45"/>
    <n v="1250"/>
    <n v="562.5"/>
    <n v="168.75"/>
    <n v="0.3"/>
  </r>
  <r>
    <x v="0"/>
    <x v="0"/>
    <x v="132"/>
    <x v="0"/>
    <x v="14"/>
    <s v="Portland"/>
    <x v="4"/>
    <n v="0.54999999999999993"/>
    <n v="1250"/>
    <n v="687.49999999999989"/>
    <n v="171.87499999999997"/>
    <n v="0.25"/>
  </r>
  <r>
    <x v="0"/>
    <x v="0"/>
    <x v="132"/>
    <x v="0"/>
    <x v="14"/>
    <s v="Portland"/>
    <x v="5"/>
    <n v="0.6"/>
    <n v="2250"/>
    <n v="1350"/>
    <n v="540"/>
    <n v="0.4"/>
  </r>
  <r>
    <x v="0"/>
    <x v="0"/>
    <x v="133"/>
    <x v="0"/>
    <x v="14"/>
    <s v="Portland"/>
    <x v="0"/>
    <n v="0.6"/>
    <n v="4000"/>
    <n v="2400"/>
    <n v="840"/>
    <n v="0.35"/>
  </r>
  <r>
    <x v="0"/>
    <x v="0"/>
    <x v="133"/>
    <x v="0"/>
    <x v="14"/>
    <s v="Portland"/>
    <x v="1"/>
    <n v="0.55000000000000004"/>
    <n v="2250"/>
    <n v="1237.5"/>
    <n v="433.125"/>
    <n v="0.35"/>
  </r>
  <r>
    <x v="0"/>
    <x v="0"/>
    <x v="133"/>
    <x v="0"/>
    <x v="14"/>
    <s v="Portland"/>
    <x v="2"/>
    <n v="0.55000000000000004"/>
    <n v="1250"/>
    <n v="687.5"/>
    <n v="275"/>
    <n v="0.39999999999999997"/>
  </r>
  <r>
    <x v="0"/>
    <x v="0"/>
    <x v="133"/>
    <x v="0"/>
    <x v="14"/>
    <s v="Portland"/>
    <x v="3"/>
    <n v="0.55000000000000004"/>
    <n v="1000"/>
    <n v="550"/>
    <n v="165"/>
    <n v="0.3"/>
  </r>
  <r>
    <x v="0"/>
    <x v="0"/>
    <x v="133"/>
    <x v="0"/>
    <x v="14"/>
    <s v="Portland"/>
    <x v="4"/>
    <n v="0.65"/>
    <n v="1000"/>
    <n v="650"/>
    <n v="162.5"/>
    <n v="0.25"/>
  </r>
  <r>
    <x v="0"/>
    <x v="0"/>
    <x v="133"/>
    <x v="0"/>
    <x v="14"/>
    <s v="Portland"/>
    <x v="5"/>
    <n v="0.7"/>
    <n v="2250"/>
    <n v="1575"/>
    <n v="630"/>
    <n v="0.4"/>
  </r>
  <r>
    <x v="0"/>
    <x v="0"/>
    <x v="134"/>
    <x v="0"/>
    <x v="14"/>
    <s v="Portland"/>
    <x v="0"/>
    <n v="0.65"/>
    <n v="3750"/>
    <n v="2437.5"/>
    <n v="853.125"/>
    <n v="0.35"/>
  </r>
  <r>
    <x v="0"/>
    <x v="0"/>
    <x v="134"/>
    <x v="0"/>
    <x v="14"/>
    <s v="Portland"/>
    <x v="1"/>
    <n v="0.55000000000000004"/>
    <n v="2000"/>
    <n v="1100"/>
    <n v="385"/>
    <n v="0.35"/>
  </r>
  <r>
    <x v="0"/>
    <x v="0"/>
    <x v="134"/>
    <x v="0"/>
    <x v="14"/>
    <s v="Portland"/>
    <x v="2"/>
    <n v="0.55000000000000004"/>
    <n v="1950"/>
    <n v="1072.5"/>
    <n v="428.99999999999994"/>
    <n v="0.39999999999999997"/>
  </r>
  <r>
    <x v="0"/>
    <x v="0"/>
    <x v="134"/>
    <x v="0"/>
    <x v="14"/>
    <s v="Portland"/>
    <x v="3"/>
    <n v="0.55000000000000004"/>
    <n v="1750"/>
    <n v="962.50000000000011"/>
    <n v="288.75"/>
    <n v="0.3"/>
  </r>
  <r>
    <x v="0"/>
    <x v="0"/>
    <x v="134"/>
    <x v="0"/>
    <x v="14"/>
    <s v="Portland"/>
    <x v="4"/>
    <n v="0.65"/>
    <n v="1500"/>
    <n v="975"/>
    <n v="243.75"/>
    <n v="0.25"/>
  </r>
  <r>
    <x v="0"/>
    <x v="0"/>
    <x v="134"/>
    <x v="0"/>
    <x v="14"/>
    <s v="Portland"/>
    <x v="5"/>
    <n v="0.7"/>
    <n v="2500"/>
    <n v="1750"/>
    <n v="700"/>
    <n v="0.4"/>
  </r>
  <r>
    <x v="0"/>
    <x v="0"/>
    <x v="135"/>
    <x v="0"/>
    <x v="14"/>
    <s v="Portland"/>
    <x v="0"/>
    <n v="0.65"/>
    <n v="4750"/>
    <n v="3087.5"/>
    <n v="1080.625"/>
    <n v="0.35"/>
  </r>
  <r>
    <x v="0"/>
    <x v="0"/>
    <x v="135"/>
    <x v="0"/>
    <x v="14"/>
    <s v="Portland"/>
    <x v="1"/>
    <n v="0.55000000000000004"/>
    <n v="2750"/>
    <n v="1512.5000000000002"/>
    <n v="529.375"/>
    <n v="0.35"/>
  </r>
  <r>
    <x v="0"/>
    <x v="0"/>
    <x v="135"/>
    <x v="0"/>
    <x v="14"/>
    <s v="Portland"/>
    <x v="2"/>
    <n v="0.55000000000000004"/>
    <n v="2500"/>
    <n v="1375"/>
    <n v="550"/>
    <n v="0.39999999999999997"/>
  </r>
  <r>
    <x v="0"/>
    <x v="0"/>
    <x v="135"/>
    <x v="0"/>
    <x v="14"/>
    <s v="Portland"/>
    <x v="3"/>
    <n v="0.55000000000000004"/>
    <n v="2000"/>
    <n v="1100"/>
    <n v="330"/>
    <n v="0.3"/>
  </r>
  <r>
    <x v="0"/>
    <x v="0"/>
    <x v="135"/>
    <x v="0"/>
    <x v="14"/>
    <s v="Portland"/>
    <x v="4"/>
    <n v="0.65"/>
    <n v="2000"/>
    <n v="1300"/>
    <n v="325"/>
    <n v="0.25"/>
  </r>
  <r>
    <x v="0"/>
    <x v="0"/>
    <x v="135"/>
    <x v="0"/>
    <x v="14"/>
    <s v="Portland"/>
    <x v="5"/>
    <n v="0.7"/>
    <n v="3000"/>
    <n v="2100"/>
    <n v="840"/>
    <n v="0.4"/>
  </r>
  <r>
    <x v="2"/>
    <x v="2"/>
    <x v="136"/>
    <x v="2"/>
    <x v="15"/>
    <s v="Anchorage"/>
    <x v="0"/>
    <n v="0.35000000000000003"/>
    <n v="3750"/>
    <n v="1312.5000000000002"/>
    <n v="328.12500000000006"/>
    <n v="0.25"/>
  </r>
  <r>
    <x v="2"/>
    <x v="2"/>
    <x v="136"/>
    <x v="2"/>
    <x v="15"/>
    <s v="Anchorage"/>
    <x v="1"/>
    <n v="0.45"/>
    <n v="3750"/>
    <n v="1687.5"/>
    <n v="337.5"/>
    <n v="0.2"/>
  </r>
  <r>
    <x v="2"/>
    <x v="2"/>
    <x v="136"/>
    <x v="2"/>
    <x v="15"/>
    <s v="Anchorage"/>
    <x v="2"/>
    <n v="0.45"/>
    <n v="3750"/>
    <n v="1687.5"/>
    <n v="421.875"/>
    <n v="0.25"/>
  </r>
  <r>
    <x v="2"/>
    <x v="2"/>
    <x v="136"/>
    <x v="2"/>
    <x v="15"/>
    <s v="Anchorage"/>
    <x v="3"/>
    <n v="0.45"/>
    <n v="2250"/>
    <n v="1012.5"/>
    <n v="253.125"/>
    <n v="0.25"/>
  </r>
  <r>
    <x v="2"/>
    <x v="2"/>
    <x v="136"/>
    <x v="2"/>
    <x v="15"/>
    <s v="Anchorage"/>
    <x v="4"/>
    <n v="0.5"/>
    <n v="1750"/>
    <n v="875"/>
    <n v="131.25"/>
    <n v="0.15"/>
  </r>
  <r>
    <x v="2"/>
    <x v="2"/>
    <x v="136"/>
    <x v="2"/>
    <x v="15"/>
    <s v="Anchorage"/>
    <x v="5"/>
    <n v="0.45"/>
    <n v="4250"/>
    <n v="1912.5"/>
    <n v="765"/>
    <n v="0.4"/>
  </r>
  <r>
    <x v="2"/>
    <x v="2"/>
    <x v="79"/>
    <x v="2"/>
    <x v="15"/>
    <s v="Anchorage"/>
    <x v="0"/>
    <n v="0.35000000000000003"/>
    <n v="4750"/>
    <n v="1662.5000000000002"/>
    <n v="415.62500000000006"/>
    <n v="0.25"/>
  </r>
  <r>
    <x v="2"/>
    <x v="2"/>
    <x v="79"/>
    <x v="2"/>
    <x v="15"/>
    <s v="Anchorage"/>
    <x v="1"/>
    <n v="0.45"/>
    <n v="3750"/>
    <n v="1687.5"/>
    <n v="337.5"/>
    <n v="0.2"/>
  </r>
  <r>
    <x v="2"/>
    <x v="2"/>
    <x v="79"/>
    <x v="2"/>
    <x v="15"/>
    <s v="Anchorage"/>
    <x v="2"/>
    <n v="0.45"/>
    <n v="3750"/>
    <n v="1687.5"/>
    <n v="421.875"/>
    <n v="0.25"/>
  </r>
  <r>
    <x v="2"/>
    <x v="2"/>
    <x v="79"/>
    <x v="2"/>
    <x v="15"/>
    <s v="Anchorage"/>
    <x v="3"/>
    <n v="0.45"/>
    <n v="2250"/>
    <n v="1012.5"/>
    <n v="253.125"/>
    <n v="0.25"/>
  </r>
  <r>
    <x v="2"/>
    <x v="2"/>
    <x v="79"/>
    <x v="2"/>
    <x v="15"/>
    <s v="Anchorage"/>
    <x v="4"/>
    <n v="0.5"/>
    <n v="1500"/>
    <n v="750"/>
    <n v="112.5"/>
    <n v="0.15"/>
  </r>
  <r>
    <x v="2"/>
    <x v="2"/>
    <x v="79"/>
    <x v="2"/>
    <x v="15"/>
    <s v="Anchorage"/>
    <x v="5"/>
    <n v="0.45"/>
    <n v="3500"/>
    <n v="1575"/>
    <n v="630"/>
    <n v="0.4"/>
  </r>
  <r>
    <x v="2"/>
    <x v="2"/>
    <x v="137"/>
    <x v="2"/>
    <x v="15"/>
    <s v="Anchorage"/>
    <x v="0"/>
    <n v="0.45"/>
    <n v="5000"/>
    <n v="2250"/>
    <n v="562.5"/>
    <n v="0.25"/>
  </r>
  <r>
    <x v="2"/>
    <x v="2"/>
    <x v="137"/>
    <x v="2"/>
    <x v="15"/>
    <s v="Anchorage"/>
    <x v="1"/>
    <n v="0.54999999999999993"/>
    <n v="3500"/>
    <n v="1924.9999999999998"/>
    <n v="385"/>
    <n v="0.2"/>
  </r>
  <r>
    <x v="2"/>
    <x v="2"/>
    <x v="137"/>
    <x v="2"/>
    <x v="15"/>
    <s v="Anchorage"/>
    <x v="2"/>
    <n v="0.59999999999999987"/>
    <n v="3750"/>
    <n v="2249.9999999999995"/>
    <n v="562.49999999999989"/>
    <n v="0.25"/>
  </r>
  <r>
    <x v="2"/>
    <x v="2"/>
    <x v="137"/>
    <x v="2"/>
    <x v="15"/>
    <s v="Anchorage"/>
    <x v="3"/>
    <n v="0.54999999999999993"/>
    <n v="2750"/>
    <n v="1512.4999999999998"/>
    <n v="378.12499999999994"/>
    <n v="0.25"/>
  </r>
  <r>
    <x v="2"/>
    <x v="2"/>
    <x v="137"/>
    <x v="2"/>
    <x v="15"/>
    <s v="Anchorage"/>
    <x v="4"/>
    <n v="0.6"/>
    <n v="1250"/>
    <n v="750"/>
    <n v="112.5"/>
    <n v="0.15"/>
  </r>
  <r>
    <x v="2"/>
    <x v="2"/>
    <x v="137"/>
    <x v="2"/>
    <x v="15"/>
    <s v="Anchorage"/>
    <x v="5"/>
    <n v="0.54999999999999993"/>
    <n v="3250"/>
    <n v="1787.4999999999998"/>
    <n v="715"/>
    <n v="0.4"/>
  </r>
  <r>
    <x v="2"/>
    <x v="2"/>
    <x v="138"/>
    <x v="2"/>
    <x v="15"/>
    <s v="Anchorage"/>
    <x v="0"/>
    <n v="0.6"/>
    <n v="5000"/>
    <n v="3000"/>
    <n v="750"/>
    <n v="0.25"/>
  </r>
  <r>
    <x v="2"/>
    <x v="2"/>
    <x v="138"/>
    <x v="2"/>
    <x v="15"/>
    <s v="Anchorage"/>
    <x v="1"/>
    <n v="0.65"/>
    <n v="3000"/>
    <n v="1950"/>
    <n v="390"/>
    <n v="0.2"/>
  </r>
  <r>
    <x v="2"/>
    <x v="2"/>
    <x v="138"/>
    <x v="2"/>
    <x v="15"/>
    <s v="Anchorage"/>
    <x v="2"/>
    <n v="0.65"/>
    <n v="3500"/>
    <n v="2275"/>
    <n v="568.75"/>
    <n v="0.25"/>
  </r>
  <r>
    <x v="2"/>
    <x v="2"/>
    <x v="138"/>
    <x v="2"/>
    <x v="15"/>
    <s v="Anchorage"/>
    <x v="3"/>
    <n v="0.5"/>
    <n v="2500"/>
    <n v="1250"/>
    <n v="312.5"/>
    <n v="0.25"/>
  </r>
  <r>
    <x v="2"/>
    <x v="2"/>
    <x v="138"/>
    <x v="2"/>
    <x v="15"/>
    <s v="Anchorage"/>
    <x v="4"/>
    <n v="0.55000000000000004"/>
    <n v="1500"/>
    <n v="825.00000000000011"/>
    <n v="123.75000000000001"/>
    <n v="0.15"/>
  </r>
  <r>
    <x v="2"/>
    <x v="2"/>
    <x v="138"/>
    <x v="2"/>
    <x v="15"/>
    <s v="Anchorage"/>
    <x v="5"/>
    <n v="0.70000000000000007"/>
    <n v="3250"/>
    <n v="2275"/>
    <n v="910"/>
    <n v="0.4"/>
  </r>
  <r>
    <x v="2"/>
    <x v="2"/>
    <x v="139"/>
    <x v="2"/>
    <x v="15"/>
    <s v="Anchorage"/>
    <x v="0"/>
    <n v="0.54999999999999993"/>
    <n v="5250"/>
    <n v="2887.4999999999995"/>
    <n v="721.87499999999989"/>
    <n v="0.25"/>
  </r>
  <r>
    <x v="2"/>
    <x v="2"/>
    <x v="139"/>
    <x v="2"/>
    <x v="15"/>
    <s v="Anchorage"/>
    <x v="1"/>
    <n v="0.6"/>
    <n v="3750"/>
    <n v="2250"/>
    <n v="450"/>
    <n v="0.2"/>
  </r>
  <r>
    <x v="2"/>
    <x v="2"/>
    <x v="139"/>
    <x v="2"/>
    <x v="15"/>
    <s v="Anchorage"/>
    <x v="2"/>
    <n v="0.6"/>
    <n v="3750"/>
    <n v="2250"/>
    <n v="562.5"/>
    <n v="0.25"/>
  </r>
  <r>
    <x v="2"/>
    <x v="2"/>
    <x v="139"/>
    <x v="2"/>
    <x v="15"/>
    <s v="Anchorage"/>
    <x v="3"/>
    <n v="0.54999999999999993"/>
    <n v="2750"/>
    <n v="1512.4999999999998"/>
    <n v="378.12499999999994"/>
    <n v="0.25"/>
  </r>
  <r>
    <x v="2"/>
    <x v="2"/>
    <x v="139"/>
    <x v="2"/>
    <x v="15"/>
    <s v="Anchorage"/>
    <x v="4"/>
    <n v="0.6"/>
    <n v="1750"/>
    <n v="1050"/>
    <n v="157.5"/>
    <n v="0.15"/>
  </r>
  <r>
    <x v="2"/>
    <x v="2"/>
    <x v="139"/>
    <x v="2"/>
    <x v="15"/>
    <s v="Anchorage"/>
    <x v="5"/>
    <n v="0.75"/>
    <n v="4750"/>
    <n v="3562.5"/>
    <n v="1425"/>
    <n v="0.4"/>
  </r>
  <r>
    <x v="2"/>
    <x v="2"/>
    <x v="83"/>
    <x v="2"/>
    <x v="15"/>
    <s v="Anchorage"/>
    <x v="0"/>
    <n v="0.7"/>
    <n v="7250"/>
    <n v="5075"/>
    <n v="1268.75"/>
    <n v="0.25"/>
  </r>
  <r>
    <x v="2"/>
    <x v="2"/>
    <x v="83"/>
    <x v="2"/>
    <x v="15"/>
    <s v="Anchorage"/>
    <x v="1"/>
    <n v="0.75"/>
    <n v="6000"/>
    <n v="4500"/>
    <n v="900"/>
    <n v="0.2"/>
  </r>
  <r>
    <x v="2"/>
    <x v="2"/>
    <x v="83"/>
    <x v="2"/>
    <x v="15"/>
    <s v="Anchorage"/>
    <x v="2"/>
    <n v="0.75"/>
    <n v="6000"/>
    <n v="4500"/>
    <n v="1125"/>
    <n v="0.25"/>
  </r>
  <r>
    <x v="2"/>
    <x v="2"/>
    <x v="83"/>
    <x v="2"/>
    <x v="15"/>
    <s v="Anchorage"/>
    <x v="3"/>
    <n v="0.75"/>
    <n v="4750"/>
    <n v="3562.5"/>
    <n v="890.625"/>
    <n v="0.25"/>
  </r>
  <r>
    <x v="2"/>
    <x v="2"/>
    <x v="83"/>
    <x v="2"/>
    <x v="15"/>
    <s v="Anchorage"/>
    <x v="4"/>
    <n v="0.85000000000000009"/>
    <n v="3500"/>
    <n v="2975.0000000000005"/>
    <n v="446.25000000000006"/>
    <n v="0.15"/>
  </r>
  <r>
    <x v="2"/>
    <x v="2"/>
    <x v="83"/>
    <x v="2"/>
    <x v="15"/>
    <s v="Anchorage"/>
    <x v="5"/>
    <n v="1"/>
    <n v="6500"/>
    <n v="6500"/>
    <n v="2600"/>
    <n v="0.4"/>
  </r>
  <r>
    <x v="2"/>
    <x v="2"/>
    <x v="140"/>
    <x v="2"/>
    <x v="15"/>
    <s v="Anchorage"/>
    <x v="0"/>
    <n v="0.8"/>
    <n v="8000"/>
    <n v="6400"/>
    <n v="1600"/>
    <n v="0.25"/>
  </r>
  <r>
    <x v="2"/>
    <x v="2"/>
    <x v="140"/>
    <x v="2"/>
    <x v="15"/>
    <s v="Anchorage"/>
    <x v="1"/>
    <n v="0.85000000000000009"/>
    <n v="6500"/>
    <n v="5525.0000000000009"/>
    <n v="1105.0000000000002"/>
    <n v="0.2"/>
  </r>
  <r>
    <x v="2"/>
    <x v="2"/>
    <x v="140"/>
    <x v="2"/>
    <x v="15"/>
    <s v="Anchorage"/>
    <x v="2"/>
    <n v="0.85000000000000009"/>
    <n v="6000"/>
    <n v="5100.0000000000009"/>
    <n v="1275.0000000000002"/>
    <n v="0.25"/>
  </r>
  <r>
    <x v="2"/>
    <x v="2"/>
    <x v="140"/>
    <x v="2"/>
    <x v="15"/>
    <s v="Anchorage"/>
    <x v="3"/>
    <n v="0.8"/>
    <n v="5000"/>
    <n v="4000"/>
    <n v="1000"/>
    <n v="0.25"/>
  </r>
  <r>
    <x v="2"/>
    <x v="2"/>
    <x v="140"/>
    <x v="2"/>
    <x v="15"/>
    <s v="Anchorage"/>
    <x v="4"/>
    <n v="0.85000000000000009"/>
    <n v="5500"/>
    <n v="4675.0000000000009"/>
    <n v="701.25000000000011"/>
    <n v="0.15"/>
  </r>
  <r>
    <x v="2"/>
    <x v="2"/>
    <x v="140"/>
    <x v="2"/>
    <x v="15"/>
    <s v="Anchorage"/>
    <x v="5"/>
    <n v="1"/>
    <n v="5500"/>
    <n v="5500"/>
    <n v="2200"/>
    <n v="0.4"/>
  </r>
  <r>
    <x v="2"/>
    <x v="2"/>
    <x v="141"/>
    <x v="2"/>
    <x v="15"/>
    <s v="Anchorage"/>
    <x v="0"/>
    <n v="0.85000000000000009"/>
    <n v="7500"/>
    <n v="6375.0000000000009"/>
    <n v="1593.7500000000002"/>
    <n v="0.25"/>
  </r>
  <r>
    <x v="2"/>
    <x v="2"/>
    <x v="141"/>
    <x v="2"/>
    <x v="15"/>
    <s v="Anchorage"/>
    <x v="1"/>
    <n v="0.75000000000000011"/>
    <n v="7250"/>
    <n v="5437.5000000000009"/>
    <n v="1087.5000000000002"/>
    <n v="0.2"/>
  </r>
  <r>
    <x v="2"/>
    <x v="2"/>
    <x v="141"/>
    <x v="2"/>
    <x v="15"/>
    <s v="Anchorage"/>
    <x v="2"/>
    <n v="0.70000000000000007"/>
    <n v="6000"/>
    <n v="4200"/>
    <n v="1050"/>
    <n v="0.25"/>
  </r>
  <r>
    <x v="2"/>
    <x v="2"/>
    <x v="141"/>
    <x v="2"/>
    <x v="15"/>
    <s v="Anchorage"/>
    <x v="3"/>
    <n v="0.70000000000000007"/>
    <n v="5250"/>
    <n v="3675.0000000000005"/>
    <n v="918.75000000000011"/>
    <n v="0.25"/>
  </r>
  <r>
    <x v="2"/>
    <x v="2"/>
    <x v="141"/>
    <x v="2"/>
    <x v="15"/>
    <s v="Anchorage"/>
    <x v="4"/>
    <n v="0.7"/>
    <n v="5250"/>
    <n v="3674.9999999999995"/>
    <n v="551.24999999999989"/>
    <n v="0.15"/>
  </r>
  <r>
    <x v="2"/>
    <x v="2"/>
    <x v="141"/>
    <x v="2"/>
    <x v="15"/>
    <s v="Anchorage"/>
    <x v="5"/>
    <n v="0.75"/>
    <n v="3500"/>
    <n v="2625"/>
    <n v="1050"/>
    <n v="0.4"/>
  </r>
  <r>
    <x v="2"/>
    <x v="2"/>
    <x v="142"/>
    <x v="2"/>
    <x v="15"/>
    <s v="Anchorage"/>
    <x v="0"/>
    <n v="0.65000000000000013"/>
    <n v="5500"/>
    <n v="3575.0000000000009"/>
    <n v="893.75000000000023"/>
    <n v="0.25"/>
  </r>
  <r>
    <x v="2"/>
    <x v="2"/>
    <x v="142"/>
    <x v="2"/>
    <x v="15"/>
    <s v="Anchorage"/>
    <x v="1"/>
    <n v="0.70000000000000018"/>
    <n v="5500"/>
    <n v="3850.0000000000009"/>
    <n v="770.00000000000023"/>
    <n v="0.2"/>
  </r>
  <r>
    <x v="2"/>
    <x v="2"/>
    <x v="142"/>
    <x v="2"/>
    <x v="15"/>
    <s v="Anchorage"/>
    <x v="2"/>
    <n v="0.65000000000000013"/>
    <n v="3750"/>
    <n v="2437.5000000000005"/>
    <n v="609.37500000000011"/>
    <n v="0.25"/>
  </r>
  <r>
    <x v="2"/>
    <x v="2"/>
    <x v="142"/>
    <x v="2"/>
    <x v="15"/>
    <s v="Anchorage"/>
    <x v="3"/>
    <n v="0.65000000000000013"/>
    <n v="3250"/>
    <n v="2112.5000000000005"/>
    <n v="528.12500000000011"/>
    <n v="0.25"/>
  </r>
  <r>
    <x v="2"/>
    <x v="2"/>
    <x v="142"/>
    <x v="2"/>
    <x v="15"/>
    <s v="Anchorage"/>
    <x v="4"/>
    <n v="0.75000000000000011"/>
    <n v="3500"/>
    <n v="2625.0000000000005"/>
    <n v="393.75000000000006"/>
    <n v="0.15"/>
  </r>
  <r>
    <x v="2"/>
    <x v="2"/>
    <x v="142"/>
    <x v="2"/>
    <x v="15"/>
    <s v="Anchorage"/>
    <x v="5"/>
    <n v="0.6"/>
    <n v="3750"/>
    <n v="2250"/>
    <n v="900"/>
    <n v="0.4"/>
  </r>
  <r>
    <x v="2"/>
    <x v="2"/>
    <x v="87"/>
    <x v="2"/>
    <x v="15"/>
    <s v="Anchorage"/>
    <x v="0"/>
    <n v="0.55000000000000004"/>
    <n v="4750"/>
    <n v="2612.5"/>
    <n v="653.125"/>
    <n v="0.25"/>
  </r>
  <r>
    <x v="2"/>
    <x v="2"/>
    <x v="87"/>
    <x v="2"/>
    <x v="15"/>
    <s v="Anchorage"/>
    <x v="1"/>
    <n v="0.65000000000000013"/>
    <n v="4750"/>
    <n v="3087.5000000000005"/>
    <n v="617.50000000000011"/>
    <n v="0.2"/>
  </r>
  <r>
    <x v="2"/>
    <x v="2"/>
    <x v="87"/>
    <x v="2"/>
    <x v="15"/>
    <s v="Anchorage"/>
    <x v="2"/>
    <n v="0.60000000000000009"/>
    <n v="3000"/>
    <n v="1800.0000000000002"/>
    <n v="450.00000000000006"/>
    <n v="0.25"/>
  </r>
  <r>
    <x v="2"/>
    <x v="2"/>
    <x v="87"/>
    <x v="2"/>
    <x v="15"/>
    <s v="Anchorage"/>
    <x v="3"/>
    <n v="0.55000000000000004"/>
    <n v="2750"/>
    <n v="1512.5000000000002"/>
    <n v="378.12500000000006"/>
    <n v="0.25"/>
  </r>
  <r>
    <x v="2"/>
    <x v="2"/>
    <x v="87"/>
    <x v="2"/>
    <x v="15"/>
    <s v="Anchorage"/>
    <x v="4"/>
    <n v="0.65"/>
    <n v="2500"/>
    <n v="1625"/>
    <n v="243.75"/>
    <n v="0.15"/>
  </r>
  <r>
    <x v="2"/>
    <x v="2"/>
    <x v="87"/>
    <x v="2"/>
    <x v="15"/>
    <s v="Anchorage"/>
    <x v="5"/>
    <n v="0.70000000000000007"/>
    <n v="3000"/>
    <n v="2100"/>
    <n v="840"/>
    <n v="0.4"/>
  </r>
  <r>
    <x v="2"/>
    <x v="2"/>
    <x v="143"/>
    <x v="2"/>
    <x v="15"/>
    <s v="Anchorage"/>
    <x v="0"/>
    <n v="0.55000000000000004"/>
    <n v="5250"/>
    <n v="2887.5000000000005"/>
    <n v="721.87500000000011"/>
    <n v="0.25"/>
  </r>
  <r>
    <x v="2"/>
    <x v="2"/>
    <x v="143"/>
    <x v="2"/>
    <x v="15"/>
    <s v="Anchorage"/>
    <x v="1"/>
    <n v="0.60000000000000009"/>
    <n v="6000"/>
    <n v="3600.0000000000005"/>
    <n v="720.00000000000011"/>
    <n v="0.2"/>
  </r>
  <r>
    <x v="2"/>
    <x v="2"/>
    <x v="143"/>
    <x v="2"/>
    <x v="15"/>
    <s v="Anchorage"/>
    <x v="2"/>
    <n v="0.55000000000000004"/>
    <n v="4250"/>
    <n v="2337.5"/>
    <n v="584.375"/>
    <n v="0.25"/>
  </r>
  <r>
    <x v="2"/>
    <x v="2"/>
    <x v="143"/>
    <x v="2"/>
    <x v="15"/>
    <s v="Anchorage"/>
    <x v="3"/>
    <n v="0.65000000000000013"/>
    <n v="4000"/>
    <n v="2600.0000000000005"/>
    <n v="650.00000000000011"/>
    <n v="0.25"/>
  </r>
  <r>
    <x v="2"/>
    <x v="2"/>
    <x v="143"/>
    <x v="2"/>
    <x v="15"/>
    <s v="Anchorage"/>
    <x v="4"/>
    <n v="0.85000000000000009"/>
    <n v="3750"/>
    <n v="3187.5000000000005"/>
    <n v="478.12500000000006"/>
    <n v="0.15"/>
  </r>
  <r>
    <x v="2"/>
    <x v="2"/>
    <x v="143"/>
    <x v="2"/>
    <x v="15"/>
    <s v="Anchorage"/>
    <x v="5"/>
    <n v="0.90000000000000013"/>
    <n v="5000"/>
    <n v="4500.0000000000009"/>
    <n v="1800.0000000000005"/>
    <n v="0.4"/>
  </r>
  <r>
    <x v="2"/>
    <x v="2"/>
    <x v="144"/>
    <x v="2"/>
    <x v="15"/>
    <s v="Anchorage"/>
    <x v="0"/>
    <n v="0.75000000000000011"/>
    <n v="7000"/>
    <n v="5250.0000000000009"/>
    <n v="1312.5000000000002"/>
    <n v="0.25"/>
  </r>
  <r>
    <x v="2"/>
    <x v="2"/>
    <x v="144"/>
    <x v="2"/>
    <x v="15"/>
    <s v="Anchorage"/>
    <x v="1"/>
    <n v="0.8500000000000002"/>
    <n v="7000"/>
    <n v="5950.0000000000018"/>
    <n v="1190.0000000000005"/>
    <n v="0.2"/>
  </r>
  <r>
    <x v="2"/>
    <x v="2"/>
    <x v="144"/>
    <x v="2"/>
    <x v="15"/>
    <s v="Anchorage"/>
    <x v="2"/>
    <n v="0.80000000000000016"/>
    <n v="5000"/>
    <n v="4000.0000000000009"/>
    <n v="1000.0000000000002"/>
    <n v="0.25"/>
  </r>
  <r>
    <x v="2"/>
    <x v="2"/>
    <x v="144"/>
    <x v="2"/>
    <x v="15"/>
    <s v="Anchorage"/>
    <x v="3"/>
    <n v="0.80000000000000016"/>
    <n v="5000"/>
    <n v="4000.0000000000009"/>
    <n v="1000.0000000000002"/>
    <n v="0.25"/>
  </r>
  <r>
    <x v="2"/>
    <x v="2"/>
    <x v="144"/>
    <x v="2"/>
    <x v="15"/>
    <s v="Anchorage"/>
    <x v="4"/>
    <n v="0.90000000000000013"/>
    <n v="4250"/>
    <n v="3825.0000000000005"/>
    <n v="573.75"/>
    <n v="0.15"/>
  </r>
  <r>
    <x v="2"/>
    <x v="2"/>
    <x v="144"/>
    <x v="2"/>
    <x v="15"/>
    <s v="Anchorage"/>
    <x v="5"/>
    <n v="0.95000000000000018"/>
    <n v="5250"/>
    <n v="4987.5000000000009"/>
    <n v="1995.0000000000005"/>
    <n v="0.4"/>
  </r>
  <r>
    <x v="2"/>
    <x v="2"/>
    <x v="102"/>
    <x v="2"/>
    <x v="16"/>
    <s v="Honolulu"/>
    <x v="0"/>
    <n v="0.4"/>
    <n v="4250"/>
    <n v="1700"/>
    <n v="510"/>
    <n v="0.3"/>
  </r>
  <r>
    <x v="2"/>
    <x v="2"/>
    <x v="102"/>
    <x v="2"/>
    <x v="16"/>
    <s v="Honolulu"/>
    <x v="1"/>
    <n v="0.5"/>
    <n v="4250"/>
    <n v="2125"/>
    <n v="531.25"/>
    <n v="0.25"/>
  </r>
  <r>
    <x v="2"/>
    <x v="2"/>
    <x v="102"/>
    <x v="2"/>
    <x v="16"/>
    <s v="Honolulu"/>
    <x v="2"/>
    <n v="0.5"/>
    <n v="4250"/>
    <n v="2125"/>
    <n v="637.5"/>
    <n v="0.3"/>
  </r>
  <r>
    <x v="2"/>
    <x v="2"/>
    <x v="102"/>
    <x v="2"/>
    <x v="16"/>
    <s v="Honolulu"/>
    <x v="3"/>
    <n v="0.5"/>
    <n v="2750"/>
    <n v="1375"/>
    <n v="412.5"/>
    <n v="0.3"/>
  </r>
  <r>
    <x v="2"/>
    <x v="2"/>
    <x v="102"/>
    <x v="2"/>
    <x v="16"/>
    <s v="Honolulu"/>
    <x v="4"/>
    <n v="0.55000000000000004"/>
    <n v="2250"/>
    <n v="1237.5"/>
    <n v="247.5"/>
    <n v="0.2"/>
  </r>
  <r>
    <x v="2"/>
    <x v="2"/>
    <x v="102"/>
    <x v="2"/>
    <x v="16"/>
    <s v="Honolulu"/>
    <x v="5"/>
    <n v="0.5"/>
    <n v="4750"/>
    <n v="2375"/>
    <n v="1068.75"/>
    <n v="0.45"/>
  </r>
  <r>
    <x v="2"/>
    <x v="2"/>
    <x v="103"/>
    <x v="2"/>
    <x v="16"/>
    <s v="Honolulu"/>
    <x v="0"/>
    <n v="0.4"/>
    <n v="5250"/>
    <n v="2100"/>
    <n v="630"/>
    <n v="0.3"/>
  </r>
  <r>
    <x v="2"/>
    <x v="2"/>
    <x v="103"/>
    <x v="2"/>
    <x v="16"/>
    <s v="Honolulu"/>
    <x v="1"/>
    <n v="0.5"/>
    <n v="4250"/>
    <n v="2125"/>
    <n v="531.25"/>
    <n v="0.25"/>
  </r>
  <r>
    <x v="2"/>
    <x v="2"/>
    <x v="103"/>
    <x v="2"/>
    <x v="16"/>
    <s v="Honolulu"/>
    <x v="2"/>
    <n v="0.5"/>
    <n v="4250"/>
    <n v="2125"/>
    <n v="637.5"/>
    <n v="0.3"/>
  </r>
  <r>
    <x v="2"/>
    <x v="2"/>
    <x v="103"/>
    <x v="2"/>
    <x v="16"/>
    <s v="Honolulu"/>
    <x v="3"/>
    <n v="0.5"/>
    <n v="2750"/>
    <n v="1375"/>
    <n v="412.5"/>
    <n v="0.3"/>
  </r>
  <r>
    <x v="2"/>
    <x v="2"/>
    <x v="103"/>
    <x v="2"/>
    <x v="16"/>
    <s v="Honolulu"/>
    <x v="4"/>
    <n v="0.55000000000000004"/>
    <n v="2000"/>
    <n v="1100"/>
    <n v="220"/>
    <n v="0.2"/>
  </r>
  <r>
    <x v="2"/>
    <x v="2"/>
    <x v="103"/>
    <x v="2"/>
    <x v="16"/>
    <s v="Honolulu"/>
    <x v="5"/>
    <n v="0.5"/>
    <n v="4000"/>
    <n v="2000"/>
    <n v="900"/>
    <n v="0.45"/>
  </r>
  <r>
    <x v="2"/>
    <x v="2"/>
    <x v="104"/>
    <x v="2"/>
    <x v="16"/>
    <s v="Honolulu"/>
    <x v="0"/>
    <n v="0.5"/>
    <n v="5500"/>
    <n v="2750"/>
    <n v="825"/>
    <n v="0.3"/>
  </r>
  <r>
    <x v="2"/>
    <x v="2"/>
    <x v="104"/>
    <x v="2"/>
    <x v="16"/>
    <s v="Honolulu"/>
    <x v="1"/>
    <n v="0.6"/>
    <n v="4000"/>
    <n v="2400"/>
    <n v="600"/>
    <n v="0.25"/>
  </r>
  <r>
    <x v="2"/>
    <x v="2"/>
    <x v="104"/>
    <x v="2"/>
    <x v="16"/>
    <s v="Honolulu"/>
    <x v="2"/>
    <n v="0.64999999999999991"/>
    <n v="4250"/>
    <n v="2762.4999999999995"/>
    <n v="828.74999999999989"/>
    <n v="0.3"/>
  </r>
  <r>
    <x v="2"/>
    <x v="2"/>
    <x v="104"/>
    <x v="2"/>
    <x v="16"/>
    <s v="Honolulu"/>
    <x v="3"/>
    <n v="0.6"/>
    <n v="3250"/>
    <n v="1950"/>
    <n v="585"/>
    <n v="0.3"/>
  </r>
  <r>
    <x v="2"/>
    <x v="2"/>
    <x v="104"/>
    <x v="2"/>
    <x v="16"/>
    <s v="Honolulu"/>
    <x v="4"/>
    <n v="0.65"/>
    <n v="1750"/>
    <n v="1137.5"/>
    <n v="227.5"/>
    <n v="0.2"/>
  </r>
  <r>
    <x v="2"/>
    <x v="2"/>
    <x v="104"/>
    <x v="2"/>
    <x v="16"/>
    <s v="Honolulu"/>
    <x v="5"/>
    <n v="0.6"/>
    <n v="3750"/>
    <n v="2250"/>
    <n v="1012.5"/>
    <n v="0.45"/>
  </r>
  <r>
    <x v="2"/>
    <x v="2"/>
    <x v="105"/>
    <x v="2"/>
    <x v="16"/>
    <s v="Honolulu"/>
    <x v="0"/>
    <n v="0.65"/>
    <n v="5500"/>
    <n v="3575"/>
    <n v="1072.5"/>
    <n v="0.3"/>
  </r>
  <r>
    <x v="2"/>
    <x v="2"/>
    <x v="105"/>
    <x v="2"/>
    <x v="16"/>
    <s v="Honolulu"/>
    <x v="1"/>
    <n v="0.70000000000000007"/>
    <n v="3500"/>
    <n v="2450.0000000000005"/>
    <n v="612.50000000000011"/>
    <n v="0.25"/>
  </r>
  <r>
    <x v="2"/>
    <x v="2"/>
    <x v="105"/>
    <x v="2"/>
    <x v="16"/>
    <s v="Honolulu"/>
    <x v="2"/>
    <n v="0.70000000000000007"/>
    <n v="4000"/>
    <n v="2800.0000000000005"/>
    <n v="840.00000000000011"/>
    <n v="0.3"/>
  </r>
  <r>
    <x v="2"/>
    <x v="2"/>
    <x v="105"/>
    <x v="2"/>
    <x v="16"/>
    <s v="Honolulu"/>
    <x v="3"/>
    <n v="0.55000000000000004"/>
    <n v="3000"/>
    <n v="1650.0000000000002"/>
    <n v="495.00000000000006"/>
    <n v="0.3"/>
  </r>
  <r>
    <x v="2"/>
    <x v="2"/>
    <x v="105"/>
    <x v="2"/>
    <x v="16"/>
    <s v="Honolulu"/>
    <x v="4"/>
    <n v="0.60000000000000009"/>
    <n v="2000"/>
    <n v="1200.0000000000002"/>
    <n v="240.00000000000006"/>
    <n v="0.2"/>
  </r>
  <r>
    <x v="2"/>
    <x v="2"/>
    <x v="105"/>
    <x v="2"/>
    <x v="16"/>
    <s v="Honolulu"/>
    <x v="5"/>
    <n v="0.75000000000000011"/>
    <n v="3750"/>
    <n v="2812.5000000000005"/>
    <n v="1265.6250000000002"/>
    <n v="0.45"/>
  </r>
  <r>
    <x v="2"/>
    <x v="2"/>
    <x v="106"/>
    <x v="2"/>
    <x v="16"/>
    <s v="Honolulu"/>
    <x v="0"/>
    <n v="0.6"/>
    <n v="5750"/>
    <n v="3450"/>
    <n v="1035"/>
    <n v="0.3"/>
  </r>
  <r>
    <x v="2"/>
    <x v="2"/>
    <x v="106"/>
    <x v="2"/>
    <x v="16"/>
    <s v="Honolulu"/>
    <x v="1"/>
    <n v="0.65"/>
    <n v="4250"/>
    <n v="2762.5"/>
    <n v="690.625"/>
    <n v="0.25"/>
  </r>
  <r>
    <x v="2"/>
    <x v="2"/>
    <x v="106"/>
    <x v="2"/>
    <x v="16"/>
    <s v="Honolulu"/>
    <x v="2"/>
    <n v="0.65"/>
    <n v="4250"/>
    <n v="2762.5"/>
    <n v="828.75"/>
    <n v="0.3"/>
  </r>
  <r>
    <x v="2"/>
    <x v="2"/>
    <x v="106"/>
    <x v="2"/>
    <x v="16"/>
    <s v="Honolulu"/>
    <x v="3"/>
    <n v="0.6"/>
    <n v="3250"/>
    <n v="1950"/>
    <n v="585"/>
    <n v="0.3"/>
  </r>
  <r>
    <x v="2"/>
    <x v="2"/>
    <x v="106"/>
    <x v="2"/>
    <x v="16"/>
    <s v="Honolulu"/>
    <x v="4"/>
    <n v="0.54999999999999993"/>
    <n v="2250"/>
    <n v="1237.4999999999998"/>
    <n v="247.49999999999997"/>
    <n v="0.2"/>
  </r>
  <r>
    <x v="2"/>
    <x v="2"/>
    <x v="106"/>
    <x v="2"/>
    <x v="16"/>
    <s v="Honolulu"/>
    <x v="5"/>
    <n v="0.7"/>
    <n v="5750"/>
    <n v="4024.9999999999995"/>
    <n v="1811.2499999999998"/>
    <n v="0.45"/>
  </r>
  <r>
    <x v="2"/>
    <x v="2"/>
    <x v="107"/>
    <x v="2"/>
    <x v="16"/>
    <s v="Honolulu"/>
    <x v="0"/>
    <n v="0.64999999999999991"/>
    <n v="8250"/>
    <n v="5362.4999999999991"/>
    <n v="1608.7499999999998"/>
    <n v="0.3"/>
  </r>
  <r>
    <x v="2"/>
    <x v="2"/>
    <x v="107"/>
    <x v="2"/>
    <x v="16"/>
    <s v="Honolulu"/>
    <x v="1"/>
    <n v="0.7"/>
    <n v="7000"/>
    <n v="4900"/>
    <n v="1225"/>
    <n v="0.25"/>
  </r>
  <r>
    <x v="2"/>
    <x v="2"/>
    <x v="107"/>
    <x v="2"/>
    <x v="16"/>
    <s v="Honolulu"/>
    <x v="2"/>
    <n v="0.85"/>
    <n v="7000"/>
    <n v="5950"/>
    <n v="1785"/>
    <n v="0.3"/>
  </r>
  <r>
    <x v="2"/>
    <x v="2"/>
    <x v="107"/>
    <x v="2"/>
    <x v="16"/>
    <s v="Honolulu"/>
    <x v="3"/>
    <n v="0.85"/>
    <n v="5750"/>
    <n v="4887.5"/>
    <n v="1466.25"/>
    <n v="0.3"/>
  </r>
  <r>
    <x v="2"/>
    <x v="2"/>
    <x v="107"/>
    <x v="2"/>
    <x v="16"/>
    <s v="Honolulu"/>
    <x v="4"/>
    <n v="0.95000000000000007"/>
    <n v="4500"/>
    <n v="4275"/>
    <n v="855"/>
    <n v="0.2"/>
  </r>
  <r>
    <x v="2"/>
    <x v="2"/>
    <x v="107"/>
    <x v="2"/>
    <x v="16"/>
    <s v="Honolulu"/>
    <x v="5"/>
    <n v="1.1000000000000001"/>
    <n v="7500"/>
    <n v="8250"/>
    <n v="3712.5"/>
    <n v="0.45"/>
  </r>
  <r>
    <x v="2"/>
    <x v="2"/>
    <x v="108"/>
    <x v="2"/>
    <x v="16"/>
    <s v="Honolulu"/>
    <x v="0"/>
    <n v="0.9"/>
    <n v="9000"/>
    <n v="8100"/>
    <n v="2430"/>
    <n v="0.3"/>
  </r>
  <r>
    <x v="2"/>
    <x v="2"/>
    <x v="108"/>
    <x v="2"/>
    <x v="16"/>
    <s v="Honolulu"/>
    <x v="1"/>
    <n v="0.95000000000000007"/>
    <n v="7500"/>
    <n v="7125.0000000000009"/>
    <n v="1781.2500000000002"/>
    <n v="0.25"/>
  </r>
  <r>
    <x v="2"/>
    <x v="2"/>
    <x v="108"/>
    <x v="2"/>
    <x v="16"/>
    <s v="Honolulu"/>
    <x v="2"/>
    <n v="0.95000000000000007"/>
    <n v="7000"/>
    <n v="6650.0000000000009"/>
    <n v="1995.0000000000002"/>
    <n v="0.3"/>
  </r>
  <r>
    <x v="2"/>
    <x v="2"/>
    <x v="108"/>
    <x v="2"/>
    <x v="16"/>
    <s v="Honolulu"/>
    <x v="3"/>
    <n v="0.9"/>
    <n v="6000"/>
    <n v="5400"/>
    <n v="1620"/>
    <n v="0.3"/>
  </r>
  <r>
    <x v="2"/>
    <x v="2"/>
    <x v="108"/>
    <x v="2"/>
    <x v="16"/>
    <s v="Honolulu"/>
    <x v="4"/>
    <n v="0.95000000000000007"/>
    <n v="6500"/>
    <n v="6175"/>
    <n v="1235"/>
    <n v="0.2"/>
  </r>
  <r>
    <x v="2"/>
    <x v="2"/>
    <x v="108"/>
    <x v="2"/>
    <x v="16"/>
    <s v="Honolulu"/>
    <x v="5"/>
    <n v="1.1000000000000001"/>
    <n v="6500"/>
    <n v="7150.0000000000009"/>
    <n v="3217.5000000000005"/>
    <n v="0.45"/>
  </r>
  <r>
    <x v="2"/>
    <x v="2"/>
    <x v="109"/>
    <x v="2"/>
    <x v="16"/>
    <s v="Honolulu"/>
    <x v="0"/>
    <n v="0.95000000000000007"/>
    <n v="8500"/>
    <n v="8075.0000000000009"/>
    <n v="2422.5"/>
    <n v="0.3"/>
  </r>
  <r>
    <x v="2"/>
    <x v="2"/>
    <x v="109"/>
    <x v="2"/>
    <x v="16"/>
    <s v="Honolulu"/>
    <x v="1"/>
    <n v="0.85000000000000009"/>
    <n v="8250"/>
    <n v="7012.5000000000009"/>
    <n v="1753.1250000000002"/>
    <n v="0.25"/>
  </r>
  <r>
    <x v="2"/>
    <x v="2"/>
    <x v="109"/>
    <x v="2"/>
    <x v="16"/>
    <s v="Honolulu"/>
    <x v="2"/>
    <n v="0.8"/>
    <n v="7000"/>
    <n v="5600"/>
    <n v="1680"/>
    <n v="0.3"/>
  </r>
  <r>
    <x v="2"/>
    <x v="2"/>
    <x v="109"/>
    <x v="2"/>
    <x v="16"/>
    <s v="Honolulu"/>
    <x v="3"/>
    <n v="0.8"/>
    <n v="4750"/>
    <n v="3800"/>
    <n v="1140"/>
    <n v="0.3"/>
  </r>
  <r>
    <x v="2"/>
    <x v="2"/>
    <x v="109"/>
    <x v="2"/>
    <x v="16"/>
    <s v="Honolulu"/>
    <x v="4"/>
    <n v="0.79999999999999993"/>
    <n v="4750"/>
    <n v="3799.9999999999995"/>
    <n v="760"/>
    <n v="0.2"/>
  </r>
  <r>
    <x v="2"/>
    <x v="2"/>
    <x v="109"/>
    <x v="2"/>
    <x v="16"/>
    <s v="Honolulu"/>
    <x v="5"/>
    <n v="0.85"/>
    <n v="3000"/>
    <n v="2550"/>
    <n v="1147.5"/>
    <n v="0.45"/>
  </r>
  <r>
    <x v="2"/>
    <x v="2"/>
    <x v="110"/>
    <x v="2"/>
    <x v="16"/>
    <s v="Honolulu"/>
    <x v="0"/>
    <n v="0.60000000000000009"/>
    <n v="5000"/>
    <n v="3000.0000000000005"/>
    <n v="900.00000000000011"/>
    <n v="0.3"/>
  </r>
  <r>
    <x v="2"/>
    <x v="2"/>
    <x v="110"/>
    <x v="2"/>
    <x v="16"/>
    <s v="Honolulu"/>
    <x v="1"/>
    <n v="0.65000000000000013"/>
    <n v="5000"/>
    <n v="3250.0000000000005"/>
    <n v="812.50000000000011"/>
    <n v="0.25"/>
  </r>
  <r>
    <x v="2"/>
    <x v="2"/>
    <x v="110"/>
    <x v="2"/>
    <x v="16"/>
    <s v="Honolulu"/>
    <x v="2"/>
    <n v="0.60000000000000009"/>
    <n v="3000"/>
    <n v="1800.0000000000002"/>
    <n v="540"/>
    <n v="0.3"/>
  </r>
  <r>
    <x v="2"/>
    <x v="2"/>
    <x v="110"/>
    <x v="2"/>
    <x v="16"/>
    <s v="Honolulu"/>
    <x v="3"/>
    <n v="0.60000000000000009"/>
    <n v="2500"/>
    <n v="1500.0000000000002"/>
    <n v="450.00000000000006"/>
    <n v="0.3"/>
  </r>
  <r>
    <x v="2"/>
    <x v="2"/>
    <x v="110"/>
    <x v="2"/>
    <x v="16"/>
    <s v="Honolulu"/>
    <x v="4"/>
    <n v="0.70000000000000007"/>
    <n v="2750"/>
    <n v="1925.0000000000002"/>
    <n v="385.00000000000006"/>
    <n v="0.2"/>
  </r>
  <r>
    <x v="2"/>
    <x v="2"/>
    <x v="110"/>
    <x v="2"/>
    <x v="16"/>
    <s v="Honolulu"/>
    <x v="5"/>
    <n v="0.54999999999999993"/>
    <n v="3000"/>
    <n v="1649.9999999999998"/>
    <n v="742.49999999999989"/>
    <n v="0.45"/>
  </r>
  <r>
    <x v="2"/>
    <x v="2"/>
    <x v="111"/>
    <x v="2"/>
    <x v="16"/>
    <s v="Honolulu"/>
    <x v="0"/>
    <n v="0.5"/>
    <n v="4000"/>
    <n v="2000"/>
    <n v="600"/>
    <n v="0.3"/>
  </r>
  <r>
    <x v="2"/>
    <x v="2"/>
    <x v="111"/>
    <x v="2"/>
    <x v="16"/>
    <s v="Honolulu"/>
    <x v="1"/>
    <n v="0.65000000000000013"/>
    <n v="5750"/>
    <n v="3737.5000000000009"/>
    <n v="934.37500000000023"/>
    <n v="0.25"/>
  </r>
  <r>
    <x v="2"/>
    <x v="2"/>
    <x v="111"/>
    <x v="2"/>
    <x v="16"/>
    <s v="Honolulu"/>
    <x v="2"/>
    <n v="0.60000000000000009"/>
    <n v="4000"/>
    <n v="2400.0000000000005"/>
    <n v="720.00000000000011"/>
    <n v="0.3"/>
  </r>
  <r>
    <x v="2"/>
    <x v="2"/>
    <x v="111"/>
    <x v="2"/>
    <x v="16"/>
    <s v="Honolulu"/>
    <x v="3"/>
    <n v="0.55000000000000004"/>
    <n v="3750"/>
    <n v="2062.5"/>
    <n v="618.75"/>
    <n v="0.3"/>
  </r>
  <r>
    <x v="2"/>
    <x v="2"/>
    <x v="111"/>
    <x v="2"/>
    <x v="16"/>
    <s v="Honolulu"/>
    <x v="4"/>
    <n v="0.65"/>
    <n v="3500"/>
    <n v="2275"/>
    <n v="455"/>
    <n v="0.2"/>
  </r>
  <r>
    <x v="2"/>
    <x v="2"/>
    <x v="111"/>
    <x v="2"/>
    <x v="16"/>
    <s v="Honolulu"/>
    <x v="5"/>
    <n v="0.70000000000000007"/>
    <n v="4000"/>
    <n v="2800.0000000000005"/>
    <n v="1260.0000000000002"/>
    <n v="0.45"/>
  </r>
  <r>
    <x v="2"/>
    <x v="2"/>
    <x v="112"/>
    <x v="2"/>
    <x v="16"/>
    <s v="Honolulu"/>
    <x v="0"/>
    <n v="0.55000000000000004"/>
    <n v="6250"/>
    <n v="3437.5000000000005"/>
    <n v="1031.25"/>
    <n v="0.3"/>
  </r>
  <r>
    <x v="2"/>
    <x v="2"/>
    <x v="112"/>
    <x v="2"/>
    <x v="16"/>
    <s v="Honolulu"/>
    <x v="1"/>
    <n v="0.60000000000000009"/>
    <n v="7000"/>
    <n v="4200.0000000000009"/>
    <n v="1050.0000000000002"/>
    <n v="0.25"/>
  </r>
  <r>
    <x v="2"/>
    <x v="2"/>
    <x v="112"/>
    <x v="2"/>
    <x v="16"/>
    <s v="Honolulu"/>
    <x v="2"/>
    <n v="0.55000000000000004"/>
    <n v="5250"/>
    <n v="2887.5000000000005"/>
    <n v="866.25000000000011"/>
    <n v="0.3"/>
  </r>
  <r>
    <x v="2"/>
    <x v="2"/>
    <x v="112"/>
    <x v="2"/>
    <x v="16"/>
    <s v="Honolulu"/>
    <x v="3"/>
    <n v="0.65000000000000013"/>
    <n v="5000"/>
    <n v="3250.0000000000005"/>
    <n v="975.00000000000011"/>
    <n v="0.3"/>
  </r>
  <r>
    <x v="2"/>
    <x v="2"/>
    <x v="112"/>
    <x v="2"/>
    <x v="16"/>
    <s v="Honolulu"/>
    <x v="4"/>
    <n v="0.85000000000000009"/>
    <n v="4750"/>
    <n v="4037.5000000000005"/>
    <n v="807.50000000000011"/>
    <n v="0.2"/>
  </r>
  <r>
    <x v="2"/>
    <x v="2"/>
    <x v="112"/>
    <x v="2"/>
    <x v="16"/>
    <s v="Honolulu"/>
    <x v="5"/>
    <n v="0.90000000000000013"/>
    <n v="6000"/>
    <n v="5400.0000000000009"/>
    <n v="2430.0000000000005"/>
    <n v="0.45"/>
  </r>
  <r>
    <x v="2"/>
    <x v="2"/>
    <x v="113"/>
    <x v="2"/>
    <x v="16"/>
    <s v="Honolulu"/>
    <x v="0"/>
    <n v="0.75000000000000011"/>
    <n v="8000"/>
    <n v="6000.0000000000009"/>
    <n v="1800.0000000000002"/>
    <n v="0.3"/>
  </r>
  <r>
    <x v="2"/>
    <x v="2"/>
    <x v="113"/>
    <x v="2"/>
    <x v="16"/>
    <s v="Honolulu"/>
    <x v="1"/>
    <n v="0.8500000000000002"/>
    <n v="8000"/>
    <n v="6800.0000000000018"/>
    <n v="1700.0000000000005"/>
    <n v="0.25"/>
  </r>
  <r>
    <x v="2"/>
    <x v="2"/>
    <x v="113"/>
    <x v="2"/>
    <x v="16"/>
    <s v="Honolulu"/>
    <x v="2"/>
    <n v="0.80000000000000016"/>
    <n v="6000"/>
    <n v="4800.0000000000009"/>
    <n v="1440.0000000000002"/>
    <n v="0.3"/>
  </r>
  <r>
    <x v="2"/>
    <x v="2"/>
    <x v="113"/>
    <x v="2"/>
    <x v="16"/>
    <s v="Honolulu"/>
    <x v="3"/>
    <n v="0.80000000000000016"/>
    <n v="6000"/>
    <n v="4800.0000000000009"/>
    <n v="1440.0000000000002"/>
    <n v="0.3"/>
  </r>
  <r>
    <x v="2"/>
    <x v="2"/>
    <x v="113"/>
    <x v="2"/>
    <x v="16"/>
    <s v="Honolulu"/>
    <x v="4"/>
    <n v="0.90000000000000013"/>
    <n v="5250"/>
    <n v="4725.0000000000009"/>
    <n v="945.00000000000023"/>
    <n v="0.2"/>
  </r>
  <r>
    <x v="2"/>
    <x v="2"/>
    <x v="113"/>
    <x v="2"/>
    <x v="16"/>
    <s v="Honolulu"/>
    <x v="5"/>
    <n v="0.95000000000000018"/>
    <n v="6250"/>
    <n v="5937.5000000000009"/>
    <n v="2671.8750000000005"/>
    <n v="0.45"/>
  </r>
  <r>
    <x v="0"/>
    <x v="0"/>
    <x v="78"/>
    <x v="4"/>
    <x v="8"/>
    <s v="Orlando"/>
    <x v="0"/>
    <n v="0.45"/>
    <n v="8500"/>
    <n v="3825"/>
    <n v="1721.25"/>
    <n v="0.45"/>
  </r>
  <r>
    <x v="0"/>
    <x v="0"/>
    <x v="78"/>
    <x v="4"/>
    <x v="8"/>
    <s v="Orlando"/>
    <x v="1"/>
    <n v="0.45"/>
    <n v="6500"/>
    <n v="2925"/>
    <n v="1023.7499999999999"/>
    <n v="0.35"/>
  </r>
  <r>
    <x v="0"/>
    <x v="0"/>
    <x v="78"/>
    <x v="4"/>
    <x v="8"/>
    <s v="Orlando"/>
    <x v="2"/>
    <n v="0.35000000000000003"/>
    <n v="6500"/>
    <n v="2275"/>
    <n v="568.75"/>
    <n v="0.25"/>
  </r>
  <r>
    <x v="0"/>
    <x v="0"/>
    <x v="78"/>
    <x v="4"/>
    <x v="8"/>
    <s v="Orlando"/>
    <x v="3"/>
    <n v="0.39999999999999997"/>
    <n v="5000"/>
    <n v="1999.9999999999998"/>
    <n v="599.99999999999989"/>
    <n v="0.3"/>
  </r>
  <r>
    <x v="0"/>
    <x v="0"/>
    <x v="78"/>
    <x v="4"/>
    <x v="8"/>
    <s v="Orlando"/>
    <x v="4"/>
    <n v="0.55000000000000004"/>
    <n v="5500"/>
    <n v="3025.0000000000005"/>
    <n v="1058.75"/>
    <n v="0.35"/>
  </r>
  <r>
    <x v="0"/>
    <x v="0"/>
    <x v="78"/>
    <x v="4"/>
    <x v="8"/>
    <s v="Orlando"/>
    <x v="5"/>
    <n v="0.45"/>
    <n v="6500"/>
    <n v="2925"/>
    <n v="1462.5"/>
    <n v="0.5"/>
  </r>
  <r>
    <x v="0"/>
    <x v="0"/>
    <x v="79"/>
    <x v="4"/>
    <x v="8"/>
    <s v="Orlando"/>
    <x v="0"/>
    <n v="0.45"/>
    <n v="9000"/>
    <n v="4050"/>
    <n v="1822.5"/>
    <n v="0.45"/>
  </r>
  <r>
    <x v="0"/>
    <x v="0"/>
    <x v="79"/>
    <x v="4"/>
    <x v="8"/>
    <s v="Orlando"/>
    <x v="1"/>
    <n v="0.45"/>
    <n v="5500"/>
    <n v="2475"/>
    <n v="866.25"/>
    <n v="0.35"/>
  </r>
  <r>
    <x v="0"/>
    <x v="0"/>
    <x v="79"/>
    <x v="4"/>
    <x v="8"/>
    <s v="Orlando"/>
    <x v="2"/>
    <n v="0.35000000000000003"/>
    <n v="6000"/>
    <n v="2100"/>
    <n v="525"/>
    <n v="0.25"/>
  </r>
  <r>
    <x v="0"/>
    <x v="0"/>
    <x v="79"/>
    <x v="4"/>
    <x v="8"/>
    <s v="Orlando"/>
    <x v="3"/>
    <n v="0.39999999999999997"/>
    <n v="4750"/>
    <n v="1899.9999999999998"/>
    <n v="569.99999999999989"/>
    <n v="0.3"/>
  </r>
  <r>
    <x v="0"/>
    <x v="0"/>
    <x v="79"/>
    <x v="4"/>
    <x v="8"/>
    <s v="Orlando"/>
    <x v="4"/>
    <n v="0.55000000000000004"/>
    <n v="5500"/>
    <n v="3025.0000000000005"/>
    <n v="1058.75"/>
    <n v="0.35"/>
  </r>
  <r>
    <x v="0"/>
    <x v="0"/>
    <x v="79"/>
    <x v="4"/>
    <x v="8"/>
    <s v="Orlando"/>
    <x v="5"/>
    <n v="0.45"/>
    <n v="6500"/>
    <n v="2925"/>
    <n v="1462.5"/>
    <n v="0.5"/>
  </r>
  <r>
    <x v="0"/>
    <x v="0"/>
    <x v="80"/>
    <x v="4"/>
    <x v="8"/>
    <s v="Orlando"/>
    <x v="0"/>
    <n v="0.45"/>
    <n v="8700"/>
    <n v="3915"/>
    <n v="1761.75"/>
    <n v="0.45"/>
  </r>
  <r>
    <x v="0"/>
    <x v="0"/>
    <x v="80"/>
    <x v="4"/>
    <x v="8"/>
    <s v="Orlando"/>
    <x v="1"/>
    <n v="0.45"/>
    <n v="5500"/>
    <n v="2475"/>
    <n v="866.25"/>
    <n v="0.35"/>
  </r>
  <r>
    <x v="0"/>
    <x v="0"/>
    <x v="80"/>
    <x v="4"/>
    <x v="8"/>
    <s v="Orlando"/>
    <x v="2"/>
    <n v="0.35000000000000003"/>
    <n v="5750"/>
    <n v="2012.5000000000002"/>
    <n v="503.12500000000006"/>
    <n v="0.25"/>
  </r>
  <r>
    <x v="0"/>
    <x v="0"/>
    <x v="80"/>
    <x v="4"/>
    <x v="8"/>
    <s v="Orlando"/>
    <x v="3"/>
    <n v="0.39999999999999997"/>
    <n v="4250"/>
    <n v="1699.9999999999998"/>
    <n v="509.99999999999989"/>
    <n v="0.3"/>
  </r>
  <r>
    <x v="0"/>
    <x v="0"/>
    <x v="80"/>
    <x v="4"/>
    <x v="8"/>
    <s v="Orlando"/>
    <x v="4"/>
    <n v="0.55000000000000004"/>
    <n v="4750"/>
    <n v="2612.5"/>
    <n v="914.37499999999989"/>
    <n v="0.35"/>
  </r>
  <r>
    <x v="0"/>
    <x v="0"/>
    <x v="80"/>
    <x v="4"/>
    <x v="8"/>
    <s v="Orlando"/>
    <x v="5"/>
    <n v="0.45"/>
    <n v="5750"/>
    <n v="2587.5"/>
    <n v="1293.75"/>
    <n v="0.5"/>
  </r>
  <r>
    <x v="0"/>
    <x v="0"/>
    <x v="81"/>
    <x v="4"/>
    <x v="8"/>
    <s v="Orlando"/>
    <x v="0"/>
    <n v="0.45"/>
    <n v="8250"/>
    <n v="3712.5"/>
    <n v="1670.625"/>
    <n v="0.45"/>
  </r>
  <r>
    <x v="0"/>
    <x v="0"/>
    <x v="81"/>
    <x v="4"/>
    <x v="8"/>
    <s v="Orlando"/>
    <x v="1"/>
    <n v="0.45"/>
    <n v="5250"/>
    <n v="2362.5"/>
    <n v="826.875"/>
    <n v="0.35"/>
  </r>
  <r>
    <x v="0"/>
    <x v="0"/>
    <x v="81"/>
    <x v="4"/>
    <x v="8"/>
    <s v="Orlando"/>
    <x v="2"/>
    <n v="0.35000000000000003"/>
    <n v="5250"/>
    <n v="1837.5000000000002"/>
    <n v="459.37500000000006"/>
    <n v="0.25"/>
  </r>
  <r>
    <x v="0"/>
    <x v="0"/>
    <x v="81"/>
    <x v="4"/>
    <x v="8"/>
    <s v="Orlando"/>
    <x v="3"/>
    <n v="0.39999999999999997"/>
    <n v="4500"/>
    <n v="1799.9999999999998"/>
    <n v="539.99999999999989"/>
    <n v="0.3"/>
  </r>
  <r>
    <x v="0"/>
    <x v="0"/>
    <x v="81"/>
    <x v="4"/>
    <x v="8"/>
    <s v="Orlando"/>
    <x v="4"/>
    <n v="0.55000000000000004"/>
    <n v="4750"/>
    <n v="2612.5"/>
    <n v="914.37499999999989"/>
    <n v="0.35"/>
  </r>
  <r>
    <x v="0"/>
    <x v="0"/>
    <x v="81"/>
    <x v="4"/>
    <x v="8"/>
    <s v="Orlando"/>
    <x v="5"/>
    <n v="0.45"/>
    <n v="6000"/>
    <n v="2700"/>
    <n v="1350"/>
    <n v="0.5"/>
  </r>
  <r>
    <x v="0"/>
    <x v="0"/>
    <x v="82"/>
    <x v="4"/>
    <x v="8"/>
    <s v="Orlando"/>
    <x v="0"/>
    <n v="0.55000000000000004"/>
    <n v="8700"/>
    <n v="4785"/>
    <n v="2153.25"/>
    <n v="0.45"/>
  </r>
  <r>
    <x v="0"/>
    <x v="0"/>
    <x v="82"/>
    <x v="4"/>
    <x v="8"/>
    <s v="Orlando"/>
    <x v="1"/>
    <n v="0.55000000000000004"/>
    <n v="5750"/>
    <n v="3162.5000000000005"/>
    <n v="1106.875"/>
    <n v="0.35"/>
  </r>
  <r>
    <x v="0"/>
    <x v="0"/>
    <x v="82"/>
    <x v="4"/>
    <x v="8"/>
    <s v="Orlando"/>
    <x v="2"/>
    <n v="0.5"/>
    <n v="5500"/>
    <n v="2750"/>
    <n v="687.5"/>
    <n v="0.25"/>
  </r>
  <r>
    <x v="0"/>
    <x v="0"/>
    <x v="82"/>
    <x v="4"/>
    <x v="8"/>
    <s v="Orlando"/>
    <x v="3"/>
    <n v="0.5"/>
    <n v="5000"/>
    <n v="2500"/>
    <n v="750"/>
    <n v="0.3"/>
  </r>
  <r>
    <x v="0"/>
    <x v="0"/>
    <x v="82"/>
    <x v="4"/>
    <x v="8"/>
    <s v="Orlando"/>
    <x v="4"/>
    <n v="0.6"/>
    <n v="5250"/>
    <n v="3150"/>
    <n v="1102.5"/>
    <n v="0.35"/>
  </r>
  <r>
    <x v="0"/>
    <x v="0"/>
    <x v="82"/>
    <x v="4"/>
    <x v="8"/>
    <s v="Orlando"/>
    <x v="5"/>
    <n v="0.65"/>
    <n v="6250"/>
    <n v="4062.5"/>
    <n v="2031.25"/>
    <n v="0.5"/>
  </r>
  <r>
    <x v="0"/>
    <x v="0"/>
    <x v="83"/>
    <x v="4"/>
    <x v="8"/>
    <s v="Orlando"/>
    <x v="0"/>
    <n v="0.6"/>
    <n v="8750"/>
    <n v="5250"/>
    <n v="2362.5"/>
    <n v="0.45"/>
  </r>
  <r>
    <x v="0"/>
    <x v="0"/>
    <x v="83"/>
    <x v="4"/>
    <x v="8"/>
    <s v="Orlando"/>
    <x v="1"/>
    <n v="0.55000000000000004"/>
    <n v="6250"/>
    <n v="3437.5000000000005"/>
    <n v="1203.125"/>
    <n v="0.35"/>
  </r>
  <r>
    <x v="0"/>
    <x v="0"/>
    <x v="83"/>
    <x v="4"/>
    <x v="8"/>
    <s v="Orlando"/>
    <x v="2"/>
    <n v="0.5"/>
    <n v="6000"/>
    <n v="3000"/>
    <n v="750"/>
    <n v="0.25"/>
  </r>
  <r>
    <x v="0"/>
    <x v="0"/>
    <x v="83"/>
    <x v="4"/>
    <x v="8"/>
    <s v="Orlando"/>
    <x v="3"/>
    <n v="0.5"/>
    <n v="5750"/>
    <n v="2875"/>
    <n v="862.5"/>
    <n v="0.3"/>
  </r>
  <r>
    <x v="0"/>
    <x v="0"/>
    <x v="83"/>
    <x v="4"/>
    <x v="8"/>
    <s v="Orlando"/>
    <x v="4"/>
    <n v="0.65"/>
    <n v="5750"/>
    <n v="3737.5"/>
    <n v="1308.125"/>
    <n v="0.35"/>
  </r>
  <r>
    <x v="0"/>
    <x v="0"/>
    <x v="83"/>
    <x v="4"/>
    <x v="8"/>
    <s v="Orlando"/>
    <x v="5"/>
    <n v="0.70000000000000007"/>
    <n v="7250"/>
    <n v="5075.0000000000009"/>
    <n v="2537.5000000000005"/>
    <n v="0.5"/>
  </r>
  <r>
    <x v="0"/>
    <x v="0"/>
    <x v="84"/>
    <x v="4"/>
    <x v="8"/>
    <s v="Orlando"/>
    <x v="0"/>
    <n v="0.65"/>
    <n v="9500"/>
    <n v="6175"/>
    <n v="2778.75"/>
    <n v="0.45"/>
  </r>
  <r>
    <x v="0"/>
    <x v="0"/>
    <x v="84"/>
    <x v="4"/>
    <x v="8"/>
    <s v="Orlando"/>
    <x v="1"/>
    <n v="0.60000000000000009"/>
    <n v="7000"/>
    <n v="4200.0000000000009"/>
    <n v="1470.0000000000002"/>
    <n v="0.35"/>
  </r>
  <r>
    <x v="0"/>
    <x v="0"/>
    <x v="84"/>
    <x v="4"/>
    <x v="8"/>
    <s v="Orlando"/>
    <x v="2"/>
    <n v="0.55000000000000004"/>
    <n v="6250"/>
    <n v="3437.5000000000005"/>
    <n v="859.37500000000011"/>
    <n v="0.25"/>
  </r>
  <r>
    <x v="0"/>
    <x v="0"/>
    <x v="84"/>
    <x v="4"/>
    <x v="8"/>
    <s v="Orlando"/>
    <x v="3"/>
    <n v="0.55000000000000004"/>
    <n v="5750"/>
    <n v="3162.5000000000005"/>
    <n v="948.75000000000011"/>
    <n v="0.3"/>
  </r>
  <r>
    <x v="0"/>
    <x v="0"/>
    <x v="84"/>
    <x v="4"/>
    <x v="8"/>
    <s v="Orlando"/>
    <x v="4"/>
    <n v="0.65"/>
    <n v="6000"/>
    <n v="3900"/>
    <n v="1365"/>
    <n v="0.35"/>
  </r>
  <r>
    <x v="0"/>
    <x v="0"/>
    <x v="84"/>
    <x v="4"/>
    <x v="8"/>
    <s v="Orlando"/>
    <x v="5"/>
    <n v="0.70000000000000007"/>
    <n v="7750"/>
    <n v="5425.0000000000009"/>
    <n v="2712.5000000000005"/>
    <n v="0.5"/>
  </r>
  <r>
    <x v="0"/>
    <x v="0"/>
    <x v="85"/>
    <x v="4"/>
    <x v="8"/>
    <s v="Orlando"/>
    <x v="0"/>
    <n v="0.65"/>
    <n v="9250"/>
    <n v="6012.5"/>
    <n v="2705.625"/>
    <n v="0.45"/>
  </r>
  <r>
    <x v="0"/>
    <x v="0"/>
    <x v="85"/>
    <x v="4"/>
    <x v="8"/>
    <s v="Orlando"/>
    <x v="1"/>
    <n v="0.60000000000000009"/>
    <n v="7000"/>
    <n v="4200.0000000000009"/>
    <n v="1470.0000000000002"/>
    <n v="0.35"/>
  </r>
  <r>
    <x v="0"/>
    <x v="0"/>
    <x v="85"/>
    <x v="4"/>
    <x v="8"/>
    <s v="Orlando"/>
    <x v="2"/>
    <n v="0.55000000000000004"/>
    <n v="6250"/>
    <n v="3437.5000000000005"/>
    <n v="859.37500000000011"/>
    <n v="0.25"/>
  </r>
  <r>
    <x v="0"/>
    <x v="0"/>
    <x v="85"/>
    <x v="4"/>
    <x v="8"/>
    <s v="Orlando"/>
    <x v="3"/>
    <n v="0.45"/>
    <n v="5750"/>
    <n v="2587.5"/>
    <n v="776.25"/>
    <n v="0.3"/>
  </r>
  <r>
    <x v="0"/>
    <x v="0"/>
    <x v="85"/>
    <x v="4"/>
    <x v="8"/>
    <s v="Orlando"/>
    <x v="4"/>
    <n v="0.55000000000000004"/>
    <n v="5500"/>
    <n v="3025.0000000000005"/>
    <n v="1058.75"/>
    <n v="0.35"/>
  </r>
  <r>
    <x v="0"/>
    <x v="0"/>
    <x v="85"/>
    <x v="4"/>
    <x v="8"/>
    <s v="Orlando"/>
    <x v="5"/>
    <n v="0.60000000000000009"/>
    <n v="7250"/>
    <n v="4350.0000000000009"/>
    <n v="2175.0000000000005"/>
    <n v="0.5"/>
  </r>
  <r>
    <x v="0"/>
    <x v="0"/>
    <x v="86"/>
    <x v="4"/>
    <x v="8"/>
    <s v="Orlando"/>
    <x v="0"/>
    <n v="0.55000000000000004"/>
    <n v="8500"/>
    <n v="4675"/>
    <n v="2103.75"/>
    <n v="0.45"/>
  </r>
  <r>
    <x v="0"/>
    <x v="0"/>
    <x v="86"/>
    <x v="4"/>
    <x v="8"/>
    <s v="Orlando"/>
    <x v="1"/>
    <n v="0.50000000000000011"/>
    <n v="6500"/>
    <n v="3250.0000000000009"/>
    <n v="1137.5000000000002"/>
    <n v="0.35"/>
  </r>
  <r>
    <x v="0"/>
    <x v="0"/>
    <x v="86"/>
    <x v="4"/>
    <x v="8"/>
    <s v="Orlando"/>
    <x v="2"/>
    <n v="0.45"/>
    <n v="5500"/>
    <n v="2475"/>
    <n v="618.75"/>
    <n v="0.25"/>
  </r>
  <r>
    <x v="0"/>
    <x v="0"/>
    <x v="86"/>
    <x v="4"/>
    <x v="8"/>
    <s v="Orlando"/>
    <x v="3"/>
    <n v="0.45"/>
    <n v="5250"/>
    <n v="2362.5"/>
    <n v="708.75"/>
    <n v="0.3"/>
  </r>
  <r>
    <x v="0"/>
    <x v="0"/>
    <x v="86"/>
    <x v="4"/>
    <x v="8"/>
    <s v="Orlando"/>
    <x v="4"/>
    <n v="0.55000000000000004"/>
    <n v="5250"/>
    <n v="2887.5000000000005"/>
    <n v="1010.6250000000001"/>
    <n v="0.35"/>
  </r>
  <r>
    <x v="0"/>
    <x v="0"/>
    <x v="86"/>
    <x v="4"/>
    <x v="8"/>
    <s v="Orlando"/>
    <x v="5"/>
    <n v="0.60000000000000009"/>
    <n v="6250"/>
    <n v="3750.0000000000005"/>
    <n v="1875.0000000000002"/>
    <n v="0.5"/>
  </r>
  <r>
    <x v="0"/>
    <x v="0"/>
    <x v="87"/>
    <x v="4"/>
    <x v="8"/>
    <s v="Orlando"/>
    <x v="0"/>
    <n v="0.60000000000000009"/>
    <n v="8000"/>
    <n v="4800.0000000000009"/>
    <n v="2160.0000000000005"/>
    <n v="0.45"/>
  </r>
  <r>
    <x v="0"/>
    <x v="0"/>
    <x v="87"/>
    <x v="4"/>
    <x v="8"/>
    <s v="Orlando"/>
    <x v="1"/>
    <n v="0.50000000000000011"/>
    <n v="6250"/>
    <n v="3125.0000000000009"/>
    <n v="1093.7500000000002"/>
    <n v="0.35"/>
  </r>
  <r>
    <x v="0"/>
    <x v="0"/>
    <x v="87"/>
    <x v="4"/>
    <x v="8"/>
    <s v="Orlando"/>
    <x v="2"/>
    <n v="0.50000000000000011"/>
    <n v="5250"/>
    <n v="2625.0000000000005"/>
    <n v="656.25000000000011"/>
    <n v="0.25"/>
  </r>
  <r>
    <x v="0"/>
    <x v="0"/>
    <x v="87"/>
    <x v="4"/>
    <x v="8"/>
    <s v="Orlando"/>
    <x v="3"/>
    <n v="0.50000000000000011"/>
    <n v="5000"/>
    <n v="2500.0000000000005"/>
    <n v="750.00000000000011"/>
    <n v="0.3"/>
  </r>
  <r>
    <x v="0"/>
    <x v="0"/>
    <x v="87"/>
    <x v="4"/>
    <x v="8"/>
    <s v="Orlando"/>
    <x v="4"/>
    <n v="0.60000000000000009"/>
    <n v="5000"/>
    <n v="3000.0000000000005"/>
    <n v="1050"/>
    <n v="0.35"/>
  </r>
  <r>
    <x v="0"/>
    <x v="0"/>
    <x v="87"/>
    <x v="4"/>
    <x v="8"/>
    <s v="Orlando"/>
    <x v="5"/>
    <n v="0.65"/>
    <n v="6250"/>
    <n v="4062.5"/>
    <n v="2031.25"/>
    <n v="0.5"/>
  </r>
  <r>
    <x v="0"/>
    <x v="0"/>
    <x v="88"/>
    <x v="4"/>
    <x v="8"/>
    <s v="Orlando"/>
    <x v="0"/>
    <n v="0.60000000000000009"/>
    <n v="7750"/>
    <n v="4650.0000000000009"/>
    <n v="2092.5000000000005"/>
    <n v="0.45"/>
  </r>
  <r>
    <x v="0"/>
    <x v="0"/>
    <x v="88"/>
    <x v="4"/>
    <x v="8"/>
    <s v="Orlando"/>
    <x v="1"/>
    <n v="0.50000000000000011"/>
    <n v="6000"/>
    <n v="3000.0000000000005"/>
    <n v="1050"/>
    <n v="0.35"/>
  </r>
  <r>
    <x v="0"/>
    <x v="0"/>
    <x v="88"/>
    <x v="4"/>
    <x v="8"/>
    <s v="Orlando"/>
    <x v="2"/>
    <n v="0.50000000000000011"/>
    <n v="5450"/>
    <n v="2725.0000000000005"/>
    <n v="681.25000000000011"/>
    <n v="0.25"/>
  </r>
  <r>
    <x v="0"/>
    <x v="0"/>
    <x v="88"/>
    <x v="4"/>
    <x v="8"/>
    <s v="Orlando"/>
    <x v="3"/>
    <n v="0.50000000000000011"/>
    <n v="5750"/>
    <n v="2875.0000000000005"/>
    <n v="862.50000000000011"/>
    <n v="0.3"/>
  </r>
  <r>
    <x v="0"/>
    <x v="0"/>
    <x v="88"/>
    <x v="4"/>
    <x v="8"/>
    <s v="Orlando"/>
    <x v="4"/>
    <n v="0.65"/>
    <n v="5500"/>
    <n v="3575"/>
    <n v="1251.25"/>
    <n v="0.35"/>
  </r>
  <r>
    <x v="0"/>
    <x v="0"/>
    <x v="88"/>
    <x v="4"/>
    <x v="8"/>
    <s v="Orlando"/>
    <x v="5"/>
    <n v="0.7"/>
    <n v="6500"/>
    <n v="4550"/>
    <n v="2275"/>
    <n v="0.5"/>
  </r>
  <r>
    <x v="0"/>
    <x v="0"/>
    <x v="89"/>
    <x v="4"/>
    <x v="8"/>
    <s v="Orlando"/>
    <x v="0"/>
    <n v="0.65"/>
    <n v="8750"/>
    <n v="5687.5"/>
    <n v="2559.375"/>
    <n v="0.45"/>
  </r>
  <r>
    <x v="0"/>
    <x v="0"/>
    <x v="89"/>
    <x v="4"/>
    <x v="8"/>
    <s v="Orlando"/>
    <x v="1"/>
    <n v="0.55000000000000004"/>
    <n v="6750"/>
    <n v="3712.5000000000005"/>
    <n v="1299.375"/>
    <n v="0.35"/>
  </r>
  <r>
    <x v="0"/>
    <x v="0"/>
    <x v="89"/>
    <x v="4"/>
    <x v="8"/>
    <s v="Orlando"/>
    <x v="2"/>
    <n v="0.55000000000000004"/>
    <n v="6250"/>
    <n v="3437.5000000000005"/>
    <n v="859.37500000000011"/>
    <n v="0.25"/>
  </r>
  <r>
    <x v="0"/>
    <x v="0"/>
    <x v="89"/>
    <x v="4"/>
    <x v="8"/>
    <s v="Orlando"/>
    <x v="3"/>
    <n v="0.55000000000000004"/>
    <n v="5750"/>
    <n v="3162.5000000000005"/>
    <n v="948.75000000000011"/>
    <n v="0.3"/>
  </r>
  <r>
    <x v="0"/>
    <x v="0"/>
    <x v="89"/>
    <x v="4"/>
    <x v="8"/>
    <s v="Orlando"/>
    <x v="4"/>
    <n v="0.65"/>
    <n v="5750"/>
    <n v="3737.5"/>
    <n v="1308.125"/>
    <n v="0.35"/>
  </r>
  <r>
    <x v="0"/>
    <x v="0"/>
    <x v="89"/>
    <x v="4"/>
    <x v="8"/>
    <s v="Orlando"/>
    <x v="5"/>
    <n v="0.7"/>
    <n v="6750"/>
    <n v="4725"/>
    <n v="2362.5"/>
    <n v="0.5"/>
  </r>
  <r>
    <x v="0"/>
    <x v="0"/>
    <x v="0"/>
    <x v="0"/>
    <x v="0"/>
    <s v="Albany"/>
    <x v="0"/>
    <n v="0.4"/>
    <n v="8000"/>
    <n v="3200"/>
    <n v="1600"/>
    <n v="0.5"/>
  </r>
  <r>
    <x v="0"/>
    <x v="0"/>
    <x v="0"/>
    <x v="0"/>
    <x v="0"/>
    <s v="Albany"/>
    <x v="1"/>
    <n v="0.4"/>
    <n v="6000"/>
    <n v="2400"/>
    <n v="720"/>
    <n v="0.3"/>
  </r>
  <r>
    <x v="0"/>
    <x v="0"/>
    <x v="0"/>
    <x v="0"/>
    <x v="0"/>
    <s v="Albany"/>
    <x v="2"/>
    <n v="0.30000000000000004"/>
    <n v="6000"/>
    <n v="1800.0000000000002"/>
    <n v="630"/>
    <n v="0.35"/>
  </r>
  <r>
    <x v="0"/>
    <x v="0"/>
    <x v="0"/>
    <x v="0"/>
    <x v="0"/>
    <s v="Albany"/>
    <x v="3"/>
    <n v="0.35"/>
    <n v="4500"/>
    <n v="1575"/>
    <n v="551.25"/>
    <n v="0.35"/>
  </r>
  <r>
    <x v="0"/>
    <x v="0"/>
    <x v="0"/>
    <x v="0"/>
    <x v="0"/>
    <s v="Albany"/>
    <x v="4"/>
    <n v="0.5"/>
    <n v="5000"/>
    <n v="2500"/>
    <n v="750"/>
    <n v="0.3"/>
  </r>
  <r>
    <x v="0"/>
    <x v="0"/>
    <x v="0"/>
    <x v="0"/>
    <x v="0"/>
    <s v="Albany"/>
    <x v="5"/>
    <n v="0.4"/>
    <n v="6000"/>
    <n v="2400"/>
    <n v="600"/>
    <n v="0.25"/>
  </r>
  <r>
    <x v="0"/>
    <x v="0"/>
    <x v="1"/>
    <x v="0"/>
    <x v="0"/>
    <s v="Albany"/>
    <x v="0"/>
    <n v="0.4"/>
    <n v="8500"/>
    <n v="3400"/>
    <n v="1700"/>
    <n v="0.5"/>
  </r>
  <r>
    <x v="0"/>
    <x v="0"/>
    <x v="1"/>
    <x v="0"/>
    <x v="0"/>
    <s v="Albany"/>
    <x v="1"/>
    <n v="0.4"/>
    <n v="5000"/>
    <n v="2000"/>
    <n v="600"/>
    <n v="0.3"/>
  </r>
  <r>
    <x v="0"/>
    <x v="0"/>
    <x v="1"/>
    <x v="0"/>
    <x v="0"/>
    <s v="Albany"/>
    <x v="2"/>
    <n v="0.30000000000000004"/>
    <n v="5500"/>
    <n v="1650.0000000000002"/>
    <n v="577.5"/>
    <n v="0.35"/>
  </r>
  <r>
    <x v="0"/>
    <x v="0"/>
    <x v="1"/>
    <x v="0"/>
    <x v="0"/>
    <s v="Albany"/>
    <x v="3"/>
    <n v="0.35"/>
    <n v="4250"/>
    <n v="1487.5"/>
    <n v="520.625"/>
    <n v="0.35"/>
  </r>
  <r>
    <x v="0"/>
    <x v="0"/>
    <x v="1"/>
    <x v="0"/>
    <x v="0"/>
    <s v="Albany"/>
    <x v="4"/>
    <n v="0.5"/>
    <n v="5000"/>
    <n v="2500"/>
    <n v="750"/>
    <n v="0.3"/>
  </r>
  <r>
    <x v="0"/>
    <x v="0"/>
    <x v="1"/>
    <x v="0"/>
    <x v="0"/>
    <s v="Albany"/>
    <x v="5"/>
    <n v="0.4"/>
    <n v="6000"/>
    <n v="2400"/>
    <n v="600"/>
    <n v="0.25"/>
  </r>
  <r>
    <x v="0"/>
    <x v="0"/>
    <x v="2"/>
    <x v="0"/>
    <x v="0"/>
    <s v="Albany"/>
    <x v="0"/>
    <n v="0.4"/>
    <n v="8200"/>
    <n v="3280"/>
    <n v="1640"/>
    <n v="0.5"/>
  </r>
  <r>
    <x v="0"/>
    <x v="0"/>
    <x v="2"/>
    <x v="0"/>
    <x v="0"/>
    <s v="Albany"/>
    <x v="1"/>
    <n v="0.4"/>
    <n v="5250"/>
    <n v="2100"/>
    <n v="630"/>
    <n v="0.3"/>
  </r>
  <r>
    <x v="0"/>
    <x v="0"/>
    <x v="2"/>
    <x v="0"/>
    <x v="0"/>
    <s v="Albany"/>
    <x v="2"/>
    <n v="0.30000000000000004"/>
    <n v="5500"/>
    <n v="1650.0000000000002"/>
    <n v="577.5"/>
    <n v="0.35"/>
  </r>
  <r>
    <x v="0"/>
    <x v="0"/>
    <x v="2"/>
    <x v="0"/>
    <x v="0"/>
    <s v="Albany"/>
    <x v="3"/>
    <n v="0.35"/>
    <n v="4000"/>
    <n v="1400"/>
    <n v="489.99999999999994"/>
    <n v="0.35"/>
  </r>
  <r>
    <x v="0"/>
    <x v="0"/>
    <x v="2"/>
    <x v="0"/>
    <x v="0"/>
    <s v="Albany"/>
    <x v="4"/>
    <n v="0.5"/>
    <n v="4500"/>
    <n v="2250"/>
    <n v="675"/>
    <n v="0.3"/>
  </r>
  <r>
    <x v="0"/>
    <x v="0"/>
    <x v="2"/>
    <x v="0"/>
    <x v="0"/>
    <s v="Albany"/>
    <x v="5"/>
    <n v="0.4"/>
    <n v="5500"/>
    <n v="2200"/>
    <n v="550"/>
    <n v="0.25"/>
  </r>
  <r>
    <x v="0"/>
    <x v="0"/>
    <x v="3"/>
    <x v="0"/>
    <x v="0"/>
    <s v="Albany"/>
    <x v="0"/>
    <n v="0.4"/>
    <n v="8000"/>
    <n v="3200"/>
    <n v="1600"/>
    <n v="0.5"/>
  </r>
  <r>
    <x v="0"/>
    <x v="0"/>
    <x v="3"/>
    <x v="0"/>
    <x v="0"/>
    <s v="Albany"/>
    <x v="1"/>
    <n v="0.4"/>
    <n v="5000"/>
    <n v="2000"/>
    <n v="600"/>
    <n v="0.3"/>
  </r>
  <r>
    <x v="0"/>
    <x v="0"/>
    <x v="3"/>
    <x v="0"/>
    <x v="0"/>
    <s v="Albany"/>
    <x v="2"/>
    <n v="0.30000000000000004"/>
    <n v="5000"/>
    <n v="1500.0000000000002"/>
    <n v="525"/>
    <n v="0.35"/>
  </r>
  <r>
    <x v="0"/>
    <x v="0"/>
    <x v="3"/>
    <x v="0"/>
    <x v="0"/>
    <s v="Albany"/>
    <x v="3"/>
    <n v="0.35"/>
    <n v="4250"/>
    <n v="1487.5"/>
    <n v="520.625"/>
    <n v="0.35"/>
  </r>
  <r>
    <x v="0"/>
    <x v="0"/>
    <x v="3"/>
    <x v="0"/>
    <x v="0"/>
    <s v="Albany"/>
    <x v="4"/>
    <n v="0.5"/>
    <n v="4250"/>
    <n v="2125"/>
    <n v="637.5"/>
    <n v="0.3"/>
  </r>
  <r>
    <x v="0"/>
    <x v="0"/>
    <x v="3"/>
    <x v="0"/>
    <x v="0"/>
    <s v="Albany"/>
    <x v="5"/>
    <n v="0.4"/>
    <n v="5500"/>
    <n v="2200"/>
    <n v="550"/>
    <n v="0.25"/>
  </r>
  <r>
    <x v="0"/>
    <x v="0"/>
    <x v="4"/>
    <x v="0"/>
    <x v="0"/>
    <s v="Albany"/>
    <x v="0"/>
    <n v="0.5"/>
    <n v="8200"/>
    <n v="4100"/>
    <n v="2050"/>
    <n v="0.5"/>
  </r>
  <r>
    <x v="0"/>
    <x v="0"/>
    <x v="4"/>
    <x v="0"/>
    <x v="0"/>
    <s v="Albany"/>
    <x v="1"/>
    <n v="0.45000000000000007"/>
    <n v="5250"/>
    <n v="2362.5000000000005"/>
    <n v="708.75000000000011"/>
    <n v="0.3"/>
  </r>
  <r>
    <x v="0"/>
    <x v="0"/>
    <x v="4"/>
    <x v="0"/>
    <x v="0"/>
    <s v="Albany"/>
    <x v="2"/>
    <n v="0.4"/>
    <n v="5000"/>
    <n v="2000"/>
    <n v="700"/>
    <n v="0.35"/>
  </r>
  <r>
    <x v="0"/>
    <x v="0"/>
    <x v="4"/>
    <x v="0"/>
    <x v="0"/>
    <s v="Albany"/>
    <x v="3"/>
    <n v="0.4"/>
    <n v="4500"/>
    <n v="1800"/>
    <n v="630"/>
    <n v="0.35"/>
  </r>
  <r>
    <x v="0"/>
    <x v="0"/>
    <x v="4"/>
    <x v="0"/>
    <x v="0"/>
    <s v="Albany"/>
    <x v="4"/>
    <n v="0.5"/>
    <n v="4750"/>
    <n v="2375"/>
    <n v="712.5"/>
    <n v="0.3"/>
  </r>
  <r>
    <x v="0"/>
    <x v="0"/>
    <x v="4"/>
    <x v="0"/>
    <x v="0"/>
    <s v="Albany"/>
    <x v="5"/>
    <n v="0.55000000000000004"/>
    <n v="6000"/>
    <n v="3300.0000000000005"/>
    <n v="825.00000000000011"/>
    <n v="0.25"/>
  </r>
  <r>
    <x v="0"/>
    <x v="0"/>
    <x v="5"/>
    <x v="0"/>
    <x v="0"/>
    <s v="Albany"/>
    <x v="0"/>
    <n v="0.5"/>
    <n v="8500"/>
    <n v="4250"/>
    <n v="2125"/>
    <n v="0.5"/>
  </r>
  <r>
    <x v="0"/>
    <x v="0"/>
    <x v="5"/>
    <x v="0"/>
    <x v="0"/>
    <s v="Albany"/>
    <x v="1"/>
    <n v="0.45000000000000007"/>
    <n v="6000"/>
    <n v="2700.0000000000005"/>
    <n v="810.00000000000011"/>
    <n v="0.3"/>
  </r>
  <r>
    <x v="0"/>
    <x v="0"/>
    <x v="5"/>
    <x v="0"/>
    <x v="0"/>
    <s v="Albany"/>
    <x v="2"/>
    <n v="0.4"/>
    <n v="5250"/>
    <n v="2100"/>
    <n v="735"/>
    <n v="0.35"/>
  </r>
  <r>
    <x v="0"/>
    <x v="0"/>
    <x v="5"/>
    <x v="0"/>
    <x v="0"/>
    <s v="Albany"/>
    <x v="3"/>
    <n v="0.4"/>
    <n v="5000"/>
    <n v="2000"/>
    <n v="700"/>
    <n v="0.35"/>
  </r>
  <r>
    <x v="0"/>
    <x v="0"/>
    <x v="5"/>
    <x v="0"/>
    <x v="0"/>
    <s v="Albany"/>
    <x v="4"/>
    <n v="0.5"/>
    <n v="5000"/>
    <n v="2500"/>
    <n v="750"/>
    <n v="0.3"/>
  </r>
  <r>
    <x v="0"/>
    <x v="0"/>
    <x v="5"/>
    <x v="0"/>
    <x v="0"/>
    <s v="Albany"/>
    <x v="5"/>
    <n v="0.55000000000000004"/>
    <n v="6500"/>
    <n v="3575.0000000000005"/>
    <n v="893.75000000000011"/>
    <n v="0.25"/>
  </r>
  <r>
    <x v="0"/>
    <x v="0"/>
    <x v="6"/>
    <x v="0"/>
    <x v="0"/>
    <s v="Albany"/>
    <x v="0"/>
    <n v="0.5"/>
    <n v="8750"/>
    <n v="4375"/>
    <n v="2187.5"/>
    <n v="0.5"/>
  </r>
  <r>
    <x v="0"/>
    <x v="0"/>
    <x v="6"/>
    <x v="0"/>
    <x v="0"/>
    <s v="Albany"/>
    <x v="1"/>
    <n v="0.45000000000000007"/>
    <n v="6250"/>
    <n v="2812.5000000000005"/>
    <n v="843.75000000000011"/>
    <n v="0.3"/>
  </r>
  <r>
    <x v="0"/>
    <x v="0"/>
    <x v="6"/>
    <x v="0"/>
    <x v="0"/>
    <s v="Albany"/>
    <x v="2"/>
    <n v="0.4"/>
    <n v="5500"/>
    <n v="2200"/>
    <n v="770"/>
    <n v="0.35"/>
  </r>
  <r>
    <x v="0"/>
    <x v="0"/>
    <x v="6"/>
    <x v="0"/>
    <x v="0"/>
    <s v="Albany"/>
    <x v="3"/>
    <n v="0.4"/>
    <n v="5000"/>
    <n v="2000"/>
    <n v="700"/>
    <n v="0.35"/>
  </r>
  <r>
    <x v="0"/>
    <x v="0"/>
    <x v="6"/>
    <x v="0"/>
    <x v="0"/>
    <s v="Albany"/>
    <x v="4"/>
    <n v="0.5"/>
    <n v="5250"/>
    <n v="2625"/>
    <n v="787.5"/>
    <n v="0.3"/>
  </r>
  <r>
    <x v="0"/>
    <x v="0"/>
    <x v="6"/>
    <x v="0"/>
    <x v="0"/>
    <s v="Albany"/>
    <x v="5"/>
    <n v="0.55000000000000004"/>
    <n v="7000"/>
    <n v="3850.0000000000005"/>
    <n v="962.50000000000011"/>
    <n v="0.25"/>
  </r>
  <r>
    <x v="0"/>
    <x v="0"/>
    <x v="7"/>
    <x v="0"/>
    <x v="0"/>
    <s v="Albany"/>
    <x v="0"/>
    <n v="0.5"/>
    <n v="8500"/>
    <n v="4250"/>
    <n v="2125"/>
    <n v="0.5"/>
  </r>
  <r>
    <x v="0"/>
    <x v="0"/>
    <x v="7"/>
    <x v="0"/>
    <x v="0"/>
    <s v="Albany"/>
    <x v="1"/>
    <n v="0.45000000000000007"/>
    <n v="6250"/>
    <n v="2812.5000000000005"/>
    <n v="843.75000000000011"/>
    <n v="0.3"/>
  </r>
  <r>
    <x v="0"/>
    <x v="0"/>
    <x v="7"/>
    <x v="0"/>
    <x v="0"/>
    <s v="Albany"/>
    <x v="2"/>
    <n v="0.4"/>
    <n v="5500"/>
    <n v="2200"/>
    <n v="770"/>
    <n v="0.35"/>
  </r>
  <r>
    <x v="0"/>
    <x v="0"/>
    <x v="7"/>
    <x v="0"/>
    <x v="0"/>
    <s v="Albany"/>
    <x v="3"/>
    <n v="0.4"/>
    <n v="5250"/>
    <n v="2100"/>
    <n v="735"/>
    <n v="0.35"/>
  </r>
  <r>
    <x v="0"/>
    <x v="0"/>
    <x v="7"/>
    <x v="0"/>
    <x v="0"/>
    <s v="Albany"/>
    <x v="4"/>
    <n v="0.5"/>
    <n v="5000"/>
    <n v="2500"/>
    <n v="750"/>
    <n v="0.3"/>
  </r>
  <r>
    <x v="0"/>
    <x v="0"/>
    <x v="7"/>
    <x v="0"/>
    <x v="0"/>
    <s v="Albany"/>
    <x v="5"/>
    <n v="0.55000000000000004"/>
    <n v="6750"/>
    <n v="3712.5000000000005"/>
    <n v="928.12500000000011"/>
    <n v="0.25"/>
  </r>
  <r>
    <x v="0"/>
    <x v="0"/>
    <x v="8"/>
    <x v="0"/>
    <x v="0"/>
    <s v="Albany"/>
    <x v="0"/>
    <n v="0.5"/>
    <n v="8000"/>
    <n v="4000"/>
    <n v="2000"/>
    <n v="0.5"/>
  </r>
  <r>
    <x v="0"/>
    <x v="0"/>
    <x v="8"/>
    <x v="0"/>
    <x v="0"/>
    <s v="Albany"/>
    <x v="1"/>
    <n v="0.45000000000000007"/>
    <n v="6000"/>
    <n v="2700.0000000000005"/>
    <n v="810.00000000000011"/>
    <n v="0.3"/>
  </r>
  <r>
    <x v="0"/>
    <x v="0"/>
    <x v="8"/>
    <x v="0"/>
    <x v="0"/>
    <s v="Albany"/>
    <x v="2"/>
    <n v="0.4"/>
    <n v="5250"/>
    <n v="2100"/>
    <n v="735"/>
    <n v="0.35"/>
  </r>
  <r>
    <x v="0"/>
    <x v="0"/>
    <x v="8"/>
    <x v="0"/>
    <x v="0"/>
    <s v="Albany"/>
    <x v="3"/>
    <n v="0.4"/>
    <n v="5000"/>
    <n v="2000"/>
    <n v="700"/>
    <n v="0.35"/>
  </r>
  <r>
    <x v="0"/>
    <x v="0"/>
    <x v="8"/>
    <x v="0"/>
    <x v="0"/>
    <s v="Albany"/>
    <x v="4"/>
    <n v="0.5"/>
    <n v="5000"/>
    <n v="2500"/>
    <n v="750"/>
    <n v="0.3"/>
  </r>
  <r>
    <x v="0"/>
    <x v="0"/>
    <x v="8"/>
    <x v="0"/>
    <x v="0"/>
    <s v="Albany"/>
    <x v="5"/>
    <n v="0.55000000000000004"/>
    <n v="6000"/>
    <n v="3300.0000000000005"/>
    <n v="825.00000000000011"/>
    <n v="0.25"/>
  </r>
  <r>
    <x v="0"/>
    <x v="0"/>
    <x v="9"/>
    <x v="0"/>
    <x v="0"/>
    <s v="Albany"/>
    <x v="0"/>
    <n v="0.55000000000000004"/>
    <n v="7750"/>
    <n v="4262.5"/>
    <n v="2131.25"/>
    <n v="0.5"/>
  </r>
  <r>
    <x v="0"/>
    <x v="0"/>
    <x v="9"/>
    <x v="0"/>
    <x v="0"/>
    <s v="Albany"/>
    <x v="1"/>
    <n v="0.45000000000000007"/>
    <n v="6000"/>
    <n v="2700.0000000000005"/>
    <n v="810.00000000000011"/>
    <n v="0.3"/>
  </r>
  <r>
    <x v="0"/>
    <x v="0"/>
    <x v="9"/>
    <x v="0"/>
    <x v="0"/>
    <s v="Albany"/>
    <x v="2"/>
    <n v="0.45000000000000007"/>
    <n v="5000"/>
    <n v="2250.0000000000005"/>
    <n v="787.50000000000011"/>
    <n v="0.35"/>
  </r>
  <r>
    <x v="0"/>
    <x v="0"/>
    <x v="9"/>
    <x v="0"/>
    <x v="0"/>
    <s v="Albany"/>
    <x v="3"/>
    <n v="0.45000000000000007"/>
    <n v="4750"/>
    <n v="2137.5000000000005"/>
    <n v="748.12500000000011"/>
    <n v="0.35"/>
  </r>
  <r>
    <x v="0"/>
    <x v="0"/>
    <x v="9"/>
    <x v="0"/>
    <x v="0"/>
    <s v="Albany"/>
    <x v="4"/>
    <n v="0.55000000000000004"/>
    <n v="4750"/>
    <n v="2612.5"/>
    <n v="783.75"/>
    <n v="0.3"/>
  </r>
  <r>
    <x v="0"/>
    <x v="0"/>
    <x v="9"/>
    <x v="0"/>
    <x v="0"/>
    <s v="Albany"/>
    <x v="5"/>
    <n v="0.6"/>
    <n v="6000"/>
    <n v="3600"/>
    <n v="900"/>
    <n v="0.25"/>
  </r>
  <r>
    <x v="0"/>
    <x v="0"/>
    <x v="10"/>
    <x v="0"/>
    <x v="0"/>
    <s v="Albany"/>
    <x v="0"/>
    <n v="0.55000000000000004"/>
    <n v="7500"/>
    <n v="4125"/>
    <n v="2062.5"/>
    <n v="0.5"/>
  </r>
  <r>
    <x v="0"/>
    <x v="0"/>
    <x v="10"/>
    <x v="0"/>
    <x v="0"/>
    <s v="Albany"/>
    <x v="1"/>
    <n v="0.45000000000000007"/>
    <n v="5750"/>
    <n v="2587.5000000000005"/>
    <n v="776.25000000000011"/>
    <n v="0.3"/>
  </r>
  <r>
    <x v="0"/>
    <x v="0"/>
    <x v="10"/>
    <x v="0"/>
    <x v="0"/>
    <s v="Albany"/>
    <x v="2"/>
    <n v="0.45000000000000007"/>
    <n v="5200"/>
    <n v="2340.0000000000005"/>
    <n v="819.00000000000011"/>
    <n v="0.35"/>
  </r>
  <r>
    <x v="0"/>
    <x v="0"/>
    <x v="10"/>
    <x v="0"/>
    <x v="0"/>
    <s v="Albany"/>
    <x v="3"/>
    <n v="0.45000000000000007"/>
    <n v="5000"/>
    <n v="2250.0000000000005"/>
    <n v="787.50000000000011"/>
    <n v="0.35"/>
  </r>
  <r>
    <x v="0"/>
    <x v="0"/>
    <x v="10"/>
    <x v="0"/>
    <x v="0"/>
    <s v="Albany"/>
    <x v="4"/>
    <n v="0.55000000000000004"/>
    <n v="4750"/>
    <n v="2612.5"/>
    <n v="783.75"/>
    <n v="0.3"/>
  </r>
  <r>
    <x v="0"/>
    <x v="0"/>
    <x v="10"/>
    <x v="0"/>
    <x v="0"/>
    <s v="Albany"/>
    <x v="5"/>
    <n v="0.6"/>
    <n v="5750"/>
    <n v="3450"/>
    <n v="862.5"/>
    <n v="0.25"/>
  </r>
  <r>
    <x v="0"/>
    <x v="0"/>
    <x v="11"/>
    <x v="0"/>
    <x v="0"/>
    <s v="Albany"/>
    <x v="0"/>
    <n v="0.55000000000000004"/>
    <n v="8000"/>
    <n v="4400"/>
    <n v="2200"/>
    <n v="0.5"/>
  </r>
  <r>
    <x v="0"/>
    <x v="0"/>
    <x v="11"/>
    <x v="0"/>
    <x v="0"/>
    <s v="Albany"/>
    <x v="1"/>
    <n v="0.45000000000000007"/>
    <n v="6000"/>
    <n v="2700.0000000000005"/>
    <n v="810.00000000000011"/>
    <n v="0.3"/>
  </r>
  <r>
    <x v="0"/>
    <x v="0"/>
    <x v="11"/>
    <x v="0"/>
    <x v="0"/>
    <s v="Albany"/>
    <x v="2"/>
    <n v="0.45000000000000007"/>
    <n v="5500"/>
    <n v="2475.0000000000005"/>
    <n v="866.25000000000011"/>
    <n v="0.35"/>
  </r>
  <r>
    <x v="0"/>
    <x v="0"/>
    <x v="11"/>
    <x v="0"/>
    <x v="0"/>
    <s v="Albany"/>
    <x v="3"/>
    <n v="0.45000000000000007"/>
    <n v="5000"/>
    <n v="2250.0000000000005"/>
    <n v="787.50000000000011"/>
    <n v="0.35"/>
  </r>
  <r>
    <x v="0"/>
    <x v="0"/>
    <x v="11"/>
    <x v="0"/>
    <x v="0"/>
    <s v="Albany"/>
    <x v="4"/>
    <n v="0.55000000000000004"/>
    <n v="5000"/>
    <n v="2750"/>
    <n v="825"/>
    <n v="0.3"/>
  </r>
  <r>
    <x v="0"/>
    <x v="0"/>
    <x v="11"/>
    <x v="0"/>
    <x v="0"/>
    <s v="Albany"/>
    <x v="5"/>
    <n v="0.6"/>
    <n v="6000"/>
    <n v="3600"/>
    <n v="900"/>
    <n v="0.25"/>
  </r>
  <r>
    <x v="2"/>
    <x v="2"/>
    <x v="145"/>
    <x v="2"/>
    <x v="17"/>
    <s v="Cheyenne"/>
    <x v="0"/>
    <n v="0.30000000000000004"/>
    <n v="3500"/>
    <n v="1050.0000000000002"/>
    <n v="367.50000000000006"/>
    <n v="0.35"/>
  </r>
  <r>
    <x v="2"/>
    <x v="2"/>
    <x v="145"/>
    <x v="2"/>
    <x v="17"/>
    <s v="Cheyenne"/>
    <x v="1"/>
    <n v="0.4"/>
    <n v="3500"/>
    <n v="1400"/>
    <n v="489.99999999999994"/>
    <n v="0.35"/>
  </r>
  <r>
    <x v="2"/>
    <x v="2"/>
    <x v="145"/>
    <x v="2"/>
    <x v="17"/>
    <s v="Cheyenne"/>
    <x v="2"/>
    <n v="0.4"/>
    <n v="3500"/>
    <n v="1400"/>
    <n v="489.99999999999994"/>
    <n v="0.35"/>
  </r>
  <r>
    <x v="2"/>
    <x v="2"/>
    <x v="145"/>
    <x v="2"/>
    <x v="17"/>
    <s v="Cheyenne"/>
    <x v="3"/>
    <n v="0.4"/>
    <n v="2000"/>
    <n v="800"/>
    <n v="280"/>
    <n v="0.35"/>
  </r>
  <r>
    <x v="2"/>
    <x v="2"/>
    <x v="145"/>
    <x v="2"/>
    <x v="17"/>
    <s v="Cheyenne"/>
    <x v="4"/>
    <n v="0.45000000000000007"/>
    <n v="1500"/>
    <n v="675.00000000000011"/>
    <n v="270.00000000000006"/>
    <n v="0.4"/>
  </r>
  <r>
    <x v="2"/>
    <x v="2"/>
    <x v="145"/>
    <x v="2"/>
    <x v="17"/>
    <s v="Cheyenne"/>
    <x v="5"/>
    <n v="0.4"/>
    <n v="4000"/>
    <n v="1600"/>
    <n v="480"/>
    <n v="0.3"/>
  </r>
  <r>
    <x v="2"/>
    <x v="2"/>
    <x v="146"/>
    <x v="2"/>
    <x v="17"/>
    <s v="Cheyenne"/>
    <x v="0"/>
    <n v="0.30000000000000004"/>
    <n v="4500"/>
    <n v="1350.0000000000002"/>
    <n v="472.50000000000006"/>
    <n v="0.35"/>
  </r>
  <r>
    <x v="2"/>
    <x v="2"/>
    <x v="146"/>
    <x v="2"/>
    <x v="17"/>
    <s v="Cheyenne"/>
    <x v="1"/>
    <n v="0.4"/>
    <n v="3500"/>
    <n v="1400"/>
    <n v="489.99999999999994"/>
    <n v="0.35"/>
  </r>
  <r>
    <x v="2"/>
    <x v="2"/>
    <x v="146"/>
    <x v="2"/>
    <x v="17"/>
    <s v="Cheyenne"/>
    <x v="2"/>
    <n v="0.4"/>
    <n v="3500"/>
    <n v="1400"/>
    <n v="489.99999999999994"/>
    <n v="0.35"/>
  </r>
  <r>
    <x v="2"/>
    <x v="2"/>
    <x v="146"/>
    <x v="2"/>
    <x v="17"/>
    <s v="Cheyenne"/>
    <x v="3"/>
    <n v="0.4"/>
    <n v="2000"/>
    <n v="800"/>
    <n v="280"/>
    <n v="0.35"/>
  </r>
  <r>
    <x v="2"/>
    <x v="2"/>
    <x v="146"/>
    <x v="2"/>
    <x v="17"/>
    <s v="Cheyenne"/>
    <x v="4"/>
    <n v="0.45000000000000007"/>
    <n v="1250"/>
    <n v="562.50000000000011"/>
    <n v="225.00000000000006"/>
    <n v="0.4"/>
  </r>
  <r>
    <x v="2"/>
    <x v="2"/>
    <x v="146"/>
    <x v="2"/>
    <x v="17"/>
    <s v="Cheyenne"/>
    <x v="5"/>
    <n v="0.4"/>
    <n v="3250"/>
    <n v="1300"/>
    <n v="390"/>
    <n v="0.3"/>
  </r>
  <r>
    <x v="2"/>
    <x v="2"/>
    <x v="147"/>
    <x v="2"/>
    <x v="17"/>
    <s v="Cheyenne"/>
    <x v="0"/>
    <n v="0.4"/>
    <n v="4750"/>
    <n v="1900"/>
    <n v="665"/>
    <n v="0.35"/>
  </r>
  <r>
    <x v="2"/>
    <x v="2"/>
    <x v="147"/>
    <x v="2"/>
    <x v="17"/>
    <s v="Cheyenne"/>
    <x v="1"/>
    <n v="0.5"/>
    <n v="3250"/>
    <n v="1625"/>
    <n v="568.75"/>
    <n v="0.35"/>
  </r>
  <r>
    <x v="2"/>
    <x v="2"/>
    <x v="147"/>
    <x v="2"/>
    <x v="17"/>
    <s v="Cheyenne"/>
    <x v="2"/>
    <n v="0.54999999999999993"/>
    <n v="3500"/>
    <n v="1924.9999999999998"/>
    <n v="673.74999999999989"/>
    <n v="0.35"/>
  </r>
  <r>
    <x v="2"/>
    <x v="2"/>
    <x v="147"/>
    <x v="2"/>
    <x v="17"/>
    <s v="Cheyenne"/>
    <x v="3"/>
    <n v="0.5"/>
    <n v="2500"/>
    <n v="1250"/>
    <n v="437.5"/>
    <n v="0.35"/>
  </r>
  <r>
    <x v="2"/>
    <x v="2"/>
    <x v="147"/>
    <x v="2"/>
    <x v="17"/>
    <s v="Cheyenne"/>
    <x v="4"/>
    <n v="0.55000000000000004"/>
    <n v="1000"/>
    <n v="550"/>
    <n v="220"/>
    <n v="0.4"/>
  </r>
  <r>
    <x v="2"/>
    <x v="2"/>
    <x v="147"/>
    <x v="2"/>
    <x v="17"/>
    <s v="Cheyenne"/>
    <x v="5"/>
    <n v="0.5"/>
    <n v="3000"/>
    <n v="1500"/>
    <n v="450"/>
    <n v="0.3"/>
  </r>
  <r>
    <x v="2"/>
    <x v="2"/>
    <x v="148"/>
    <x v="2"/>
    <x v="17"/>
    <s v="Cheyenne"/>
    <x v="0"/>
    <n v="0.55000000000000004"/>
    <n v="4750"/>
    <n v="2612.5"/>
    <n v="914.37499999999989"/>
    <n v="0.35"/>
  </r>
  <r>
    <x v="2"/>
    <x v="2"/>
    <x v="148"/>
    <x v="2"/>
    <x v="17"/>
    <s v="Cheyenne"/>
    <x v="1"/>
    <n v="0.60000000000000009"/>
    <n v="2750"/>
    <n v="1650.0000000000002"/>
    <n v="577.5"/>
    <n v="0.35"/>
  </r>
  <r>
    <x v="2"/>
    <x v="2"/>
    <x v="148"/>
    <x v="2"/>
    <x v="17"/>
    <s v="Cheyenne"/>
    <x v="2"/>
    <n v="0.60000000000000009"/>
    <n v="3250"/>
    <n v="1950.0000000000002"/>
    <n v="682.5"/>
    <n v="0.35"/>
  </r>
  <r>
    <x v="2"/>
    <x v="2"/>
    <x v="148"/>
    <x v="2"/>
    <x v="17"/>
    <s v="Cheyenne"/>
    <x v="3"/>
    <n v="0.45000000000000007"/>
    <n v="2250"/>
    <n v="1012.5000000000001"/>
    <n v="354.375"/>
    <n v="0.35"/>
  </r>
  <r>
    <x v="2"/>
    <x v="2"/>
    <x v="148"/>
    <x v="2"/>
    <x v="17"/>
    <s v="Cheyenne"/>
    <x v="4"/>
    <n v="0.50000000000000011"/>
    <n v="1250"/>
    <n v="625.00000000000011"/>
    <n v="250.00000000000006"/>
    <n v="0.4"/>
  </r>
  <r>
    <x v="2"/>
    <x v="2"/>
    <x v="148"/>
    <x v="2"/>
    <x v="17"/>
    <s v="Cheyenne"/>
    <x v="5"/>
    <n v="0.65000000000000013"/>
    <n v="3000"/>
    <n v="1950.0000000000005"/>
    <n v="585.00000000000011"/>
    <n v="0.3"/>
  </r>
  <r>
    <x v="2"/>
    <x v="2"/>
    <x v="149"/>
    <x v="2"/>
    <x v="17"/>
    <s v="Cheyenne"/>
    <x v="0"/>
    <n v="0.5"/>
    <n v="5000"/>
    <n v="2500"/>
    <n v="875"/>
    <n v="0.35"/>
  </r>
  <r>
    <x v="2"/>
    <x v="2"/>
    <x v="149"/>
    <x v="2"/>
    <x v="17"/>
    <s v="Cheyenne"/>
    <x v="1"/>
    <n v="0.55000000000000004"/>
    <n v="3500"/>
    <n v="1925.0000000000002"/>
    <n v="673.75"/>
    <n v="0.35"/>
  </r>
  <r>
    <x v="2"/>
    <x v="2"/>
    <x v="149"/>
    <x v="2"/>
    <x v="17"/>
    <s v="Cheyenne"/>
    <x v="2"/>
    <n v="0.55000000000000004"/>
    <n v="3500"/>
    <n v="1925.0000000000002"/>
    <n v="673.75"/>
    <n v="0.35"/>
  </r>
  <r>
    <x v="2"/>
    <x v="2"/>
    <x v="149"/>
    <x v="2"/>
    <x v="17"/>
    <s v="Cheyenne"/>
    <x v="3"/>
    <n v="0.5"/>
    <n v="2750"/>
    <n v="1375"/>
    <n v="481.24999999999994"/>
    <n v="0.35"/>
  </r>
  <r>
    <x v="2"/>
    <x v="2"/>
    <x v="149"/>
    <x v="2"/>
    <x v="17"/>
    <s v="Cheyenne"/>
    <x v="4"/>
    <n v="0.44999999999999996"/>
    <n v="1750"/>
    <n v="787.49999999999989"/>
    <n v="315"/>
    <n v="0.4"/>
  </r>
  <r>
    <x v="2"/>
    <x v="2"/>
    <x v="149"/>
    <x v="2"/>
    <x v="17"/>
    <s v="Cheyenne"/>
    <x v="5"/>
    <n v="0.6"/>
    <n v="5250"/>
    <n v="3150"/>
    <n v="945"/>
    <n v="0.3"/>
  </r>
  <r>
    <x v="2"/>
    <x v="2"/>
    <x v="150"/>
    <x v="2"/>
    <x v="17"/>
    <s v="Cheyenne"/>
    <x v="0"/>
    <n v="0.54999999999999993"/>
    <n v="7750"/>
    <n v="4262.4999999999991"/>
    <n v="1491.8749999999995"/>
    <n v="0.35"/>
  </r>
  <r>
    <x v="2"/>
    <x v="2"/>
    <x v="150"/>
    <x v="2"/>
    <x v="17"/>
    <s v="Cheyenne"/>
    <x v="1"/>
    <n v="0.64999999999999991"/>
    <n v="6500"/>
    <n v="4224.9999999999991"/>
    <n v="1478.7499999999995"/>
    <n v="0.35"/>
  </r>
  <r>
    <x v="2"/>
    <x v="2"/>
    <x v="150"/>
    <x v="2"/>
    <x v="17"/>
    <s v="Cheyenne"/>
    <x v="2"/>
    <n v="0.79999999999999993"/>
    <n v="6500"/>
    <n v="5200"/>
    <n v="1819.9999999999998"/>
    <n v="0.35"/>
  </r>
  <r>
    <x v="2"/>
    <x v="2"/>
    <x v="150"/>
    <x v="2"/>
    <x v="17"/>
    <s v="Cheyenne"/>
    <x v="3"/>
    <n v="0.79999999999999993"/>
    <n v="5250"/>
    <n v="4200"/>
    <n v="1470"/>
    <n v="0.35"/>
  </r>
  <r>
    <x v="2"/>
    <x v="2"/>
    <x v="150"/>
    <x v="2"/>
    <x v="17"/>
    <s v="Cheyenne"/>
    <x v="4"/>
    <n v="0.9"/>
    <n v="4000"/>
    <n v="3600"/>
    <n v="1440"/>
    <n v="0.4"/>
  </r>
  <r>
    <x v="2"/>
    <x v="2"/>
    <x v="150"/>
    <x v="2"/>
    <x v="17"/>
    <s v="Cheyenne"/>
    <x v="5"/>
    <n v="1.05"/>
    <n v="7000"/>
    <n v="7350"/>
    <n v="2205"/>
    <n v="0.3"/>
  </r>
  <r>
    <x v="2"/>
    <x v="2"/>
    <x v="151"/>
    <x v="2"/>
    <x v="17"/>
    <s v="Cheyenne"/>
    <x v="0"/>
    <n v="0.85"/>
    <n v="8500"/>
    <n v="7225"/>
    <n v="2528.75"/>
    <n v="0.35"/>
  </r>
  <r>
    <x v="2"/>
    <x v="2"/>
    <x v="151"/>
    <x v="2"/>
    <x v="17"/>
    <s v="Cheyenne"/>
    <x v="1"/>
    <n v="0.9"/>
    <n v="7000"/>
    <n v="6300"/>
    <n v="2205"/>
    <n v="0.35"/>
  </r>
  <r>
    <x v="2"/>
    <x v="2"/>
    <x v="151"/>
    <x v="2"/>
    <x v="17"/>
    <s v="Cheyenne"/>
    <x v="2"/>
    <n v="0.9"/>
    <n v="6500"/>
    <n v="5850"/>
    <n v="2047.4999999999998"/>
    <n v="0.35"/>
  </r>
  <r>
    <x v="2"/>
    <x v="2"/>
    <x v="151"/>
    <x v="2"/>
    <x v="17"/>
    <s v="Cheyenne"/>
    <x v="3"/>
    <n v="0.85"/>
    <n v="5500"/>
    <n v="4675"/>
    <n v="1636.25"/>
    <n v="0.35"/>
  </r>
  <r>
    <x v="2"/>
    <x v="2"/>
    <x v="151"/>
    <x v="2"/>
    <x v="17"/>
    <s v="Cheyenne"/>
    <x v="4"/>
    <n v="0.9"/>
    <n v="6000"/>
    <n v="5400"/>
    <n v="2160"/>
    <n v="0.4"/>
  </r>
  <r>
    <x v="2"/>
    <x v="2"/>
    <x v="151"/>
    <x v="2"/>
    <x v="17"/>
    <s v="Cheyenne"/>
    <x v="5"/>
    <n v="1.05"/>
    <n v="6000"/>
    <n v="6300"/>
    <n v="1890"/>
    <n v="0.3"/>
  </r>
  <r>
    <x v="2"/>
    <x v="2"/>
    <x v="152"/>
    <x v="2"/>
    <x v="17"/>
    <s v="Cheyenne"/>
    <x v="0"/>
    <n v="0.9"/>
    <n v="8000"/>
    <n v="7200"/>
    <n v="2520"/>
    <n v="0.35"/>
  </r>
  <r>
    <x v="2"/>
    <x v="2"/>
    <x v="152"/>
    <x v="2"/>
    <x v="17"/>
    <s v="Cheyenne"/>
    <x v="1"/>
    <n v="0.8"/>
    <n v="7750"/>
    <n v="6200"/>
    <n v="2170"/>
    <n v="0.35"/>
  </r>
  <r>
    <x v="2"/>
    <x v="2"/>
    <x v="152"/>
    <x v="2"/>
    <x v="17"/>
    <s v="Cheyenne"/>
    <x v="2"/>
    <n v="0.70000000000000007"/>
    <n v="6500"/>
    <n v="4550"/>
    <n v="1592.5"/>
    <n v="0.35"/>
  </r>
  <r>
    <x v="2"/>
    <x v="2"/>
    <x v="152"/>
    <x v="2"/>
    <x v="17"/>
    <s v="Cheyenne"/>
    <x v="3"/>
    <n v="0.70000000000000007"/>
    <n v="4250"/>
    <n v="2975.0000000000005"/>
    <n v="1041.25"/>
    <n v="0.35"/>
  </r>
  <r>
    <x v="2"/>
    <x v="2"/>
    <x v="152"/>
    <x v="2"/>
    <x v="17"/>
    <s v="Cheyenne"/>
    <x v="4"/>
    <n v="0.7"/>
    <n v="4250"/>
    <n v="2975"/>
    <n v="1190"/>
    <n v="0.4"/>
  </r>
  <r>
    <x v="2"/>
    <x v="2"/>
    <x v="152"/>
    <x v="2"/>
    <x v="17"/>
    <s v="Cheyenne"/>
    <x v="5"/>
    <n v="0.75"/>
    <n v="2500"/>
    <n v="1875"/>
    <n v="562.5"/>
    <n v="0.3"/>
  </r>
  <r>
    <x v="2"/>
    <x v="2"/>
    <x v="153"/>
    <x v="2"/>
    <x v="17"/>
    <s v="Cheyenne"/>
    <x v="0"/>
    <n v="0.50000000000000011"/>
    <n v="4500"/>
    <n v="2250.0000000000005"/>
    <n v="787.50000000000011"/>
    <n v="0.35"/>
  </r>
  <r>
    <x v="2"/>
    <x v="2"/>
    <x v="153"/>
    <x v="2"/>
    <x v="17"/>
    <s v="Cheyenne"/>
    <x v="1"/>
    <n v="0.55000000000000016"/>
    <n v="4500"/>
    <n v="2475.0000000000009"/>
    <n v="866.25000000000023"/>
    <n v="0.35"/>
  </r>
  <r>
    <x v="2"/>
    <x v="2"/>
    <x v="153"/>
    <x v="2"/>
    <x v="17"/>
    <s v="Cheyenne"/>
    <x v="2"/>
    <n v="0.50000000000000011"/>
    <n v="2500"/>
    <n v="1250.0000000000002"/>
    <n v="437.50000000000006"/>
    <n v="0.35"/>
  </r>
  <r>
    <x v="2"/>
    <x v="2"/>
    <x v="153"/>
    <x v="2"/>
    <x v="17"/>
    <s v="Cheyenne"/>
    <x v="3"/>
    <n v="0.50000000000000011"/>
    <n v="2000"/>
    <n v="1000.0000000000002"/>
    <n v="350.00000000000006"/>
    <n v="0.35"/>
  </r>
  <r>
    <x v="2"/>
    <x v="2"/>
    <x v="153"/>
    <x v="2"/>
    <x v="17"/>
    <s v="Cheyenne"/>
    <x v="4"/>
    <n v="0.60000000000000009"/>
    <n v="2250"/>
    <n v="1350.0000000000002"/>
    <n v="540.00000000000011"/>
    <n v="0.4"/>
  </r>
  <r>
    <x v="2"/>
    <x v="2"/>
    <x v="153"/>
    <x v="2"/>
    <x v="17"/>
    <s v="Cheyenne"/>
    <x v="5"/>
    <n v="0.44999999999999996"/>
    <n v="2500"/>
    <n v="1125"/>
    <n v="337.5"/>
    <n v="0.3"/>
  </r>
  <r>
    <x v="2"/>
    <x v="2"/>
    <x v="154"/>
    <x v="2"/>
    <x v="17"/>
    <s v="Cheyenne"/>
    <x v="0"/>
    <n v="0.4"/>
    <n v="3500"/>
    <n v="1400"/>
    <n v="489.99999999999994"/>
    <n v="0.35"/>
  </r>
  <r>
    <x v="2"/>
    <x v="2"/>
    <x v="154"/>
    <x v="2"/>
    <x v="17"/>
    <s v="Cheyenne"/>
    <x v="1"/>
    <n v="0.55000000000000016"/>
    <n v="5250"/>
    <n v="2887.5000000000009"/>
    <n v="1010.6250000000002"/>
    <n v="0.35"/>
  </r>
  <r>
    <x v="2"/>
    <x v="2"/>
    <x v="154"/>
    <x v="2"/>
    <x v="17"/>
    <s v="Cheyenne"/>
    <x v="2"/>
    <n v="0.50000000000000011"/>
    <n v="3500"/>
    <n v="1750.0000000000005"/>
    <n v="612.50000000000011"/>
    <n v="0.35"/>
  </r>
  <r>
    <x v="2"/>
    <x v="2"/>
    <x v="154"/>
    <x v="2"/>
    <x v="17"/>
    <s v="Cheyenne"/>
    <x v="3"/>
    <n v="0.45000000000000007"/>
    <n v="3250"/>
    <n v="1462.5000000000002"/>
    <n v="511.87500000000006"/>
    <n v="0.35"/>
  </r>
  <r>
    <x v="2"/>
    <x v="2"/>
    <x v="154"/>
    <x v="2"/>
    <x v="17"/>
    <s v="Cheyenne"/>
    <x v="4"/>
    <n v="0.55000000000000004"/>
    <n v="3000"/>
    <n v="1650.0000000000002"/>
    <n v="660.00000000000011"/>
    <n v="0.4"/>
  </r>
  <r>
    <x v="2"/>
    <x v="2"/>
    <x v="154"/>
    <x v="2"/>
    <x v="17"/>
    <s v="Cheyenne"/>
    <x v="5"/>
    <n v="0.60000000000000009"/>
    <n v="3500"/>
    <n v="2100.0000000000005"/>
    <n v="630.00000000000011"/>
    <n v="0.3"/>
  </r>
  <r>
    <x v="2"/>
    <x v="2"/>
    <x v="155"/>
    <x v="2"/>
    <x v="17"/>
    <s v="Cheyenne"/>
    <x v="0"/>
    <n v="0.45000000000000007"/>
    <n v="5750"/>
    <n v="2587.5000000000005"/>
    <n v="905.62500000000011"/>
    <n v="0.35"/>
  </r>
  <r>
    <x v="2"/>
    <x v="2"/>
    <x v="155"/>
    <x v="2"/>
    <x v="17"/>
    <s v="Cheyenne"/>
    <x v="1"/>
    <n v="0.50000000000000011"/>
    <n v="6500"/>
    <n v="3250.0000000000009"/>
    <n v="1137.5000000000002"/>
    <n v="0.35"/>
  </r>
  <r>
    <x v="2"/>
    <x v="2"/>
    <x v="155"/>
    <x v="2"/>
    <x v="17"/>
    <s v="Cheyenne"/>
    <x v="2"/>
    <n v="0.45000000000000007"/>
    <n v="4750"/>
    <n v="2137.5000000000005"/>
    <n v="748.12500000000011"/>
    <n v="0.35"/>
  </r>
  <r>
    <x v="2"/>
    <x v="2"/>
    <x v="155"/>
    <x v="2"/>
    <x v="17"/>
    <s v="Cheyenne"/>
    <x v="3"/>
    <n v="0.55000000000000016"/>
    <n v="4500"/>
    <n v="2475.0000000000009"/>
    <n v="866.25000000000023"/>
    <n v="0.35"/>
  </r>
  <r>
    <x v="2"/>
    <x v="2"/>
    <x v="155"/>
    <x v="2"/>
    <x v="17"/>
    <s v="Cheyenne"/>
    <x v="4"/>
    <n v="0.75000000000000011"/>
    <n v="4250"/>
    <n v="3187.5000000000005"/>
    <n v="1275.0000000000002"/>
    <n v="0.4"/>
  </r>
  <r>
    <x v="2"/>
    <x v="2"/>
    <x v="155"/>
    <x v="2"/>
    <x v="17"/>
    <s v="Cheyenne"/>
    <x v="5"/>
    <n v="0.80000000000000016"/>
    <n v="5500"/>
    <n v="4400.0000000000009"/>
    <n v="1320.0000000000002"/>
    <n v="0.3"/>
  </r>
  <r>
    <x v="2"/>
    <x v="2"/>
    <x v="156"/>
    <x v="2"/>
    <x v="17"/>
    <s v="Cheyenne"/>
    <x v="0"/>
    <n v="0.65000000000000013"/>
    <n v="7500"/>
    <n v="4875.0000000000009"/>
    <n v="1706.2500000000002"/>
    <n v="0.35"/>
  </r>
  <r>
    <x v="2"/>
    <x v="2"/>
    <x v="156"/>
    <x v="2"/>
    <x v="17"/>
    <s v="Cheyenne"/>
    <x v="1"/>
    <n v="0.75000000000000022"/>
    <n v="7500"/>
    <n v="5625.0000000000018"/>
    <n v="1968.7500000000005"/>
    <n v="0.35"/>
  </r>
  <r>
    <x v="2"/>
    <x v="2"/>
    <x v="156"/>
    <x v="2"/>
    <x v="17"/>
    <s v="Cheyenne"/>
    <x v="2"/>
    <n v="0.70000000000000018"/>
    <n v="5500"/>
    <n v="3850.0000000000009"/>
    <n v="1347.5000000000002"/>
    <n v="0.35"/>
  </r>
  <r>
    <x v="2"/>
    <x v="2"/>
    <x v="156"/>
    <x v="2"/>
    <x v="17"/>
    <s v="Cheyenne"/>
    <x v="3"/>
    <n v="0.70000000000000018"/>
    <n v="5500"/>
    <n v="3850.0000000000009"/>
    <n v="1347.5000000000002"/>
    <n v="0.35"/>
  </r>
  <r>
    <x v="2"/>
    <x v="2"/>
    <x v="156"/>
    <x v="2"/>
    <x v="17"/>
    <s v="Cheyenne"/>
    <x v="4"/>
    <n v="0.80000000000000016"/>
    <n v="4750"/>
    <n v="3800.0000000000009"/>
    <n v="1520.0000000000005"/>
    <n v="0.4"/>
  </r>
  <r>
    <x v="2"/>
    <x v="2"/>
    <x v="156"/>
    <x v="2"/>
    <x v="17"/>
    <s v="Cheyenne"/>
    <x v="5"/>
    <n v="0.8500000000000002"/>
    <n v="5750"/>
    <n v="4887.5000000000009"/>
    <n v="1466.2500000000002"/>
    <n v="0.3"/>
  </r>
  <r>
    <x v="0"/>
    <x v="0"/>
    <x v="157"/>
    <x v="4"/>
    <x v="18"/>
    <s v="Richmond"/>
    <x v="0"/>
    <n v="0.35"/>
    <n v="7500"/>
    <n v="2625"/>
    <n v="1312.5"/>
    <n v="0.5"/>
  </r>
  <r>
    <x v="0"/>
    <x v="0"/>
    <x v="157"/>
    <x v="4"/>
    <x v="18"/>
    <s v="Richmond"/>
    <x v="1"/>
    <n v="0.35"/>
    <n v="5500"/>
    <n v="1924.9999999999998"/>
    <n v="769.99999999999989"/>
    <n v="0.39999999999999997"/>
  </r>
  <r>
    <x v="0"/>
    <x v="0"/>
    <x v="157"/>
    <x v="4"/>
    <x v="18"/>
    <s v="Richmond"/>
    <x v="2"/>
    <n v="0.25"/>
    <n v="5500"/>
    <n v="1375"/>
    <n v="412.5"/>
    <n v="0.3"/>
  </r>
  <r>
    <x v="0"/>
    <x v="0"/>
    <x v="157"/>
    <x v="4"/>
    <x v="18"/>
    <s v="Richmond"/>
    <x v="3"/>
    <n v="0.29999999999999993"/>
    <n v="4000"/>
    <n v="1199.9999999999998"/>
    <n v="419.99999999999989"/>
    <n v="0.35"/>
  </r>
  <r>
    <x v="0"/>
    <x v="0"/>
    <x v="157"/>
    <x v="4"/>
    <x v="18"/>
    <s v="Richmond"/>
    <x v="4"/>
    <n v="0.45000000000000007"/>
    <n v="4500"/>
    <n v="2025.0000000000002"/>
    <n v="810"/>
    <n v="0.39999999999999997"/>
  </r>
  <r>
    <x v="0"/>
    <x v="0"/>
    <x v="157"/>
    <x v="4"/>
    <x v="18"/>
    <s v="Richmond"/>
    <x v="5"/>
    <n v="0.35"/>
    <n v="5500"/>
    <n v="1924.9999999999998"/>
    <n v="1058.75"/>
    <n v="0.55000000000000004"/>
  </r>
  <r>
    <x v="0"/>
    <x v="0"/>
    <x v="103"/>
    <x v="4"/>
    <x v="18"/>
    <s v="Richmond"/>
    <x v="0"/>
    <n v="0.35"/>
    <n v="8000"/>
    <n v="2800"/>
    <n v="1400"/>
    <n v="0.5"/>
  </r>
  <r>
    <x v="0"/>
    <x v="0"/>
    <x v="103"/>
    <x v="4"/>
    <x v="18"/>
    <s v="Richmond"/>
    <x v="1"/>
    <n v="0.35"/>
    <n v="4500"/>
    <n v="1575"/>
    <n v="630"/>
    <n v="0.39999999999999997"/>
  </r>
  <r>
    <x v="0"/>
    <x v="0"/>
    <x v="103"/>
    <x v="4"/>
    <x v="18"/>
    <s v="Richmond"/>
    <x v="2"/>
    <n v="0.25"/>
    <n v="5000"/>
    <n v="1250"/>
    <n v="375"/>
    <n v="0.3"/>
  </r>
  <r>
    <x v="0"/>
    <x v="0"/>
    <x v="103"/>
    <x v="4"/>
    <x v="18"/>
    <s v="Richmond"/>
    <x v="3"/>
    <n v="0.29999999999999993"/>
    <n v="3750"/>
    <n v="1124.9999999999998"/>
    <n v="393.74999999999989"/>
    <n v="0.35"/>
  </r>
  <r>
    <x v="0"/>
    <x v="0"/>
    <x v="103"/>
    <x v="4"/>
    <x v="18"/>
    <s v="Richmond"/>
    <x v="4"/>
    <n v="0.45000000000000007"/>
    <n v="4500"/>
    <n v="2025.0000000000002"/>
    <n v="810"/>
    <n v="0.39999999999999997"/>
  </r>
  <r>
    <x v="0"/>
    <x v="0"/>
    <x v="103"/>
    <x v="4"/>
    <x v="18"/>
    <s v="Richmond"/>
    <x v="5"/>
    <n v="0.35"/>
    <n v="5500"/>
    <n v="1924.9999999999998"/>
    <n v="1058.75"/>
    <n v="0.55000000000000004"/>
  </r>
  <r>
    <x v="0"/>
    <x v="0"/>
    <x v="158"/>
    <x v="4"/>
    <x v="18"/>
    <s v="Richmond"/>
    <x v="0"/>
    <n v="0.35"/>
    <n v="7700"/>
    <n v="2695"/>
    <n v="1347.5"/>
    <n v="0.5"/>
  </r>
  <r>
    <x v="0"/>
    <x v="0"/>
    <x v="158"/>
    <x v="4"/>
    <x v="18"/>
    <s v="Richmond"/>
    <x v="1"/>
    <n v="0.35"/>
    <n v="4500"/>
    <n v="1575"/>
    <n v="630"/>
    <n v="0.39999999999999997"/>
  </r>
  <r>
    <x v="0"/>
    <x v="0"/>
    <x v="158"/>
    <x v="4"/>
    <x v="18"/>
    <s v="Richmond"/>
    <x v="2"/>
    <n v="0.25"/>
    <n v="4750"/>
    <n v="1187.5"/>
    <n v="356.25"/>
    <n v="0.3"/>
  </r>
  <r>
    <x v="0"/>
    <x v="0"/>
    <x v="158"/>
    <x v="4"/>
    <x v="18"/>
    <s v="Richmond"/>
    <x v="3"/>
    <n v="0.29999999999999993"/>
    <n v="3250"/>
    <n v="974.99999999999977"/>
    <n v="341.24999999999989"/>
    <n v="0.35"/>
  </r>
  <r>
    <x v="0"/>
    <x v="0"/>
    <x v="158"/>
    <x v="4"/>
    <x v="18"/>
    <s v="Richmond"/>
    <x v="4"/>
    <n v="0.45000000000000007"/>
    <n v="3750"/>
    <n v="1687.5000000000002"/>
    <n v="675"/>
    <n v="0.39999999999999997"/>
  </r>
  <r>
    <x v="0"/>
    <x v="0"/>
    <x v="158"/>
    <x v="4"/>
    <x v="18"/>
    <s v="Richmond"/>
    <x v="5"/>
    <n v="0.35"/>
    <n v="4750"/>
    <n v="1662.5"/>
    <n v="914.37500000000011"/>
    <n v="0.55000000000000004"/>
  </r>
  <r>
    <x v="0"/>
    <x v="0"/>
    <x v="159"/>
    <x v="4"/>
    <x v="18"/>
    <s v="Richmond"/>
    <x v="0"/>
    <n v="0.35"/>
    <n v="7250"/>
    <n v="2537.5"/>
    <n v="1268.75"/>
    <n v="0.5"/>
  </r>
  <r>
    <x v="0"/>
    <x v="0"/>
    <x v="159"/>
    <x v="4"/>
    <x v="18"/>
    <s v="Richmond"/>
    <x v="1"/>
    <n v="0.4"/>
    <n v="4250"/>
    <n v="1700"/>
    <n v="680"/>
    <n v="0.39999999999999997"/>
  </r>
  <r>
    <x v="0"/>
    <x v="0"/>
    <x v="159"/>
    <x v="4"/>
    <x v="18"/>
    <s v="Richmond"/>
    <x v="2"/>
    <n v="0.30000000000000004"/>
    <n v="4500"/>
    <n v="1350.0000000000002"/>
    <n v="405.00000000000006"/>
    <n v="0.3"/>
  </r>
  <r>
    <x v="0"/>
    <x v="0"/>
    <x v="159"/>
    <x v="4"/>
    <x v="18"/>
    <s v="Richmond"/>
    <x v="3"/>
    <n v="0.35"/>
    <n v="3750"/>
    <n v="1312.5"/>
    <n v="459.37499999999994"/>
    <n v="0.35"/>
  </r>
  <r>
    <x v="0"/>
    <x v="0"/>
    <x v="159"/>
    <x v="4"/>
    <x v="18"/>
    <s v="Richmond"/>
    <x v="4"/>
    <n v="0.5"/>
    <n v="4000"/>
    <n v="2000"/>
    <n v="799.99999999999989"/>
    <n v="0.39999999999999997"/>
  </r>
  <r>
    <x v="0"/>
    <x v="0"/>
    <x v="159"/>
    <x v="4"/>
    <x v="18"/>
    <s v="Richmond"/>
    <x v="5"/>
    <n v="0.4"/>
    <n v="5250"/>
    <n v="2100"/>
    <n v="1155"/>
    <n v="0.55000000000000004"/>
  </r>
  <r>
    <x v="0"/>
    <x v="0"/>
    <x v="160"/>
    <x v="4"/>
    <x v="18"/>
    <s v="Richmond"/>
    <x v="0"/>
    <n v="0.5"/>
    <n v="7950"/>
    <n v="3975"/>
    <n v="1987.5"/>
    <n v="0.5"/>
  </r>
  <r>
    <x v="0"/>
    <x v="0"/>
    <x v="160"/>
    <x v="4"/>
    <x v="18"/>
    <s v="Richmond"/>
    <x v="1"/>
    <n v="0.5"/>
    <n v="5000"/>
    <n v="2500"/>
    <n v="999.99999999999989"/>
    <n v="0.39999999999999997"/>
  </r>
  <r>
    <x v="0"/>
    <x v="0"/>
    <x v="160"/>
    <x v="4"/>
    <x v="18"/>
    <s v="Richmond"/>
    <x v="2"/>
    <n v="0.45"/>
    <n v="4750"/>
    <n v="2137.5"/>
    <n v="641.25"/>
    <n v="0.3"/>
  </r>
  <r>
    <x v="0"/>
    <x v="0"/>
    <x v="160"/>
    <x v="4"/>
    <x v="18"/>
    <s v="Richmond"/>
    <x v="3"/>
    <n v="0.45"/>
    <n v="4500"/>
    <n v="2025"/>
    <n v="708.75"/>
    <n v="0.35"/>
  </r>
  <r>
    <x v="0"/>
    <x v="0"/>
    <x v="160"/>
    <x v="4"/>
    <x v="18"/>
    <s v="Richmond"/>
    <x v="4"/>
    <n v="0.54999999999999993"/>
    <n v="4750"/>
    <n v="2612.4999999999995"/>
    <n v="1044.9999999999998"/>
    <n v="0.39999999999999997"/>
  </r>
  <r>
    <x v="0"/>
    <x v="0"/>
    <x v="160"/>
    <x v="4"/>
    <x v="18"/>
    <s v="Richmond"/>
    <x v="5"/>
    <n v="0.6"/>
    <n v="5750"/>
    <n v="3450"/>
    <n v="1897.5000000000002"/>
    <n v="0.55000000000000004"/>
  </r>
  <r>
    <x v="0"/>
    <x v="0"/>
    <x v="107"/>
    <x v="4"/>
    <x v="18"/>
    <s v="Richmond"/>
    <x v="0"/>
    <n v="0.54999999999999993"/>
    <n v="8250"/>
    <n v="4537.4999999999991"/>
    <n v="2268.7499999999995"/>
    <n v="0.5"/>
  </r>
  <r>
    <x v="0"/>
    <x v="0"/>
    <x v="107"/>
    <x v="4"/>
    <x v="18"/>
    <s v="Richmond"/>
    <x v="1"/>
    <n v="0.5"/>
    <n v="5750"/>
    <n v="2875"/>
    <n v="1150"/>
    <n v="0.39999999999999997"/>
  </r>
  <r>
    <x v="0"/>
    <x v="0"/>
    <x v="107"/>
    <x v="4"/>
    <x v="18"/>
    <s v="Richmond"/>
    <x v="2"/>
    <n v="0.45"/>
    <n v="5500"/>
    <n v="2475"/>
    <n v="742.5"/>
    <n v="0.3"/>
  </r>
  <r>
    <x v="0"/>
    <x v="0"/>
    <x v="107"/>
    <x v="4"/>
    <x v="18"/>
    <s v="Richmond"/>
    <x v="3"/>
    <n v="0.45"/>
    <n v="5250"/>
    <n v="2362.5"/>
    <n v="826.875"/>
    <n v="0.35"/>
  </r>
  <r>
    <x v="0"/>
    <x v="0"/>
    <x v="107"/>
    <x v="4"/>
    <x v="18"/>
    <s v="Richmond"/>
    <x v="4"/>
    <n v="0.6"/>
    <n v="5250"/>
    <n v="3150"/>
    <n v="1260"/>
    <n v="0.39999999999999997"/>
  </r>
  <r>
    <x v="0"/>
    <x v="0"/>
    <x v="107"/>
    <x v="4"/>
    <x v="18"/>
    <s v="Richmond"/>
    <x v="5"/>
    <n v="0.65"/>
    <n v="6750"/>
    <n v="4387.5"/>
    <n v="2413.125"/>
    <n v="0.55000000000000004"/>
  </r>
  <r>
    <x v="0"/>
    <x v="0"/>
    <x v="161"/>
    <x v="4"/>
    <x v="18"/>
    <s v="Richmond"/>
    <x v="0"/>
    <n v="0.6"/>
    <n v="9000"/>
    <n v="5400"/>
    <n v="2700"/>
    <n v="0.5"/>
  </r>
  <r>
    <x v="0"/>
    <x v="0"/>
    <x v="161"/>
    <x v="4"/>
    <x v="18"/>
    <s v="Richmond"/>
    <x v="1"/>
    <n v="0.55000000000000004"/>
    <n v="6500"/>
    <n v="3575.0000000000005"/>
    <n v="1430"/>
    <n v="0.39999999999999997"/>
  </r>
  <r>
    <x v="0"/>
    <x v="0"/>
    <x v="161"/>
    <x v="4"/>
    <x v="18"/>
    <s v="Richmond"/>
    <x v="2"/>
    <n v="0.5"/>
    <n v="5750"/>
    <n v="2875"/>
    <n v="862.5"/>
    <n v="0.3"/>
  </r>
  <r>
    <x v="0"/>
    <x v="0"/>
    <x v="161"/>
    <x v="4"/>
    <x v="18"/>
    <s v="Richmond"/>
    <x v="3"/>
    <n v="0.5"/>
    <n v="5250"/>
    <n v="2625"/>
    <n v="918.74999999999989"/>
    <n v="0.35"/>
  </r>
  <r>
    <x v="0"/>
    <x v="0"/>
    <x v="161"/>
    <x v="4"/>
    <x v="18"/>
    <s v="Richmond"/>
    <x v="4"/>
    <n v="0.6"/>
    <n v="5500"/>
    <n v="3300"/>
    <n v="1320"/>
    <n v="0.39999999999999997"/>
  </r>
  <r>
    <x v="0"/>
    <x v="0"/>
    <x v="161"/>
    <x v="4"/>
    <x v="18"/>
    <s v="Richmond"/>
    <x v="5"/>
    <n v="0.65"/>
    <n v="7250"/>
    <n v="4712.5"/>
    <n v="2591.875"/>
    <n v="0.55000000000000004"/>
  </r>
  <r>
    <x v="0"/>
    <x v="0"/>
    <x v="162"/>
    <x v="4"/>
    <x v="18"/>
    <s v="Richmond"/>
    <x v="0"/>
    <n v="0.6"/>
    <n v="8750"/>
    <n v="5250"/>
    <n v="2625"/>
    <n v="0.5"/>
  </r>
  <r>
    <x v="0"/>
    <x v="0"/>
    <x v="162"/>
    <x v="4"/>
    <x v="18"/>
    <s v="Richmond"/>
    <x v="1"/>
    <n v="0.55000000000000004"/>
    <n v="6500"/>
    <n v="3575.0000000000005"/>
    <n v="1430"/>
    <n v="0.39999999999999997"/>
  </r>
  <r>
    <x v="0"/>
    <x v="0"/>
    <x v="162"/>
    <x v="4"/>
    <x v="18"/>
    <s v="Richmond"/>
    <x v="2"/>
    <n v="0.45000000000000007"/>
    <n v="5750"/>
    <n v="2587.5000000000005"/>
    <n v="776.25000000000011"/>
    <n v="0.3"/>
  </r>
  <r>
    <x v="0"/>
    <x v="0"/>
    <x v="162"/>
    <x v="4"/>
    <x v="18"/>
    <s v="Richmond"/>
    <x v="3"/>
    <n v="0.35"/>
    <n v="5250"/>
    <n v="1837.4999999999998"/>
    <n v="643.12499999999989"/>
    <n v="0.35"/>
  </r>
  <r>
    <x v="0"/>
    <x v="0"/>
    <x v="162"/>
    <x v="4"/>
    <x v="18"/>
    <s v="Richmond"/>
    <x v="4"/>
    <n v="0.45000000000000007"/>
    <n v="5000"/>
    <n v="2250.0000000000005"/>
    <n v="900.00000000000011"/>
    <n v="0.39999999999999997"/>
  </r>
  <r>
    <x v="0"/>
    <x v="0"/>
    <x v="162"/>
    <x v="4"/>
    <x v="18"/>
    <s v="Richmond"/>
    <x v="5"/>
    <n v="0.50000000000000011"/>
    <n v="6750"/>
    <n v="3375.0000000000009"/>
    <n v="1856.2500000000007"/>
    <n v="0.55000000000000004"/>
  </r>
  <r>
    <x v="0"/>
    <x v="0"/>
    <x v="163"/>
    <x v="4"/>
    <x v="18"/>
    <s v="Richmond"/>
    <x v="0"/>
    <n v="0.45000000000000007"/>
    <n v="8000"/>
    <n v="3600.0000000000005"/>
    <n v="1800.0000000000002"/>
    <n v="0.5"/>
  </r>
  <r>
    <x v="0"/>
    <x v="0"/>
    <x v="163"/>
    <x v="4"/>
    <x v="18"/>
    <s v="Richmond"/>
    <x v="1"/>
    <n v="0.40000000000000013"/>
    <n v="6000"/>
    <n v="2400.0000000000009"/>
    <n v="960.00000000000023"/>
    <n v="0.39999999999999997"/>
  </r>
  <r>
    <x v="0"/>
    <x v="0"/>
    <x v="163"/>
    <x v="4"/>
    <x v="18"/>
    <s v="Richmond"/>
    <x v="2"/>
    <n v="0.35"/>
    <n v="5000"/>
    <n v="1750"/>
    <n v="525"/>
    <n v="0.3"/>
  </r>
  <r>
    <x v="0"/>
    <x v="0"/>
    <x v="163"/>
    <x v="4"/>
    <x v="18"/>
    <s v="Richmond"/>
    <x v="3"/>
    <n v="0.35"/>
    <n v="4750"/>
    <n v="1662.5"/>
    <n v="581.875"/>
    <n v="0.35"/>
  </r>
  <r>
    <x v="0"/>
    <x v="0"/>
    <x v="163"/>
    <x v="4"/>
    <x v="18"/>
    <s v="Richmond"/>
    <x v="4"/>
    <n v="0.45000000000000007"/>
    <n v="4750"/>
    <n v="2137.5000000000005"/>
    <n v="855.00000000000011"/>
    <n v="0.39999999999999997"/>
  </r>
  <r>
    <x v="0"/>
    <x v="0"/>
    <x v="163"/>
    <x v="4"/>
    <x v="18"/>
    <s v="Richmond"/>
    <x v="5"/>
    <n v="0.50000000000000011"/>
    <n v="5750"/>
    <n v="2875.0000000000005"/>
    <n v="1581.2500000000005"/>
    <n v="0.55000000000000004"/>
  </r>
  <r>
    <x v="0"/>
    <x v="0"/>
    <x v="111"/>
    <x v="4"/>
    <x v="18"/>
    <s v="Richmond"/>
    <x v="0"/>
    <n v="0.50000000000000011"/>
    <n v="7500"/>
    <n v="3750.0000000000009"/>
    <n v="1875.0000000000005"/>
    <n v="0.5"/>
  </r>
  <r>
    <x v="0"/>
    <x v="0"/>
    <x v="111"/>
    <x v="4"/>
    <x v="18"/>
    <s v="Richmond"/>
    <x v="1"/>
    <n v="0.40000000000000013"/>
    <n v="5750"/>
    <n v="2300.0000000000009"/>
    <n v="920.00000000000034"/>
    <n v="0.39999999999999997"/>
  </r>
  <r>
    <x v="0"/>
    <x v="0"/>
    <x v="111"/>
    <x v="4"/>
    <x v="18"/>
    <s v="Richmond"/>
    <x v="2"/>
    <n v="0.40000000000000013"/>
    <n v="4250"/>
    <n v="1700.0000000000005"/>
    <n v="510.00000000000011"/>
    <n v="0.3"/>
  </r>
  <r>
    <x v="0"/>
    <x v="0"/>
    <x v="111"/>
    <x v="4"/>
    <x v="18"/>
    <s v="Richmond"/>
    <x v="3"/>
    <n v="0.40000000000000013"/>
    <n v="4000"/>
    <n v="1600.0000000000005"/>
    <n v="560.00000000000011"/>
    <n v="0.35"/>
  </r>
  <r>
    <x v="0"/>
    <x v="0"/>
    <x v="111"/>
    <x v="4"/>
    <x v="18"/>
    <s v="Richmond"/>
    <x v="4"/>
    <n v="0.50000000000000011"/>
    <n v="4000"/>
    <n v="2000.0000000000005"/>
    <n v="800.00000000000011"/>
    <n v="0.39999999999999997"/>
  </r>
  <r>
    <x v="0"/>
    <x v="0"/>
    <x v="111"/>
    <x v="4"/>
    <x v="18"/>
    <s v="Richmond"/>
    <x v="5"/>
    <n v="0.55000000000000004"/>
    <n v="5250"/>
    <n v="2887.5000000000005"/>
    <n v="1588.1250000000005"/>
    <n v="0.55000000000000004"/>
  </r>
  <r>
    <x v="0"/>
    <x v="0"/>
    <x v="164"/>
    <x v="4"/>
    <x v="18"/>
    <s v="Richmond"/>
    <x v="0"/>
    <n v="0.50000000000000011"/>
    <n v="6750"/>
    <n v="3375.0000000000009"/>
    <n v="1687.5000000000005"/>
    <n v="0.5"/>
  </r>
  <r>
    <x v="0"/>
    <x v="0"/>
    <x v="164"/>
    <x v="4"/>
    <x v="18"/>
    <s v="Richmond"/>
    <x v="1"/>
    <n v="0.45000000000000012"/>
    <n v="5000"/>
    <n v="2250.0000000000005"/>
    <n v="900.00000000000011"/>
    <n v="0.39999999999999997"/>
  </r>
  <r>
    <x v="0"/>
    <x v="0"/>
    <x v="164"/>
    <x v="4"/>
    <x v="18"/>
    <s v="Richmond"/>
    <x v="2"/>
    <n v="0.45000000000000012"/>
    <n v="4450"/>
    <n v="2002.5000000000005"/>
    <n v="600.75000000000011"/>
    <n v="0.3"/>
  </r>
  <r>
    <x v="0"/>
    <x v="0"/>
    <x v="164"/>
    <x v="4"/>
    <x v="18"/>
    <s v="Richmond"/>
    <x v="3"/>
    <n v="0.45000000000000012"/>
    <n v="4750"/>
    <n v="2137.5000000000005"/>
    <n v="748.12500000000011"/>
    <n v="0.35"/>
  </r>
  <r>
    <x v="0"/>
    <x v="0"/>
    <x v="164"/>
    <x v="4"/>
    <x v="18"/>
    <s v="Richmond"/>
    <x v="4"/>
    <n v="0.6"/>
    <n v="4500"/>
    <n v="2700"/>
    <n v="1080"/>
    <n v="0.39999999999999997"/>
  </r>
  <r>
    <x v="0"/>
    <x v="0"/>
    <x v="164"/>
    <x v="4"/>
    <x v="18"/>
    <s v="Richmond"/>
    <x v="5"/>
    <n v="0.64999999999999991"/>
    <n v="6250"/>
    <n v="4062.4999999999995"/>
    <n v="2234.375"/>
    <n v="0.55000000000000004"/>
  </r>
  <r>
    <x v="0"/>
    <x v="0"/>
    <x v="165"/>
    <x v="4"/>
    <x v="18"/>
    <s v="Richmond"/>
    <x v="0"/>
    <n v="0.6"/>
    <n v="8500"/>
    <n v="5100"/>
    <n v="2550"/>
    <n v="0.5"/>
  </r>
  <r>
    <x v="0"/>
    <x v="0"/>
    <x v="165"/>
    <x v="4"/>
    <x v="18"/>
    <s v="Richmond"/>
    <x v="1"/>
    <n v="0.5"/>
    <n v="6500"/>
    <n v="3250"/>
    <n v="1300"/>
    <n v="0.39999999999999997"/>
  </r>
  <r>
    <x v="0"/>
    <x v="0"/>
    <x v="165"/>
    <x v="4"/>
    <x v="18"/>
    <s v="Richmond"/>
    <x v="2"/>
    <n v="0.5"/>
    <n v="6000"/>
    <n v="3000"/>
    <n v="900"/>
    <n v="0.3"/>
  </r>
  <r>
    <x v="0"/>
    <x v="0"/>
    <x v="165"/>
    <x v="4"/>
    <x v="18"/>
    <s v="Richmond"/>
    <x v="3"/>
    <n v="0.5"/>
    <n v="5500"/>
    <n v="2750"/>
    <n v="962.49999999999989"/>
    <n v="0.35"/>
  </r>
  <r>
    <x v="0"/>
    <x v="0"/>
    <x v="165"/>
    <x v="4"/>
    <x v="18"/>
    <s v="Richmond"/>
    <x v="4"/>
    <n v="0.6"/>
    <n v="5500"/>
    <n v="3300"/>
    <n v="1320"/>
    <n v="0.39999999999999997"/>
  </r>
  <r>
    <x v="0"/>
    <x v="0"/>
    <x v="165"/>
    <x v="4"/>
    <x v="18"/>
    <s v="Richmond"/>
    <x v="5"/>
    <n v="0.64999999999999991"/>
    <n v="6500"/>
    <n v="4224.9999999999991"/>
    <n v="2323.7499999999995"/>
    <n v="0.55000000000000004"/>
  </r>
  <r>
    <x v="0"/>
    <x v="0"/>
    <x v="166"/>
    <x v="3"/>
    <x v="19"/>
    <s v="Detroit"/>
    <x v="0"/>
    <n v="0.3"/>
    <n v="6250"/>
    <n v="1875"/>
    <n v="750"/>
    <n v="0.4"/>
  </r>
  <r>
    <x v="0"/>
    <x v="0"/>
    <x v="166"/>
    <x v="3"/>
    <x v="19"/>
    <s v="Detroit"/>
    <x v="1"/>
    <n v="0.3"/>
    <n v="4250"/>
    <n v="1275"/>
    <n v="446.25"/>
    <n v="0.35"/>
  </r>
  <r>
    <x v="0"/>
    <x v="0"/>
    <x v="166"/>
    <x v="3"/>
    <x v="19"/>
    <s v="Detroit"/>
    <x v="2"/>
    <n v="0.2"/>
    <n v="4250"/>
    <n v="850"/>
    <n v="297.5"/>
    <n v="0.35"/>
  </r>
  <r>
    <x v="0"/>
    <x v="0"/>
    <x v="166"/>
    <x v="3"/>
    <x v="19"/>
    <s v="Detroit"/>
    <x v="3"/>
    <n v="0.25000000000000006"/>
    <n v="2750"/>
    <n v="687.50000000000011"/>
    <n v="275.00000000000006"/>
    <n v="0.4"/>
  </r>
  <r>
    <x v="0"/>
    <x v="0"/>
    <x v="166"/>
    <x v="3"/>
    <x v="19"/>
    <s v="Detroit"/>
    <x v="4"/>
    <n v="0.39999999999999997"/>
    <n v="3250"/>
    <n v="1300"/>
    <n v="454.99999999999994"/>
    <n v="0.35"/>
  </r>
  <r>
    <x v="0"/>
    <x v="0"/>
    <x v="166"/>
    <x v="3"/>
    <x v="19"/>
    <s v="Detroit"/>
    <x v="5"/>
    <n v="0.3"/>
    <n v="4250"/>
    <n v="1275"/>
    <n v="637.5"/>
    <n v="0.5"/>
  </r>
  <r>
    <x v="0"/>
    <x v="0"/>
    <x v="167"/>
    <x v="3"/>
    <x v="19"/>
    <s v="Detroit"/>
    <x v="0"/>
    <n v="0.3"/>
    <n v="6750"/>
    <n v="2025"/>
    <n v="810"/>
    <n v="0.4"/>
  </r>
  <r>
    <x v="0"/>
    <x v="0"/>
    <x v="167"/>
    <x v="3"/>
    <x v="19"/>
    <s v="Detroit"/>
    <x v="1"/>
    <n v="0.3"/>
    <n v="3250"/>
    <n v="975"/>
    <n v="341.25"/>
    <n v="0.35"/>
  </r>
  <r>
    <x v="0"/>
    <x v="0"/>
    <x v="167"/>
    <x v="3"/>
    <x v="19"/>
    <s v="Detroit"/>
    <x v="2"/>
    <n v="0.2"/>
    <n v="3750"/>
    <n v="750"/>
    <n v="262.5"/>
    <n v="0.35"/>
  </r>
  <r>
    <x v="0"/>
    <x v="0"/>
    <x v="167"/>
    <x v="3"/>
    <x v="19"/>
    <s v="Detroit"/>
    <x v="3"/>
    <n v="0.25000000000000006"/>
    <n v="2500"/>
    <n v="625.00000000000011"/>
    <n v="250.00000000000006"/>
    <n v="0.4"/>
  </r>
  <r>
    <x v="0"/>
    <x v="0"/>
    <x v="167"/>
    <x v="3"/>
    <x v="19"/>
    <s v="Detroit"/>
    <x v="4"/>
    <n v="0.39999999999999997"/>
    <n v="3250"/>
    <n v="1300"/>
    <n v="454.99999999999994"/>
    <n v="0.35"/>
  </r>
  <r>
    <x v="0"/>
    <x v="0"/>
    <x v="167"/>
    <x v="3"/>
    <x v="19"/>
    <s v="Detroit"/>
    <x v="5"/>
    <n v="0.3"/>
    <n v="4000"/>
    <n v="1200"/>
    <n v="600"/>
    <n v="0.5"/>
  </r>
  <r>
    <x v="0"/>
    <x v="0"/>
    <x v="126"/>
    <x v="3"/>
    <x v="19"/>
    <s v="Detroit"/>
    <x v="0"/>
    <n v="0.35000000000000003"/>
    <n v="6200"/>
    <n v="2170"/>
    <n v="868"/>
    <n v="0.4"/>
  </r>
  <r>
    <x v="0"/>
    <x v="0"/>
    <x v="126"/>
    <x v="3"/>
    <x v="19"/>
    <s v="Detroit"/>
    <x v="1"/>
    <n v="0.35000000000000003"/>
    <n v="3000"/>
    <n v="1050"/>
    <n v="367.5"/>
    <n v="0.35"/>
  </r>
  <r>
    <x v="0"/>
    <x v="0"/>
    <x v="126"/>
    <x v="3"/>
    <x v="19"/>
    <s v="Detroit"/>
    <x v="2"/>
    <n v="0.25000000000000006"/>
    <n v="3500"/>
    <n v="875.00000000000023"/>
    <n v="306.25000000000006"/>
    <n v="0.35"/>
  </r>
  <r>
    <x v="0"/>
    <x v="0"/>
    <x v="126"/>
    <x v="3"/>
    <x v="19"/>
    <s v="Detroit"/>
    <x v="3"/>
    <n v="0.3"/>
    <n v="2000"/>
    <n v="600"/>
    <n v="240"/>
    <n v="0.4"/>
  </r>
  <r>
    <x v="0"/>
    <x v="0"/>
    <x v="126"/>
    <x v="3"/>
    <x v="19"/>
    <s v="Detroit"/>
    <x v="4"/>
    <n v="0.45"/>
    <n v="2500"/>
    <n v="1125"/>
    <n v="393.75"/>
    <n v="0.35"/>
  </r>
  <r>
    <x v="0"/>
    <x v="0"/>
    <x v="126"/>
    <x v="3"/>
    <x v="19"/>
    <s v="Detroit"/>
    <x v="5"/>
    <n v="0.35000000000000003"/>
    <n v="3500"/>
    <n v="1225.0000000000002"/>
    <n v="612.50000000000011"/>
    <n v="0.5"/>
  </r>
  <r>
    <x v="0"/>
    <x v="0"/>
    <x v="127"/>
    <x v="3"/>
    <x v="19"/>
    <s v="Detroit"/>
    <x v="0"/>
    <n v="0.35000000000000003"/>
    <n v="5750"/>
    <n v="2012.5000000000002"/>
    <n v="805.00000000000011"/>
    <n v="0.4"/>
  </r>
  <r>
    <x v="0"/>
    <x v="0"/>
    <x v="127"/>
    <x v="3"/>
    <x v="19"/>
    <s v="Detroit"/>
    <x v="1"/>
    <n v="0.30000000000000004"/>
    <n v="2750"/>
    <n v="825.00000000000011"/>
    <n v="288.75"/>
    <n v="0.35"/>
  </r>
  <r>
    <x v="0"/>
    <x v="0"/>
    <x v="127"/>
    <x v="3"/>
    <x v="19"/>
    <s v="Detroit"/>
    <x v="2"/>
    <n v="0.20000000000000007"/>
    <n v="2750"/>
    <n v="550.00000000000023"/>
    <n v="192.50000000000006"/>
    <n v="0.35"/>
  </r>
  <r>
    <x v="0"/>
    <x v="0"/>
    <x v="127"/>
    <x v="3"/>
    <x v="19"/>
    <s v="Detroit"/>
    <x v="3"/>
    <n v="0.25"/>
    <n v="2000"/>
    <n v="500"/>
    <n v="200"/>
    <n v="0.4"/>
  </r>
  <r>
    <x v="0"/>
    <x v="0"/>
    <x v="127"/>
    <x v="3"/>
    <x v="19"/>
    <s v="Detroit"/>
    <x v="4"/>
    <n v="0.4"/>
    <n v="2250"/>
    <n v="900"/>
    <n v="315"/>
    <n v="0.35"/>
  </r>
  <r>
    <x v="0"/>
    <x v="0"/>
    <x v="127"/>
    <x v="3"/>
    <x v="19"/>
    <s v="Detroit"/>
    <x v="5"/>
    <n v="0.30000000000000004"/>
    <n v="3500"/>
    <n v="1050.0000000000002"/>
    <n v="525.00000000000011"/>
    <n v="0.5"/>
  </r>
  <r>
    <x v="0"/>
    <x v="0"/>
    <x v="168"/>
    <x v="3"/>
    <x v="19"/>
    <s v="Detroit"/>
    <x v="0"/>
    <n v="0.4"/>
    <n v="6200"/>
    <n v="2480"/>
    <n v="992"/>
    <n v="0.4"/>
  </r>
  <r>
    <x v="0"/>
    <x v="0"/>
    <x v="168"/>
    <x v="3"/>
    <x v="19"/>
    <s v="Detroit"/>
    <x v="1"/>
    <n v="0.35000000000000009"/>
    <n v="3250"/>
    <n v="1137.5000000000002"/>
    <n v="398.12500000000006"/>
    <n v="0.35"/>
  </r>
  <r>
    <x v="0"/>
    <x v="0"/>
    <x v="168"/>
    <x v="3"/>
    <x v="19"/>
    <s v="Detroit"/>
    <x v="2"/>
    <n v="0.30000000000000004"/>
    <n v="3000"/>
    <n v="900.00000000000011"/>
    <n v="315"/>
    <n v="0.35"/>
  </r>
  <r>
    <x v="0"/>
    <x v="0"/>
    <x v="168"/>
    <x v="3"/>
    <x v="19"/>
    <s v="Detroit"/>
    <x v="3"/>
    <n v="0.30000000000000004"/>
    <n v="2250"/>
    <n v="675.00000000000011"/>
    <n v="270.00000000000006"/>
    <n v="0.4"/>
  </r>
  <r>
    <x v="0"/>
    <x v="0"/>
    <x v="168"/>
    <x v="3"/>
    <x v="19"/>
    <s v="Detroit"/>
    <x v="4"/>
    <n v="0.44999999999999996"/>
    <n v="2500"/>
    <n v="1125"/>
    <n v="393.75"/>
    <n v="0.35"/>
  </r>
  <r>
    <x v="0"/>
    <x v="0"/>
    <x v="168"/>
    <x v="3"/>
    <x v="19"/>
    <s v="Detroit"/>
    <x v="5"/>
    <n v="0.49999999999999994"/>
    <n v="3500"/>
    <n v="1749.9999999999998"/>
    <n v="874.99999999999989"/>
    <n v="0.5"/>
  </r>
  <r>
    <x v="0"/>
    <x v="0"/>
    <x v="169"/>
    <x v="3"/>
    <x v="19"/>
    <s v="Detroit"/>
    <x v="0"/>
    <n v="0.35000000000000003"/>
    <n v="6000"/>
    <n v="2100"/>
    <n v="840"/>
    <n v="0.4"/>
  </r>
  <r>
    <x v="0"/>
    <x v="0"/>
    <x v="169"/>
    <x v="3"/>
    <x v="19"/>
    <s v="Detroit"/>
    <x v="1"/>
    <n v="0.3000000000000001"/>
    <n v="3500"/>
    <n v="1050.0000000000005"/>
    <n v="367.50000000000011"/>
    <n v="0.35"/>
  </r>
  <r>
    <x v="0"/>
    <x v="0"/>
    <x v="169"/>
    <x v="3"/>
    <x v="19"/>
    <s v="Detroit"/>
    <x v="2"/>
    <n v="0.25000000000000006"/>
    <n v="3750"/>
    <n v="937.50000000000023"/>
    <n v="328.12500000000006"/>
    <n v="0.35"/>
  </r>
  <r>
    <x v="0"/>
    <x v="0"/>
    <x v="169"/>
    <x v="3"/>
    <x v="19"/>
    <s v="Detroit"/>
    <x v="3"/>
    <n v="0.25000000000000006"/>
    <n v="3500"/>
    <n v="875.00000000000023"/>
    <n v="350.00000000000011"/>
    <n v="0.4"/>
  </r>
  <r>
    <x v="0"/>
    <x v="0"/>
    <x v="169"/>
    <x v="3"/>
    <x v="19"/>
    <s v="Detroit"/>
    <x v="4"/>
    <n v="0.4"/>
    <n v="3500"/>
    <n v="1400"/>
    <n v="489.99999999999994"/>
    <n v="0.35"/>
  </r>
  <r>
    <x v="0"/>
    <x v="0"/>
    <x v="169"/>
    <x v="3"/>
    <x v="19"/>
    <s v="Detroit"/>
    <x v="5"/>
    <n v="0.45"/>
    <n v="5250"/>
    <n v="2362.5"/>
    <n v="1181.25"/>
    <n v="0.5"/>
  </r>
  <r>
    <x v="0"/>
    <x v="0"/>
    <x v="130"/>
    <x v="3"/>
    <x v="19"/>
    <s v="Detroit"/>
    <x v="0"/>
    <n v="0.4"/>
    <n v="7500"/>
    <n v="3000"/>
    <n v="1200"/>
    <n v="0.4"/>
  </r>
  <r>
    <x v="0"/>
    <x v="0"/>
    <x v="130"/>
    <x v="3"/>
    <x v="19"/>
    <s v="Detroit"/>
    <x v="1"/>
    <n v="0.35000000000000009"/>
    <n v="5000"/>
    <n v="1750.0000000000005"/>
    <n v="612.50000000000011"/>
    <n v="0.35"/>
  </r>
  <r>
    <x v="0"/>
    <x v="0"/>
    <x v="130"/>
    <x v="3"/>
    <x v="19"/>
    <s v="Detroit"/>
    <x v="2"/>
    <n v="0.30000000000000004"/>
    <n v="4250"/>
    <n v="1275.0000000000002"/>
    <n v="446.25000000000006"/>
    <n v="0.35"/>
  </r>
  <r>
    <x v="0"/>
    <x v="0"/>
    <x v="130"/>
    <x v="3"/>
    <x v="19"/>
    <s v="Detroit"/>
    <x v="3"/>
    <n v="0.30000000000000004"/>
    <n v="3750"/>
    <n v="1125.0000000000002"/>
    <n v="450.00000000000011"/>
    <n v="0.4"/>
  </r>
  <r>
    <x v="0"/>
    <x v="0"/>
    <x v="130"/>
    <x v="3"/>
    <x v="19"/>
    <s v="Detroit"/>
    <x v="4"/>
    <n v="0.4"/>
    <n v="3750"/>
    <n v="1500"/>
    <n v="525"/>
    <n v="0.35"/>
  </r>
  <r>
    <x v="0"/>
    <x v="0"/>
    <x v="130"/>
    <x v="3"/>
    <x v="19"/>
    <s v="Detroit"/>
    <x v="5"/>
    <n v="0.45"/>
    <n v="5500"/>
    <n v="2475"/>
    <n v="1237.5"/>
    <n v="0.5"/>
  </r>
  <r>
    <x v="0"/>
    <x v="0"/>
    <x v="131"/>
    <x v="3"/>
    <x v="19"/>
    <s v="Detroit"/>
    <x v="0"/>
    <n v="0.4"/>
    <n v="7000"/>
    <n v="2800"/>
    <n v="1120"/>
    <n v="0.4"/>
  </r>
  <r>
    <x v="0"/>
    <x v="0"/>
    <x v="131"/>
    <x v="3"/>
    <x v="19"/>
    <s v="Detroit"/>
    <x v="1"/>
    <n v="0.40000000000000008"/>
    <n v="4750"/>
    <n v="1900.0000000000005"/>
    <n v="665.00000000000011"/>
    <n v="0.35"/>
  </r>
  <r>
    <x v="0"/>
    <x v="0"/>
    <x v="131"/>
    <x v="3"/>
    <x v="19"/>
    <s v="Detroit"/>
    <x v="2"/>
    <n v="0.35000000000000003"/>
    <n v="4000"/>
    <n v="1400.0000000000002"/>
    <n v="490.00000000000006"/>
    <n v="0.35"/>
  </r>
  <r>
    <x v="0"/>
    <x v="0"/>
    <x v="131"/>
    <x v="3"/>
    <x v="19"/>
    <s v="Detroit"/>
    <x v="3"/>
    <n v="0.25000000000000006"/>
    <n v="3250"/>
    <n v="812.50000000000023"/>
    <n v="325.00000000000011"/>
    <n v="0.4"/>
  </r>
  <r>
    <x v="0"/>
    <x v="0"/>
    <x v="131"/>
    <x v="3"/>
    <x v="19"/>
    <s v="Detroit"/>
    <x v="4"/>
    <n v="0.35000000000000003"/>
    <n v="3000"/>
    <n v="1050"/>
    <n v="367.5"/>
    <n v="0.35"/>
  </r>
  <r>
    <x v="0"/>
    <x v="0"/>
    <x v="131"/>
    <x v="3"/>
    <x v="19"/>
    <s v="Detroit"/>
    <x v="5"/>
    <n v="0.4"/>
    <n v="4750"/>
    <n v="1900"/>
    <n v="950"/>
    <n v="0.5"/>
  </r>
  <r>
    <x v="0"/>
    <x v="0"/>
    <x v="170"/>
    <x v="3"/>
    <x v="19"/>
    <s v="Detroit"/>
    <x v="0"/>
    <n v="0.35000000000000003"/>
    <n v="6000"/>
    <n v="2100"/>
    <n v="840"/>
    <n v="0.4"/>
  </r>
  <r>
    <x v="0"/>
    <x v="0"/>
    <x v="170"/>
    <x v="3"/>
    <x v="19"/>
    <s v="Detroit"/>
    <x v="1"/>
    <n v="0.3000000000000001"/>
    <n v="4000"/>
    <n v="1200.0000000000005"/>
    <n v="420.00000000000011"/>
    <n v="0.35"/>
  </r>
  <r>
    <x v="0"/>
    <x v="0"/>
    <x v="170"/>
    <x v="3"/>
    <x v="19"/>
    <s v="Detroit"/>
    <x v="2"/>
    <n v="0.15000000000000002"/>
    <n v="3000"/>
    <n v="450.00000000000006"/>
    <n v="157.5"/>
    <n v="0.35"/>
  </r>
  <r>
    <x v="0"/>
    <x v="0"/>
    <x v="170"/>
    <x v="3"/>
    <x v="19"/>
    <s v="Detroit"/>
    <x v="3"/>
    <n v="0.15000000000000002"/>
    <n v="2750"/>
    <n v="412.50000000000006"/>
    <n v="165.00000000000003"/>
    <n v="0.4"/>
  </r>
  <r>
    <x v="0"/>
    <x v="0"/>
    <x v="170"/>
    <x v="3"/>
    <x v="19"/>
    <s v="Detroit"/>
    <x v="4"/>
    <n v="0.25"/>
    <n v="2750"/>
    <n v="687.5"/>
    <n v="240.62499999999997"/>
    <n v="0.35"/>
  </r>
  <r>
    <x v="0"/>
    <x v="0"/>
    <x v="170"/>
    <x v="3"/>
    <x v="19"/>
    <s v="Detroit"/>
    <x v="5"/>
    <n v="0.30000000000000004"/>
    <n v="3500"/>
    <n v="1050.0000000000002"/>
    <n v="525.00000000000011"/>
    <n v="0.5"/>
  </r>
  <r>
    <x v="0"/>
    <x v="0"/>
    <x v="171"/>
    <x v="3"/>
    <x v="19"/>
    <s v="Detroit"/>
    <x v="0"/>
    <n v="0.35"/>
    <n v="5250"/>
    <n v="1837.4999999999998"/>
    <n v="735"/>
    <n v="0.4"/>
  </r>
  <r>
    <x v="0"/>
    <x v="0"/>
    <x v="171"/>
    <x v="3"/>
    <x v="19"/>
    <s v="Detroit"/>
    <x v="1"/>
    <n v="0.25"/>
    <n v="3500"/>
    <n v="875"/>
    <n v="306.25"/>
    <n v="0.35"/>
  </r>
  <r>
    <x v="0"/>
    <x v="0"/>
    <x v="171"/>
    <x v="3"/>
    <x v="19"/>
    <s v="Detroit"/>
    <x v="2"/>
    <n v="0.25"/>
    <n v="2500"/>
    <n v="625"/>
    <n v="218.75"/>
    <n v="0.35"/>
  </r>
  <r>
    <x v="0"/>
    <x v="0"/>
    <x v="171"/>
    <x v="3"/>
    <x v="19"/>
    <s v="Detroit"/>
    <x v="3"/>
    <n v="0.25"/>
    <n v="2250"/>
    <n v="562.5"/>
    <n v="225"/>
    <n v="0.4"/>
  </r>
  <r>
    <x v="0"/>
    <x v="0"/>
    <x v="171"/>
    <x v="3"/>
    <x v="19"/>
    <s v="Detroit"/>
    <x v="4"/>
    <n v="0.35"/>
    <n v="2250"/>
    <n v="787.5"/>
    <n v="275.625"/>
    <n v="0.35"/>
  </r>
  <r>
    <x v="0"/>
    <x v="0"/>
    <x v="171"/>
    <x v="3"/>
    <x v="19"/>
    <s v="Detroit"/>
    <x v="5"/>
    <n v="0.39999999999999991"/>
    <n v="3500"/>
    <n v="1399.9999999999998"/>
    <n v="699.99999999999989"/>
    <n v="0.5"/>
  </r>
  <r>
    <x v="0"/>
    <x v="0"/>
    <x v="134"/>
    <x v="3"/>
    <x v="19"/>
    <s v="Detroit"/>
    <x v="0"/>
    <n v="0.35000000000000003"/>
    <n v="5000"/>
    <n v="1750.0000000000002"/>
    <n v="700.00000000000011"/>
    <n v="0.4"/>
  </r>
  <r>
    <x v="0"/>
    <x v="0"/>
    <x v="134"/>
    <x v="3"/>
    <x v="19"/>
    <s v="Detroit"/>
    <x v="1"/>
    <n v="0.25000000000000006"/>
    <n v="3500"/>
    <n v="875.00000000000023"/>
    <n v="306.25000000000006"/>
    <n v="0.35"/>
  </r>
  <r>
    <x v="0"/>
    <x v="0"/>
    <x v="134"/>
    <x v="3"/>
    <x v="19"/>
    <s v="Detroit"/>
    <x v="2"/>
    <n v="0.25000000000000006"/>
    <n v="2950"/>
    <n v="737.50000000000011"/>
    <n v="258.125"/>
    <n v="0.35"/>
  </r>
  <r>
    <x v="0"/>
    <x v="0"/>
    <x v="134"/>
    <x v="3"/>
    <x v="19"/>
    <s v="Detroit"/>
    <x v="3"/>
    <n v="0.25000000000000006"/>
    <n v="3250"/>
    <n v="812.50000000000023"/>
    <n v="325.00000000000011"/>
    <n v="0.4"/>
  </r>
  <r>
    <x v="0"/>
    <x v="0"/>
    <x v="134"/>
    <x v="3"/>
    <x v="19"/>
    <s v="Detroit"/>
    <x v="4"/>
    <n v="0.44999999999999996"/>
    <n v="3000"/>
    <n v="1349.9999999999998"/>
    <n v="472.49999999999989"/>
    <n v="0.35"/>
  </r>
  <r>
    <x v="0"/>
    <x v="0"/>
    <x v="134"/>
    <x v="3"/>
    <x v="19"/>
    <s v="Detroit"/>
    <x v="5"/>
    <n v="0.49999999999999983"/>
    <n v="4000"/>
    <n v="1999.9999999999993"/>
    <n v="999.99999999999966"/>
    <n v="0.5"/>
  </r>
  <r>
    <x v="0"/>
    <x v="0"/>
    <x v="135"/>
    <x v="3"/>
    <x v="19"/>
    <s v="Detroit"/>
    <x v="0"/>
    <n v="0.44999999999999996"/>
    <n v="6500"/>
    <n v="2924.9999999999995"/>
    <n v="1169.9999999999998"/>
    <n v="0.4"/>
  </r>
  <r>
    <x v="0"/>
    <x v="0"/>
    <x v="135"/>
    <x v="3"/>
    <x v="19"/>
    <s v="Detroit"/>
    <x v="1"/>
    <n v="0.35000000000000003"/>
    <n v="4500"/>
    <n v="1575.0000000000002"/>
    <n v="551.25"/>
    <n v="0.35"/>
  </r>
  <r>
    <x v="0"/>
    <x v="0"/>
    <x v="135"/>
    <x v="3"/>
    <x v="19"/>
    <s v="Detroit"/>
    <x v="2"/>
    <n v="0.35000000000000003"/>
    <n v="4000"/>
    <n v="1400.0000000000002"/>
    <n v="490.00000000000006"/>
    <n v="0.35"/>
  </r>
  <r>
    <x v="0"/>
    <x v="0"/>
    <x v="135"/>
    <x v="3"/>
    <x v="19"/>
    <s v="Detroit"/>
    <x v="3"/>
    <n v="0.35000000000000003"/>
    <n v="3500"/>
    <n v="1225.0000000000002"/>
    <n v="490.00000000000011"/>
    <n v="0.4"/>
  </r>
  <r>
    <x v="0"/>
    <x v="0"/>
    <x v="135"/>
    <x v="3"/>
    <x v="19"/>
    <s v="Detroit"/>
    <x v="4"/>
    <n v="0.44999999999999996"/>
    <n v="3500"/>
    <n v="1574.9999999999998"/>
    <n v="551.24999999999989"/>
    <n v="0.35"/>
  </r>
  <r>
    <x v="0"/>
    <x v="0"/>
    <x v="135"/>
    <x v="3"/>
    <x v="19"/>
    <s v="Detroit"/>
    <x v="5"/>
    <n v="0.49999999999999983"/>
    <n v="4500"/>
    <n v="2249.9999999999991"/>
    <n v="1124.9999999999995"/>
    <n v="0.5"/>
  </r>
  <r>
    <x v="0"/>
    <x v="0"/>
    <x v="118"/>
    <x v="3"/>
    <x v="20"/>
    <s v="St. Louis"/>
    <x v="0"/>
    <n v="0.25"/>
    <n v="6750"/>
    <n v="1687.5"/>
    <n v="675"/>
    <n v="0.4"/>
  </r>
  <r>
    <x v="0"/>
    <x v="0"/>
    <x v="118"/>
    <x v="3"/>
    <x v="20"/>
    <s v="St. Louis"/>
    <x v="1"/>
    <n v="0.25"/>
    <n v="4750"/>
    <n v="1187.5"/>
    <n v="415.625"/>
    <n v="0.35"/>
  </r>
  <r>
    <x v="0"/>
    <x v="0"/>
    <x v="118"/>
    <x v="3"/>
    <x v="20"/>
    <s v="St. Louis"/>
    <x v="2"/>
    <n v="0.15000000000000002"/>
    <n v="4750"/>
    <n v="712.50000000000011"/>
    <n v="249.37500000000003"/>
    <n v="0.35"/>
  </r>
  <r>
    <x v="0"/>
    <x v="0"/>
    <x v="118"/>
    <x v="3"/>
    <x v="20"/>
    <s v="St. Louis"/>
    <x v="3"/>
    <n v="0.20000000000000007"/>
    <n v="3250"/>
    <n v="650.00000000000023"/>
    <n v="260.00000000000011"/>
    <n v="0.4"/>
  </r>
  <r>
    <x v="0"/>
    <x v="0"/>
    <x v="118"/>
    <x v="3"/>
    <x v="20"/>
    <s v="St. Louis"/>
    <x v="4"/>
    <n v="0.35"/>
    <n v="3750"/>
    <n v="1312.5"/>
    <n v="459.37499999999994"/>
    <n v="0.35"/>
  </r>
  <r>
    <x v="0"/>
    <x v="0"/>
    <x v="118"/>
    <x v="3"/>
    <x v="20"/>
    <s v="St. Louis"/>
    <x v="5"/>
    <n v="0.25"/>
    <n v="4750"/>
    <n v="1187.5"/>
    <n v="593.75"/>
    <n v="0.5"/>
  </r>
  <r>
    <x v="0"/>
    <x v="0"/>
    <x v="119"/>
    <x v="3"/>
    <x v="20"/>
    <s v="St. Louis"/>
    <x v="0"/>
    <n v="0.25"/>
    <n v="7250"/>
    <n v="1812.5"/>
    <n v="725"/>
    <n v="0.4"/>
  </r>
  <r>
    <x v="0"/>
    <x v="0"/>
    <x v="119"/>
    <x v="3"/>
    <x v="20"/>
    <s v="St. Louis"/>
    <x v="1"/>
    <n v="0.25"/>
    <n v="3750"/>
    <n v="937.5"/>
    <n v="328.125"/>
    <n v="0.35"/>
  </r>
  <r>
    <x v="0"/>
    <x v="0"/>
    <x v="119"/>
    <x v="3"/>
    <x v="20"/>
    <s v="St. Louis"/>
    <x v="2"/>
    <n v="0.15000000000000002"/>
    <n v="4250"/>
    <n v="637.50000000000011"/>
    <n v="223.12500000000003"/>
    <n v="0.35"/>
  </r>
  <r>
    <x v="0"/>
    <x v="0"/>
    <x v="119"/>
    <x v="3"/>
    <x v="20"/>
    <s v="St. Louis"/>
    <x v="3"/>
    <n v="0.20000000000000007"/>
    <n v="3000"/>
    <n v="600.00000000000023"/>
    <n v="240.00000000000011"/>
    <n v="0.4"/>
  </r>
  <r>
    <x v="0"/>
    <x v="0"/>
    <x v="119"/>
    <x v="3"/>
    <x v="20"/>
    <s v="St. Louis"/>
    <x v="4"/>
    <n v="0.35"/>
    <n v="3750"/>
    <n v="1312.5"/>
    <n v="459.37499999999994"/>
    <n v="0.35"/>
  </r>
  <r>
    <x v="0"/>
    <x v="0"/>
    <x v="119"/>
    <x v="3"/>
    <x v="20"/>
    <s v="St. Louis"/>
    <x v="5"/>
    <n v="0.25"/>
    <n v="4500"/>
    <n v="1125"/>
    <n v="562.5"/>
    <n v="0.5"/>
  </r>
  <r>
    <x v="0"/>
    <x v="0"/>
    <x v="2"/>
    <x v="3"/>
    <x v="20"/>
    <s v="St. Louis"/>
    <x v="0"/>
    <n v="0.30000000000000004"/>
    <n v="6700"/>
    <n v="2010.0000000000002"/>
    <n v="804.00000000000011"/>
    <n v="0.4"/>
  </r>
  <r>
    <x v="0"/>
    <x v="0"/>
    <x v="2"/>
    <x v="3"/>
    <x v="20"/>
    <s v="St. Louis"/>
    <x v="1"/>
    <n v="0.30000000000000004"/>
    <n v="3500"/>
    <n v="1050.0000000000002"/>
    <n v="367.50000000000006"/>
    <n v="0.35"/>
  </r>
  <r>
    <x v="0"/>
    <x v="0"/>
    <x v="2"/>
    <x v="3"/>
    <x v="20"/>
    <s v="St. Louis"/>
    <x v="2"/>
    <n v="0.20000000000000007"/>
    <n v="4000"/>
    <n v="800.00000000000023"/>
    <n v="280.00000000000006"/>
    <n v="0.35"/>
  </r>
  <r>
    <x v="0"/>
    <x v="0"/>
    <x v="2"/>
    <x v="3"/>
    <x v="20"/>
    <s v="St. Louis"/>
    <x v="3"/>
    <n v="0.25"/>
    <n v="2500"/>
    <n v="625"/>
    <n v="250"/>
    <n v="0.4"/>
  </r>
  <r>
    <x v="0"/>
    <x v="0"/>
    <x v="2"/>
    <x v="3"/>
    <x v="20"/>
    <s v="St. Louis"/>
    <x v="4"/>
    <n v="0.4"/>
    <n v="3000"/>
    <n v="1200"/>
    <n v="420"/>
    <n v="0.35"/>
  </r>
  <r>
    <x v="0"/>
    <x v="0"/>
    <x v="2"/>
    <x v="3"/>
    <x v="20"/>
    <s v="St. Louis"/>
    <x v="5"/>
    <n v="0.30000000000000004"/>
    <n v="4000"/>
    <n v="1200.0000000000002"/>
    <n v="600.00000000000011"/>
    <n v="0.5"/>
  </r>
  <r>
    <x v="0"/>
    <x v="0"/>
    <x v="3"/>
    <x v="3"/>
    <x v="20"/>
    <s v="St. Louis"/>
    <x v="0"/>
    <n v="0.30000000000000004"/>
    <n v="6250"/>
    <n v="1875.0000000000002"/>
    <n v="750.00000000000011"/>
    <n v="0.4"/>
  </r>
  <r>
    <x v="0"/>
    <x v="0"/>
    <x v="3"/>
    <x v="3"/>
    <x v="20"/>
    <s v="St. Louis"/>
    <x v="1"/>
    <n v="0.25000000000000006"/>
    <n v="3250"/>
    <n v="812.50000000000023"/>
    <n v="284.37500000000006"/>
    <n v="0.35"/>
  </r>
  <r>
    <x v="0"/>
    <x v="0"/>
    <x v="3"/>
    <x v="3"/>
    <x v="20"/>
    <s v="St. Louis"/>
    <x v="2"/>
    <n v="0.15000000000000008"/>
    <n v="3250"/>
    <n v="487.50000000000023"/>
    <n v="170.62500000000006"/>
    <n v="0.35"/>
  </r>
  <r>
    <x v="0"/>
    <x v="0"/>
    <x v="3"/>
    <x v="3"/>
    <x v="20"/>
    <s v="St. Louis"/>
    <x v="3"/>
    <n v="0.2"/>
    <n v="2500"/>
    <n v="500"/>
    <n v="200"/>
    <n v="0.4"/>
  </r>
  <r>
    <x v="0"/>
    <x v="0"/>
    <x v="3"/>
    <x v="3"/>
    <x v="20"/>
    <s v="St. Louis"/>
    <x v="4"/>
    <n v="0.35000000000000003"/>
    <n v="2750"/>
    <n v="962.50000000000011"/>
    <n v="336.875"/>
    <n v="0.35"/>
  </r>
  <r>
    <x v="0"/>
    <x v="0"/>
    <x v="3"/>
    <x v="3"/>
    <x v="20"/>
    <s v="St. Louis"/>
    <x v="5"/>
    <n v="0.25000000000000006"/>
    <n v="4000"/>
    <n v="1000.0000000000002"/>
    <n v="500.00000000000011"/>
    <n v="0.5"/>
  </r>
  <r>
    <x v="0"/>
    <x v="0"/>
    <x v="120"/>
    <x v="3"/>
    <x v="20"/>
    <s v="St. Louis"/>
    <x v="0"/>
    <n v="0.35000000000000003"/>
    <n v="6700"/>
    <n v="2345"/>
    <n v="938"/>
    <n v="0.4"/>
  </r>
  <r>
    <x v="0"/>
    <x v="0"/>
    <x v="120"/>
    <x v="3"/>
    <x v="20"/>
    <s v="St. Louis"/>
    <x v="1"/>
    <n v="0.3000000000000001"/>
    <n v="3750"/>
    <n v="1125.0000000000005"/>
    <n v="393.75000000000011"/>
    <n v="0.35"/>
  </r>
  <r>
    <x v="0"/>
    <x v="0"/>
    <x v="120"/>
    <x v="3"/>
    <x v="20"/>
    <s v="St. Louis"/>
    <x v="2"/>
    <n v="0.25000000000000006"/>
    <n v="3500"/>
    <n v="875.00000000000023"/>
    <n v="306.25000000000006"/>
    <n v="0.35"/>
  </r>
  <r>
    <x v="0"/>
    <x v="0"/>
    <x v="120"/>
    <x v="3"/>
    <x v="20"/>
    <s v="St. Louis"/>
    <x v="3"/>
    <n v="0.25000000000000006"/>
    <n v="2750"/>
    <n v="687.50000000000011"/>
    <n v="275.00000000000006"/>
    <n v="0.4"/>
  </r>
  <r>
    <x v="0"/>
    <x v="0"/>
    <x v="120"/>
    <x v="3"/>
    <x v="20"/>
    <s v="St. Louis"/>
    <x v="4"/>
    <n v="0.39999999999999997"/>
    <n v="3000"/>
    <n v="1200"/>
    <n v="420"/>
    <n v="0.35"/>
  </r>
  <r>
    <x v="0"/>
    <x v="0"/>
    <x v="120"/>
    <x v="3"/>
    <x v="20"/>
    <s v="St. Louis"/>
    <x v="5"/>
    <n v="0.44999999999999996"/>
    <n v="4000"/>
    <n v="1799.9999999999998"/>
    <n v="899.99999999999989"/>
    <n v="0.5"/>
  </r>
  <r>
    <x v="0"/>
    <x v="0"/>
    <x v="121"/>
    <x v="3"/>
    <x v="20"/>
    <s v="St. Louis"/>
    <x v="0"/>
    <n v="0.30000000000000004"/>
    <n v="6500"/>
    <n v="1950.0000000000002"/>
    <n v="780.00000000000011"/>
    <n v="0.4"/>
  </r>
  <r>
    <x v="0"/>
    <x v="0"/>
    <x v="121"/>
    <x v="3"/>
    <x v="20"/>
    <s v="St. Louis"/>
    <x v="1"/>
    <n v="0.25000000000000011"/>
    <n v="4000"/>
    <n v="1000.0000000000005"/>
    <n v="350.00000000000011"/>
    <n v="0.35"/>
  </r>
  <r>
    <x v="0"/>
    <x v="0"/>
    <x v="121"/>
    <x v="3"/>
    <x v="20"/>
    <s v="St. Louis"/>
    <x v="2"/>
    <n v="0.20000000000000007"/>
    <n v="4250"/>
    <n v="850.00000000000023"/>
    <n v="297.50000000000006"/>
    <n v="0.35"/>
  </r>
  <r>
    <x v="0"/>
    <x v="0"/>
    <x v="121"/>
    <x v="3"/>
    <x v="20"/>
    <s v="St. Louis"/>
    <x v="3"/>
    <n v="0.20000000000000007"/>
    <n v="4000"/>
    <n v="800.00000000000023"/>
    <n v="320.00000000000011"/>
    <n v="0.4"/>
  </r>
  <r>
    <x v="0"/>
    <x v="0"/>
    <x v="121"/>
    <x v="3"/>
    <x v="20"/>
    <s v="St. Louis"/>
    <x v="4"/>
    <n v="0.35000000000000003"/>
    <n v="4000"/>
    <n v="1400.0000000000002"/>
    <n v="490.00000000000006"/>
    <n v="0.35"/>
  </r>
  <r>
    <x v="0"/>
    <x v="0"/>
    <x v="121"/>
    <x v="3"/>
    <x v="20"/>
    <s v="St. Louis"/>
    <x v="5"/>
    <n v="0.4"/>
    <n v="5750"/>
    <n v="2300"/>
    <n v="1150"/>
    <n v="0.5"/>
  </r>
  <r>
    <x v="0"/>
    <x v="0"/>
    <x v="6"/>
    <x v="3"/>
    <x v="20"/>
    <s v="St. Louis"/>
    <x v="0"/>
    <n v="0.35000000000000003"/>
    <n v="8000"/>
    <n v="2800.0000000000005"/>
    <n v="1120.0000000000002"/>
    <n v="0.4"/>
  </r>
  <r>
    <x v="0"/>
    <x v="0"/>
    <x v="6"/>
    <x v="3"/>
    <x v="20"/>
    <s v="St. Louis"/>
    <x v="1"/>
    <n v="0.3000000000000001"/>
    <n v="5500"/>
    <n v="1650.0000000000005"/>
    <n v="577.50000000000011"/>
    <n v="0.35"/>
  </r>
  <r>
    <x v="0"/>
    <x v="0"/>
    <x v="6"/>
    <x v="3"/>
    <x v="20"/>
    <s v="St. Louis"/>
    <x v="2"/>
    <n v="0.25000000000000006"/>
    <n v="4750"/>
    <n v="1187.5000000000002"/>
    <n v="415.62500000000006"/>
    <n v="0.35"/>
  </r>
  <r>
    <x v="0"/>
    <x v="0"/>
    <x v="6"/>
    <x v="3"/>
    <x v="20"/>
    <s v="St. Louis"/>
    <x v="3"/>
    <n v="0.25000000000000006"/>
    <n v="4250"/>
    <n v="1062.5000000000002"/>
    <n v="425.00000000000011"/>
    <n v="0.4"/>
  </r>
  <r>
    <x v="0"/>
    <x v="0"/>
    <x v="6"/>
    <x v="3"/>
    <x v="20"/>
    <s v="St. Louis"/>
    <x v="4"/>
    <n v="0.35000000000000003"/>
    <n v="4250"/>
    <n v="1487.5000000000002"/>
    <n v="520.625"/>
    <n v="0.35"/>
  </r>
  <r>
    <x v="0"/>
    <x v="0"/>
    <x v="6"/>
    <x v="3"/>
    <x v="20"/>
    <s v="St. Louis"/>
    <x v="5"/>
    <n v="0.4"/>
    <n v="6000"/>
    <n v="2400"/>
    <n v="1200"/>
    <n v="0.5"/>
  </r>
  <r>
    <x v="0"/>
    <x v="0"/>
    <x v="7"/>
    <x v="3"/>
    <x v="20"/>
    <s v="St. Louis"/>
    <x v="0"/>
    <n v="0.35000000000000003"/>
    <n v="7500"/>
    <n v="2625.0000000000005"/>
    <n v="1050.0000000000002"/>
    <n v="0.4"/>
  </r>
  <r>
    <x v="0"/>
    <x v="0"/>
    <x v="7"/>
    <x v="3"/>
    <x v="20"/>
    <s v="St. Louis"/>
    <x v="1"/>
    <n v="0.35000000000000009"/>
    <n v="5250"/>
    <n v="1837.5000000000005"/>
    <n v="643.12500000000011"/>
    <n v="0.35"/>
  </r>
  <r>
    <x v="0"/>
    <x v="0"/>
    <x v="7"/>
    <x v="3"/>
    <x v="20"/>
    <s v="St. Louis"/>
    <x v="2"/>
    <n v="0.30000000000000004"/>
    <n v="4500"/>
    <n v="1350.0000000000002"/>
    <n v="472.50000000000006"/>
    <n v="0.35"/>
  </r>
  <r>
    <x v="0"/>
    <x v="0"/>
    <x v="7"/>
    <x v="3"/>
    <x v="20"/>
    <s v="St. Louis"/>
    <x v="3"/>
    <n v="0.20000000000000007"/>
    <n v="3750"/>
    <n v="750.00000000000023"/>
    <n v="300.00000000000011"/>
    <n v="0.4"/>
  </r>
  <r>
    <x v="0"/>
    <x v="0"/>
    <x v="7"/>
    <x v="3"/>
    <x v="20"/>
    <s v="St. Louis"/>
    <x v="4"/>
    <n v="0.30000000000000004"/>
    <n v="3500"/>
    <n v="1050.0000000000002"/>
    <n v="367.50000000000006"/>
    <n v="0.35"/>
  </r>
  <r>
    <x v="0"/>
    <x v="0"/>
    <x v="7"/>
    <x v="3"/>
    <x v="20"/>
    <s v="St. Louis"/>
    <x v="5"/>
    <n v="0.35000000000000003"/>
    <n v="5250"/>
    <n v="1837.5000000000002"/>
    <n v="918.75000000000011"/>
    <n v="0.5"/>
  </r>
  <r>
    <x v="0"/>
    <x v="0"/>
    <x v="122"/>
    <x v="3"/>
    <x v="20"/>
    <s v="St. Louis"/>
    <x v="0"/>
    <n v="0.30000000000000004"/>
    <n v="6500"/>
    <n v="1950.0000000000002"/>
    <n v="780.00000000000011"/>
    <n v="0.4"/>
  </r>
  <r>
    <x v="0"/>
    <x v="0"/>
    <x v="122"/>
    <x v="3"/>
    <x v="20"/>
    <s v="St. Louis"/>
    <x v="1"/>
    <n v="0.25000000000000011"/>
    <n v="4500"/>
    <n v="1125.0000000000005"/>
    <n v="393.75000000000011"/>
    <n v="0.35"/>
  </r>
  <r>
    <x v="0"/>
    <x v="0"/>
    <x v="122"/>
    <x v="3"/>
    <x v="20"/>
    <s v="St. Louis"/>
    <x v="2"/>
    <n v="0.10000000000000002"/>
    <n v="3500"/>
    <n v="350.00000000000006"/>
    <n v="122.50000000000001"/>
    <n v="0.35"/>
  </r>
  <r>
    <x v="0"/>
    <x v="0"/>
    <x v="122"/>
    <x v="3"/>
    <x v="20"/>
    <s v="St. Louis"/>
    <x v="3"/>
    <n v="0.10000000000000002"/>
    <n v="3250"/>
    <n v="325.00000000000006"/>
    <n v="130.00000000000003"/>
    <n v="0.4"/>
  </r>
  <r>
    <x v="0"/>
    <x v="0"/>
    <x v="122"/>
    <x v="3"/>
    <x v="20"/>
    <s v="St. Louis"/>
    <x v="4"/>
    <n v="0.2"/>
    <n v="3250"/>
    <n v="650"/>
    <n v="227.49999999999997"/>
    <n v="0.35"/>
  </r>
  <r>
    <x v="0"/>
    <x v="0"/>
    <x v="122"/>
    <x v="3"/>
    <x v="20"/>
    <s v="St. Louis"/>
    <x v="5"/>
    <n v="0.25000000000000006"/>
    <n v="4000"/>
    <n v="1000.0000000000002"/>
    <n v="500.00000000000011"/>
    <n v="0.5"/>
  </r>
  <r>
    <x v="0"/>
    <x v="0"/>
    <x v="123"/>
    <x v="3"/>
    <x v="20"/>
    <s v="St. Louis"/>
    <x v="0"/>
    <n v="0.3"/>
    <n v="5750"/>
    <n v="1725"/>
    <n v="690"/>
    <n v="0.4"/>
  </r>
  <r>
    <x v="0"/>
    <x v="0"/>
    <x v="123"/>
    <x v="3"/>
    <x v="20"/>
    <s v="St. Louis"/>
    <x v="1"/>
    <n v="0.2"/>
    <n v="4000"/>
    <n v="800"/>
    <n v="280"/>
    <n v="0.35"/>
  </r>
  <r>
    <x v="0"/>
    <x v="0"/>
    <x v="123"/>
    <x v="3"/>
    <x v="20"/>
    <s v="St. Louis"/>
    <x v="2"/>
    <n v="0.2"/>
    <n v="3000"/>
    <n v="600"/>
    <n v="210"/>
    <n v="0.35"/>
  </r>
  <r>
    <x v="0"/>
    <x v="0"/>
    <x v="123"/>
    <x v="3"/>
    <x v="20"/>
    <s v="St. Louis"/>
    <x v="3"/>
    <n v="0.2"/>
    <n v="2750"/>
    <n v="550"/>
    <n v="220"/>
    <n v="0.4"/>
  </r>
  <r>
    <x v="0"/>
    <x v="0"/>
    <x v="123"/>
    <x v="3"/>
    <x v="20"/>
    <s v="St. Louis"/>
    <x v="4"/>
    <n v="0.3"/>
    <n v="2750"/>
    <n v="825"/>
    <n v="288.75"/>
    <n v="0.35"/>
  </r>
  <r>
    <x v="0"/>
    <x v="0"/>
    <x v="123"/>
    <x v="3"/>
    <x v="20"/>
    <s v="St. Louis"/>
    <x v="5"/>
    <n v="0.34999999999999992"/>
    <n v="4000"/>
    <n v="1399.9999999999998"/>
    <n v="699.99999999999989"/>
    <n v="0.5"/>
  </r>
  <r>
    <x v="0"/>
    <x v="0"/>
    <x v="10"/>
    <x v="3"/>
    <x v="20"/>
    <s v="St. Louis"/>
    <x v="0"/>
    <n v="0.30000000000000004"/>
    <n v="5500"/>
    <n v="1650.0000000000002"/>
    <n v="660.00000000000011"/>
    <n v="0.4"/>
  </r>
  <r>
    <x v="0"/>
    <x v="0"/>
    <x v="10"/>
    <x v="3"/>
    <x v="20"/>
    <s v="St. Louis"/>
    <x v="1"/>
    <n v="0.20000000000000007"/>
    <n v="4000"/>
    <n v="800.00000000000023"/>
    <n v="280.00000000000006"/>
    <n v="0.35"/>
  </r>
  <r>
    <x v="0"/>
    <x v="0"/>
    <x v="10"/>
    <x v="3"/>
    <x v="20"/>
    <s v="St. Louis"/>
    <x v="2"/>
    <n v="0.20000000000000007"/>
    <n v="3450"/>
    <n v="690.00000000000023"/>
    <n v="241.50000000000006"/>
    <n v="0.35"/>
  </r>
  <r>
    <x v="0"/>
    <x v="0"/>
    <x v="10"/>
    <x v="3"/>
    <x v="20"/>
    <s v="St. Louis"/>
    <x v="3"/>
    <n v="0.20000000000000007"/>
    <n v="3750"/>
    <n v="750.00000000000023"/>
    <n v="300.00000000000011"/>
    <n v="0.4"/>
  </r>
  <r>
    <x v="0"/>
    <x v="0"/>
    <x v="10"/>
    <x v="3"/>
    <x v="20"/>
    <s v="St. Louis"/>
    <x v="4"/>
    <n v="0.39999999999999997"/>
    <n v="3500"/>
    <n v="1399.9999999999998"/>
    <n v="489.99999999999989"/>
    <n v="0.35"/>
  </r>
  <r>
    <x v="0"/>
    <x v="0"/>
    <x v="10"/>
    <x v="3"/>
    <x v="20"/>
    <s v="St. Louis"/>
    <x v="5"/>
    <n v="0.44999999999999984"/>
    <n v="4500"/>
    <n v="2024.9999999999993"/>
    <n v="1012.4999999999997"/>
    <n v="0.5"/>
  </r>
  <r>
    <x v="0"/>
    <x v="0"/>
    <x v="11"/>
    <x v="3"/>
    <x v="20"/>
    <s v="St. Louis"/>
    <x v="0"/>
    <n v="0.39999999999999997"/>
    <n v="7000"/>
    <n v="2799.9999999999995"/>
    <n v="1119.9999999999998"/>
    <n v="0.4"/>
  </r>
  <r>
    <x v="0"/>
    <x v="0"/>
    <x v="11"/>
    <x v="3"/>
    <x v="20"/>
    <s v="St. Louis"/>
    <x v="1"/>
    <n v="0.30000000000000004"/>
    <n v="5000"/>
    <n v="1500.0000000000002"/>
    <n v="525"/>
    <n v="0.35"/>
  </r>
  <r>
    <x v="0"/>
    <x v="0"/>
    <x v="11"/>
    <x v="3"/>
    <x v="20"/>
    <s v="St. Louis"/>
    <x v="2"/>
    <n v="0.30000000000000004"/>
    <n v="4500"/>
    <n v="1350.0000000000002"/>
    <n v="472.50000000000006"/>
    <n v="0.35"/>
  </r>
  <r>
    <x v="0"/>
    <x v="0"/>
    <x v="11"/>
    <x v="3"/>
    <x v="20"/>
    <s v="St. Louis"/>
    <x v="3"/>
    <n v="0.30000000000000004"/>
    <n v="4000"/>
    <n v="1200.0000000000002"/>
    <n v="480.00000000000011"/>
    <n v="0.4"/>
  </r>
  <r>
    <x v="0"/>
    <x v="0"/>
    <x v="11"/>
    <x v="3"/>
    <x v="20"/>
    <s v="St. Louis"/>
    <x v="4"/>
    <n v="0.39999999999999997"/>
    <n v="4000"/>
    <n v="1599.9999999999998"/>
    <n v="559.99999999999989"/>
    <n v="0.35"/>
  </r>
  <r>
    <x v="0"/>
    <x v="0"/>
    <x v="11"/>
    <x v="3"/>
    <x v="20"/>
    <s v="St. Louis"/>
    <x v="5"/>
    <n v="0.44999999999999984"/>
    <n v="5000"/>
    <n v="2249.9999999999991"/>
    <n v="1124.9999999999995"/>
    <n v="0.5"/>
  </r>
  <r>
    <x v="2"/>
    <x v="2"/>
    <x v="145"/>
    <x v="2"/>
    <x v="21"/>
    <s v="Salt Lake City"/>
    <x v="0"/>
    <n v="0.30000000000000004"/>
    <n v="3500"/>
    <n v="1050.0000000000002"/>
    <n v="367.50000000000006"/>
    <n v="0.35"/>
  </r>
  <r>
    <x v="2"/>
    <x v="2"/>
    <x v="145"/>
    <x v="2"/>
    <x v="21"/>
    <s v="Salt Lake City"/>
    <x v="1"/>
    <n v="0.4"/>
    <n v="3500"/>
    <n v="1400"/>
    <n v="489.99999999999994"/>
    <n v="0.35"/>
  </r>
  <r>
    <x v="2"/>
    <x v="2"/>
    <x v="145"/>
    <x v="2"/>
    <x v="21"/>
    <s v="Salt Lake City"/>
    <x v="2"/>
    <n v="0.4"/>
    <n v="3500"/>
    <n v="1400"/>
    <n v="489.99999999999994"/>
    <n v="0.35"/>
  </r>
  <r>
    <x v="2"/>
    <x v="2"/>
    <x v="145"/>
    <x v="2"/>
    <x v="21"/>
    <s v="Salt Lake City"/>
    <x v="3"/>
    <n v="0.4"/>
    <n v="2000"/>
    <n v="800"/>
    <n v="280"/>
    <n v="0.35"/>
  </r>
  <r>
    <x v="2"/>
    <x v="2"/>
    <x v="145"/>
    <x v="2"/>
    <x v="21"/>
    <s v="Salt Lake City"/>
    <x v="4"/>
    <n v="0.45000000000000007"/>
    <n v="1500"/>
    <n v="675.00000000000011"/>
    <n v="270.00000000000006"/>
    <n v="0.4"/>
  </r>
  <r>
    <x v="2"/>
    <x v="2"/>
    <x v="145"/>
    <x v="2"/>
    <x v="21"/>
    <s v="Salt Lake City"/>
    <x v="5"/>
    <n v="0.4"/>
    <n v="4000"/>
    <n v="1600"/>
    <n v="480"/>
    <n v="0.3"/>
  </r>
  <r>
    <x v="2"/>
    <x v="2"/>
    <x v="146"/>
    <x v="2"/>
    <x v="21"/>
    <s v="Salt Lake City"/>
    <x v="0"/>
    <n v="0.30000000000000004"/>
    <n v="4500"/>
    <n v="1350.0000000000002"/>
    <n v="472.50000000000006"/>
    <n v="0.35"/>
  </r>
  <r>
    <x v="2"/>
    <x v="2"/>
    <x v="146"/>
    <x v="2"/>
    <x v="21"/>
    <s v="Salt Lake City"/>
    <x v="1"/>
    <n v="0.4"/>
    <n v="3500"/>
    <n v="1400"/>
    <n v="489.99999999999994"/>
    <n v="0.35"/>
  </r>
  <r>
    <x v="2"/>
    <x v="2"/>
    <x v="146"/>
    <x v="2"/>
    <x v="21"/>
    <s v="Salt Lake City"/>
    <x v="2"/>
    <n v="0.4"/>
    <n v="3500"/>
    <n v="1400"/>
    <n v="489.99999999999994"/>
    <n v="0.35"/>
  </r>
  <r>
    <x v="2"/>
    <x v="2"/>
    <x v="146"/>
    <x v="2"/>
    <x v="21"/>
    <s v="Salt Lake City"/>
    <x v="3"/>
    <n v="0.4"/>
    <n v="2000"/>
    <n v="800"/>
    <n v="280"/>
    <n v="0.35"/>
  </r>
  <r>
    <x v="2"/>
    <x v="2"/>
    <x v="146"/>
    <x v="2"/>
    <x v="21"/>
    <s v="Salt Lake City"/>
    <x v="4"/>
    <n v="0.45000000000000007"/>
    <n v="1250"/>
    <n v="562.50000000000011"/>
    <n v="225.00000000000006"/>
    <n v="0.4"/>
  </r>
  <r>
    <x v="2"/>
    <x v="2"/>
    <x v="146"/>
    <x v="2"/>
    <x v="21"/>
    <s v="Salt Lake City"/>
    <x v="5"/>
    <n v="0.4"/>
    <n v="3250"/>
    <n v="1300"/>
    <n v="390"/>
    <n v="0.3"/>
  </r>
  <r>
    <x v="2"/>
    <x v="2"/>
    <x v="147"/>
    <x v="2"/>
    <x v="21"/>
    <s v="Salt Lake City"/>
    <x v="0"/>
    <n v="0.4"/>
    <n v="4750"/>
    <n v="1900"/>
    <n v="665"/>
    <n v="0.35"/>
  </r>
  <r>
    <x v="2"/>
    <x v="2"/>
    <x v="147"/>
    <x v="2"/>
    <x v="21"/>
    <s v="Salt Lake City"/>
    <x v="1"/>
    <n v="0.5"/>
    <n v="3250"/>
    <n v="1625"/>
    <n v="568.75"/>
    <n v="0.35"/>
  </r>
  <r>
    <x v="2"/>
    <x v="2"/>
    <x v="147"/>
    <x v="2"/>
    <x v="21"/>
    <s v="Salt Lake City"/>
    <x v="2"/>
    <n v="0.54999999999999993"/>
    <n v="3500"/>
    <n v="1924.9999999999998"/>
    <n v="673.74999999999989"/>
    <n v="0.35"/>
  </r>
  <r>
    <x v="2"/>
    <x v="2"/>
    <x v="147"/>
    <x v="2"/>
    <x v="21"/>
    <s v="Salt Lake City"/>
    <x v="3"/>
    <n v="0.5"/>
    <n v="2500"/>
    <n v="1250"/>
    <n v="437.5"/>
    <n v="0.35"/>
  </r>
  <r>
    <x v="2"/>
    <x v="2"/>
    <x v="147"/>
    <x v="2"/>
    <x v="21"/>
    <s v="Salt Lake City"/>
    <x v="4"/>
    <n v="0.55000000000000004"/>
    <n v="1000"/>
    <n v="550"/>
    <n v="220"/>
    <n v="0.4"/>
  </r>
  <r>
    <x v="2"/>
    <x v="2"/>
    <x v="147"/>
    <x v="2"/>
    <x v="21"/>
    <s v="Salt Lake City"/>
    <x v="5"/>
    <n v="0.5"/>
    <n v="3000"/>
    <n v="1500"/>
    <n v="450"/>
    <n v="0.3"/>
  </r>
  <r>
    <x v="2"/>
    <x v="2"/>
    <x v="148"/>
    <x v="2"/>
    <x v="21"/>
    <s v="Salt Lake City"/>
    <x v="0"/>
    <n v="0.55000000000000004"/>
    <n v="4750"/>
    <n v="2612.5"/>
    <n v="914.37499999999989"/>
    <n v="0.35"/>
  </r>
  <r>
    <x v="2"/>
    <x v="2"/>
    <x v="148"/>
    <x v="2"/>
    <x v="21"/>
    <s v="Salt Lake City"/>
    <x v="1"/>
    <n v="0.60000000000000009"/>
    <n v="2750"/>
    <n v="1650.0000000000002"/>
    <n v="577.5"/>
    <n v="0.35"/>
  </r>
  <r>
    <x v="2"/>
    <x v="2"/>
    <x v="148"/>
    <x v="2"/>
    <x v="21"/>
    <s v="Salt Lake City"/>
    <x v="2"/>
    <n v="0.60000000000000009"/>
    <n v="3250"/>
    <n v="1950.0000000000002"/>
    <n v="682.5"/>
    <n v="0.35"/>
  </r>
  <r>
    <x v="2"/>
    <x v="2"/>
    <x v="148"/>
    <x v="2"/>
    <x v="21"/>
    <s v="Salt Lake City"/>
    <x v="3"/>
    <n v="0.45000000000000007"/>
    <n v="2250"/>
    <n v="1012.5000000000001"/>
    <n v="354.375"/>
    <n v="0.35"/>
  </r>
  <r>
    <x v="2"/>
    <x v="2"/>
    <x v="148"/>
    <x v="2"/>
    <x v="21"/>
    <s v="Salt Lake City"/>
    <x v="4"/>
    <n v="0.50000000000000011"/>
    <n v="1250"/>
    <n v="625.00000000000011"/>
    <n v="250.00000000000006"/>
    <n v="0.4"/>
  </r>
  <r>
    <x v="2"/>
    <x v="2"/>
    <x v="148"/>
    <x v="2"/>
    <x v="21"/>
    <s v="Salt Lake City"/>
    <x v="5"/>
    <n v="0.65000000000000013"/>
    <n v="3000"/>
    <n v="1950.0000000000005"/>
    <n v="585.00000000000011"/>
    <n v="0.3"/>
  </r>
  <r>
    <x v="2"/>
    <x v="2"/>
    <x v="149"/>
    <x v="2"/>
    <x v="21"/>
    <s v="Salt Lake City"/>
    <x v="0"/>
    <n v="0.5"/>
    <n v="5000"/>
    <n v="2500"/>
    <n v="875"/>
    <n v="0.35"/>
  </r>
  <r>
    <x v="2"/>
    <x v="2"/>
    <x v="149"/>
    <x v="2"/>
    <x v="21"/>
    <s v="Salt Lake City"/>
    <x v="1"/>
    <n v="0.55000000000000004"/>
    <n v="3500"/>
    <n v="1925.0000000000002"/>
    <n v="673.75"/>
    <n v="0.35"/>
  </r>
  <r>
    <x v="2"/>
    <x v="2"/>
    <x v="149"/>
    <x v="2"/>
    <x v="21"/>
    <s v="Salt Lake City"/>
    <x v="2"/>
    <n v="0.55000000000000004"/>
    <n v="3500"/>
    <n v="1925.0000000000002"/>
    <n v="673.75"/>
    <n v="0.35"/>
  </r>
  <r>
    <x v="2"/>
    <x v="2"/>
    <x v="149"/>
    <x v="2"/>
    <x v="21"/>
    <s v="Salt Lake City"/>
    <x v="3"/>
    <n v="0.5"/>
    <n v="2750"/>
    <n v="1375"/>
    <n v="481.24999999999994"/>
    <n v="0.35"/>
  </r>
  <r>
    <x v="2"/>
    <x v="2"/>
    <x v="149"/>
    <x v="2"/>
    <x v="21"/>
    <s v="Salt Lake City"/>
    <x v="4"/>
    <n v="0.44999999999999996"/>
    <n v="1750"/>
    <n v="787.49999999999989"/>
    <n v="315"/>
    <n v="0.4"/>
  </r>
  <r>
    <x v="2"/>
    <x v="2"/>
    <x v="149"/>
    <x v="2"/>
    <x v="21"/>
    <s v="Salt Lake City"/>
    <x v="5"/>
    <n v="0.6"/>
    <n v="5250"/>
    <n v="3150"/>
    <n v="945"/>
    <n v="0.3"/>
  </r>
  <r>
    <x v="2"/>
    <x v="2"/>
    <x v="150"/>
    <x v="2"/>
    <x v="21"/>
    <s v="Salt Lake City"/>
    <x v="0"/>
    <n v="0.54999999999999993"/>
    <n v="7750"/>
    <n v="4262.4999999999991"/>
    <n v="1491.8749999999995"/>
    <n v="0.35"/>
  </r>
  <r>
    <x v="2"/>
    <x v="2"/>
    <x v="150"/>
    <x v="2"/>
    <x v="21"/>
    <s v="Salt Lake City"/>
    <x v="1"/>
    <n v="0.64999999999999991"/>
    <n v="6500"/>
    <n v="4224.9999999999991"/>
    <n v="1478.7499999999995"/>
    <n v="0.35"/>
  </r>
  <r>
    <x v="2"/>
    <x v="2"/>
    <x v="150"/>
    <x v="2"/>
    <x v="21"/>
    <s v="Salt Lake City"/>
    <x v="2"/>
    <n v="0.79999999999999993"/>
    <n v="6500"/>
    <n v="5200"/>
    <n v="1819.9999999999998"/>
    <n v="0.35"/>
  </r>
  <r>
    <x v="2"/>
    <x v="2"/>
    <x v="150"/>
    <x v="2"/>
    <x v="21"/>
    <s v="Salt Lake City"/>
    <x v="3"/>
    <n v="0.79999999999999993"/>
    <n v="5250"/>
    <n v="4200"/>
    <n v="1470"/>
    <n v="0.35"/>
  </r>
  <r>
    <x v="2"/>
    <x v="2"/>
    <x v="150"/>
    <x v="2"/>
    <x v="21"/>
    <s v="Salt Lake City"/>
    <x v="4"/>
    <n v="0.9"/>
    <n v="4000"/>
    <n v="3600"/>
    <n v="1440"/>
    <n v="0.4"/>
  </r>
  <r>
    <x v="2"/>
    <x v="2"/>
    <x v="150"/>
    <x v="2"/>
    <x v="21"/>
    <s v="Salt Lake City"/>
    <x v="5"/>
    <n v="1.05"/>
    <n v="7000"/>
    <n v="7350"/>
    <n v="2205"/>
    <n v="0.3"/>
  </r>
  <r>
    <x v="2"/>
    <x v="2"/>
    <x v="151"/>
    <x v="2"/>
    <x v="21"/>
    <s v="Salt Lake City"/>
    <x v="0"/>
    <n v="0.85"/>
    <n v="8500"/>
    <n v="7225"/>
    <n v="2528.75"/>
    <n v="0.35"/>
  </r>
  <r>
    <x v="2"/>
    <x v="2"/>
    <x v="151"/>
    <x v="2"/>
    <x v="21"/>
    <s v="Salt Lake City"/>
    <x v="1"/>
    <n v="0.9"/>
    <n v="7000"/>
    <n v="6300"/>
    <n v="2205"/>
    <n v="0.35"/>
  </r>
  <r>
    <x v="2"/>
    <x v="2"/>
    <x v="151"/>
    <x v="2"/>
    <x v="21"/>
    <s v="Salt Lake City"/>
    <x v="2"/>
    <n v="0.9"/>
    <n v="6500"/>
    <n v="5850"/>
    <n v="2047.4999999999998"/>
    <n v="0.35"/>
  </r>
  <r>
    <x v="2"/>
    <x v="2"/>
    <x v="151"/>
    <x v="2"/>
    <x v="21"/>
    <s v="Salt Lake City"/>
    <x v="3"/>
    <n v="0.85"/>
    <n v="5500"/>
    <n v="4675"/>
    <n v="1636.25"/>
    <n v="0.35"/>
  </r>
  <r>
    <x v="2"/>
    <x v="2"/>
    <x v="151"/>
    <x v="2"/>
    <x v="21"/>
    <s v="Salt Lake City"/>
    <x v="4"/>
    <n v="0.9"/>
    <n v="6000"/>
    <n v="5400"/>
    <n v="2160"/>
    <n v="0.4"/>
  </r>
  <r>
    <x v="2"/>
    <x v="2"/>
    <x v="151"/>
    <x v="2"/>
    <x v="21"/>
    <s v="Salt Lake City"/>
    <x v="5"/>
    <n v="1.05"/>
    <n v="6000"/>
    <n v="6300"/>
    <n v="1890"/>
    <n v="0.3"/>
  </r>
  <r>
    <x v="2"/>
    <x v="2"/>
    <x v="152"/>
    <x v="2"/>
    <x v="21"/>
    <s v="Salt Lake City"/>
    <x v="0"/>
    <n v="0.9"/>
    <n v="8000"/>
    <n v="7200"/>
    <n v="2520"/>
    <n v="0.35"/>
  </r>
  <r>
    <x v="2"/>
    <x v="2"/>
    <x v="152"/>
    <x v="2"/>
    <x v="21"/>
    <s v="Salt Lake City"/>
    <x v="1"/>
    <n v="0.8"/>
    <n v="7750"/>
    <n v="6200"/>
    <n v="2170"/>
    <n v="0.35"/>
  </r>
  <r>
    <x v="2"/>
    <x v="2"/>
    <x v="152"/>
    <x v="2"/>
    <x v="21"/>
    <s v="Salt Lake City"/>
    <x v="2"/>
    <n v="0.70000000000000007"/>
    <n v="6500"/>
    <n v="4550"/>
    <n v="1592.5"/>
    <n v="0.35"/>
  </r>
  <r>
    <x v="2"/>
    <x v="2"/>
    <x v="152"/>
    <x v="2"/>
    <x v="21"/>
    <s v="Salt Lake City"/>
    <x v="3"/>
    <n v="0.70000000000000007"/>
    <n v="4250"/>
    <n v="2975.0000000000005"/>
    <n v="1041.25"/>
    <n v="0.35"/>
  </r>
  <r>
    <x v="2"/>
    <x v="2"/>
    <x v="152"/>
    <x v="2"/>
    <x v="21"/>
    <s v="Salt Lake City"/>
    <x v="4"/>
    <n v="0.7"/>
    <n v="4250"/>
    <n v="2975"/>
    <n v="1190"/>
    <n v="0.4"/>
  </r>
  <r>
    <x v="2"/>
    <x v="2"/>
    <x v="152"/>
    <x v="2"/>
    <x v="21"/>
    <s v="Salt Lake City"/>
    <x v="5"/>
    <n v="0.75"/>
    <n v="2500"/>
    <n v="1875"/>
    <n v="562.5"/>
    <n v="0.3"/>
  </r>
  <r>
    <x v="2"/>
    <x v="2"/>
    <x v="153"/>
    <x v="2"/>
    <x v="21"/>
    <s v="Salt Lake City"/>
    <x v="0"/>
    <n v="0.50000000000000011"/>
    <n v="4500"/>
    <n v="2250.0000000000005"/>
    <n v="787.50000000000011"/>
    <n v="0.35"/>
  </r>
  <r>
    <x v="2"/>
    <x v="2"/>
    <x v="153"/>
    <x v="2"/>
    <x v="21"/>
    <s v="Salt Lake City"/>
    <x v="1"/>
    <n v="0.55000000000000016"/>
    <n v="4500"/>
    <n v="2475.0000000000009"/>
    <n v="866.25000000000023"/>
    <n v="0.35"/>
  </r>
  <r>
    <x v="2"/>
    <x v="2"/>
    <x v="153"/>
    <x v="2"/>
    <x v="21"/>
    <s v="Salt Lake City"/>
    <x v="2"/>
    <n v="0.50000000000000011"/>
    <n v="2500"/>
    <n v="1250.0000000000002"/>
    <n v="437.50000000000006"/>
    <n v="0.35"/>
  </r>
  <r>
    <x v="2"/>
    <x v="2"/>
    <x v="153"/>
    <x v="2"/>
    <x v="21"/>
    <s v="Salt Lake City"/>
    <x v="3"/>
    <n v="0.50000000000000011"/>
    <n v="2000"/>
    <n v="1000.0000000000002"/>
    <n v="350.00000000000006"/>
    <n v="0.35"/>
  </r>
  <r>
    <x v="2"/>
    <x v="2"/>
    <x v="153"/>
    <x v="2"/>
    <x v="21"/>
    <s v="Salt Lake City"/>
    <x v="4"/>
    <n v="0.60000000000000009"/>
    <n v="2250"/>
    <n v="1350.0000000000002"/>
    <n v="540.00000000000011"/>
    <n v="0.4"/>
  </r>
  <r>
    <x v="2"/>
    <x v="2"/>
    <x v="153"/>
    <x v="2"/>
    <x v="21"/>
    <s v="Salt Lake City"/>
    <x v="5"/>
    <n v="0.44999999999999996"/>
    <n v="2500"/>
    <n v="1125"/>
    <n v="337.5"/>
    <n v="0.3"/>
  </r>
  <r>
    <x v="2"/>
    <x v="2"/>
    <x v="154"/>
    <x v="2"/>
    <x v="21"/>
    <s v="Salt Lake City"/>
    <x v="0"/>
    <n v="0.4"/>
    <n v="3500"/>
    <n v="1400"/>
    <n v="489.99999999999994"/>
    <n v="0.35"/>
  </r>
  <r>
    <x v="2"/>
    <x v="2"/>
    <x v="154"/>
    <x v="2"/>
    <x v="21"/>
    <s v="Salt Lake City"/>
    <x v="1"/>
    <n v="0.55000000000000016"/>
    <n v="5250"/>
    <n v="2887.5000000000009"/>
    <n v="1010.6250000000002"/>
    <n v="0.35"/>
  </r>
  <r>
    <x v="2"/>
    <x v="2"/>
    <x v="154"/>
    <x v="2"/>
    <x v="21"/>
    <s v="Salt Lake City"/>
    <x v="2"/>
    <n v="0.50000000000000011"/>
    <n v="3500"/>
    <n v="1750.0000000000005"/>
    <n v="612.50000000000011"/>
    <n v="0.35"/>
  </r>
  <r>
    <x v="2"/>
    <x v="2"/>
    <x v="154"/>
    <x v="2"/>
    <x v="21"/>
    <s v="Salt Lake City"/>
    <x v="3"/>
    <n v="0.45000000000000007"/>
    <n v="3250"/>
    <n v="1462.5000000000002"/>
    <n v="511.87500000000006"/>
    <n v="0.35"/>
  </r>
  <r>
    <x v="2"/>
    <x v="2"/>
    <x v="154"/>
    <x v="2"/>
    <x v="21"/>
    <s v="Salt Lake City"/>
    <x v="4"/>
    <n v="0.55000000000000004"/>
    <n v="3000"/>
    <n v="1650.0000000000002"/>
    <n v="660.00000000000011"/>
    <n v="0.4"/>
  </r>
  <r>
    <x v="2"/>
    <x v="2"/>
    <x v="154"/>
    <x v="2"/>
    <x v="21"/>
    <s v="Salt Lake City"/>
    <x v="5"/>
    <n v="0.60000000000000009"/>
    <n v="3500"/>
    <n v="2100.0000000000005"/>
    <n v="630.00000000000011"/>
    <n v="0.3"/>
  </r>
  <r>
    <x v="2"/>
    <x v="2"/>
    <x v="155"/>
    <x v="2"/>
    <x v="21"/>
    <s v="Salt Lake City"/>
    <x v="0"/>
    <n v="0.45000000000000007"/>
    <n v="5750"/>
    <n v="2587.5000000000005"/>
    <n v="905.62500000000011"/>
    <n v="0.35"/>
  </r>
  <r>
    <x v="2"/>
    <x v="2"/>
    <x v="155"/>
    <x v="2"/>
    <x v="21"/>
    <s v="Salt Lake City"/>
    <x v="1"/>
    <n v="0.50000000000000011"/>
    <n v="6500"/>
    <n v="3250.0000000000009"/>
    <n v="1137.5000000000002"/>
    <n v="0.35"/>
  </r>
  <r>
    <x v="2"/>
    <x v="2"/>
    <x v="155"/>
    <x v="2"/>
    <x v="21"/>
    <s v="Salt Lake City"/>
    <x v="2"/>
    <n v="0.45000000000000007"/>
    <n v="4750"/>
    <n v="2137.5000000000005"/>
    <n v="748.12500000000011"/>
    <n v="0.35"/>
  </r>
  <r>
    <x v="2"/>
    <x v="2"/>
    <x v="155"/>
    <x v="2"/>
    <x v="21"/>
    <s v="Salt Lake City"/>
    <x v="3"/>
    <n v="0.55000000000000016"/>
    <n v="4500"/>
    <n v="2475.0000000000009"/>
    <n v="866.25000000000023"/>
    <n v="0.35"/>
  </r>
  <r>
    <x v="2"/>
    <x v="2"/>
    <x v="155"/>
    <x v="2"/>
    <x v="21"/>
    <s v="Salt Lake City"/>
    <x v="4"/>
    <n v="0.75000000000000011"/>
    <n v="4250"/>
    <n v="3187.5000000000005"/>
    <n v="1275.0000000000002"/>
    <n v="0.4"/>
  </r>
  <r>
    <x v="2"/>
    <x v="2"/>
    <x v="155"/>
    <x v="2"/>
    <x v="21"/>
    <s v="Salt Lake City"/>
    <x v="5"/>
    <n v="0.80000000000000016"/>
    <n v="5500"/>
    <n v="4400.0000000000009"/>
    <n v="1320.0000000000002"/>
    <n v="0.3"/>
  </r>
  <r>
    <x v="2"/>
    <x v="2"/>
    <x v="156"/>
    <x v="2"/>
    <x v="21"/>
    <s v="Salt Lake City"/>
    <x v="0"/>
    <n v="0.65000000000000013"/>
    <n v="7500"/>
    <n v="4875.0000000000009"/>
    <n v="1706.2500000000002"/>
    <n v="0.35"/>
  </r>
  <r>
    <x v="2"/>
    <x v="2"/>
    <x v="156"/>
    <x v="2"/>
    <x v="21"/>
    <s v="Salt Lake City"/>
    <x v="1"/>
    <n v="0.75000000000000022"/>
    <n v="7500"/>
    <n v="5625.0000000000018"/>
    <n v="1968.7500000000005"/>
    <n v="0.35"/>
  </r>
  <r>
    <x v="2"/>
    <x v="2"/>
    <x v="156"/>
    <x v="2"/>
    <x v="21"/>
    <s v="Salt Lake City"/>
    <x v="2"/>
    <n v="0.70000000000000018"/>
    <n v="5500"/>
    <n v="3850.0000000000009"/>
    <n v="1347.5000000000002"/>
    <n v="0.35"/>
  </r>
  <r>
    <x v="2"/>
    <x v="2"/>
    <x v="156"/>
    <x v="2"/>
    <x v="21"/>
    <s v="Salt Lake City"/>
    <x v="3"/>
    <n v="0.70000000000000018"/>
    <n v="5500"/>
    <n v="3850.0000000000009"/>
    <n v="1347.5000000000002"/>
    <n v="0.35"/>
  </r>
  <r>
    <x v="2"/>
    <x v="2"/>
    <x v="156"/>
    <x v="2"/>
    <x v="21"/>
    <s v="Salt Lake City"/>
    <x v="4"/>
    <n v="0.80000000000000016"/>
    <n v="4750"/>
    <n v="3800.0000000000009"/>
    <n v="1520.0000000000005"/>
    <n v="0.4"/>
  </r>
  <r>
    <x v="2"/>
    <x v="2"/>
    <x v="156"/>
    <x v="2"/>
    <x v="21"/>
    <s v="Salt Lake City"/>
    <x v="5"/>
    <n v="0.8500000000000002"/>
    <n v="5750"/>
    <n v="4887.5000000000009"/>
    <n v="1466.2500000000002"/>
    <n v="0.3"/>
  </r>
  <r>
    <x v="2"/>
    <x v="2"/>
    <x v="102"/>
    <x v="2"/>
    <x v="22"/>
    <s v="Portland"/>
    <x v="0"/>
    <n v="0.35000000000000003"/>
    <n v="4000"/>
    <n v="1400.0000000000002"/>
    <n v="560"/>
    <n v="0.39999999999999997"/>
  </r>
  <r>
    <x v="2"/>
    <x v="2"/>
    <x v="102"/>
    <x v="2"/>
    <x v="22"/>
    <s v="Portland"/>
    <x v="1"/>
    <n v="0.45"/>
    <n v="4000"/>
    <n v="1800"/>
    <n v="719.99999999999989"/>
    <n v="0.39999999999999997"/>
  </r>
  <r>
    <x v="2"/>
    <x v="2"/>
    <x v="102"/>
    <x v="2"/>
    <x v="22"/>
    <s v="Portland"/>
    <x v="2"/>
    <n v="0.45"/>
    <n v="4000"/>
    <n v="1800"/>
    <n v="719.99999999999989"/>
    <n v="0.39999999999999997"/>
  </r>
  <r>
    <x v="2"/>
    <x v="2"/>
    <x v="102"/>
    <x v="2"/>
    <x v="22"/>
    <s v="Portland"/>
    <x v="3"/>
    <n v="0.45"/>
    <n v="2500"/>
    <n v="1125"/>
    <n v="449.99999999999994"/>
    <n v="0.39999999999999997"/>
  </r>
  <r>
    <x v="2"/>
    <x v="2"/>
    <x v="102"/>
    <x v="2"/>
    <x v="22"/>
    <s v="Portland"/>
    <x v="4"/>
    <n v="0.50000000000000011"/>
    <n v="2000"/>
    <n v="1000.0000000000002"/>
    <n v="450.00000000000011"/>
    <n v="0.45"/>
  </r>
  <r>
    <x v="2"/>
    <x v="2"/>
    <x v="102"/>
    <x v="2"/>
    <x v="22"/>
    <s v="Portland"/>
    <x v="5"/>
    <n v="0.45"/>
    <n v="4500"/>
    <n v="2025"/>
    <n v="708.75"/>
    <n v="0.35"/>
  </r>
  <r>
    <x v="2"/>
    <x v="2"/>
    <x v="103"/>
    <x v="2"/>
    <x v="22"/>
    <s v="Portland"/>
    <x v="0"/>
    <n v="0.35000000000000003"/>
    <n v="5000"/>
    <n v="1750.0000000000002"/>
    <n v="700"/>
    <n v="0.39999999999999997"/>
  </r>
  <r>
    <x v="2"/>
    <x v="2"/>
    <x v="103"/>
    <x v="2"/>
    <x v="22"/>
    <s v="Portland"/>
    <x v="1"/>
    <n v="0.45"/>
    <n v="4000"/>
    <n v="1800"/>
    <n v="719.99999999999989"/>
    <n v="0.39999999999999997"/>
  </r>
  <r>
    <x v="2"/>
    <x v="2"/>
    <x v="103"/>
    <x v="2"/>
    <x v="22"/>
    <s v="Portland"/>
    <x v="2"/>
    <n v="0.45"/>
    <n v="4000"/>
    <n v="1800"/>
    <n v="719.99999999999989"/>
    <n v="0.39999999999999997"/>
  </r>
  <r>
    <x v="2"/>
    <x v="2"/>
    <x v="103"/>
    <x v="2"/>
    <x v="22"/>
    <s v="Portland"/>
    <x v="3"/>
    <n v="0.45"/>
    <n v="2500"/>
    <n v="1125"/>
    <n v="449.99999999999994"/>
    <n v="0.39999999999999997"/>
  </r>
  <r>
    <x v="2"/>
    <x v="2"/>
    <x v="103"/>
    <x v="2"/>
    <x v="22"/>
    <s v="Portland"/>
    <x v="4"/>
    <n v="0.50000000000000011"/>
    <n v="1750"/>
    <n v="875.00000000000023"/>
    <n v="393.75000000000011"/>
    <n v="0.45"/>
  </r>
  <r>
    <x v="2"/>
    <x v="2"/>
    <x v="103"/>
    <x v="2"/>
    <x v="22"/>
    <s v="Portland"/>
    <x v="5"/>
    <n v="0.45"/>
    <n v="3750"/>
    <n v="1687.5"/>
    <n v="590.625"/>
    <n v="0.35"/>
  </r>
  <r>
    <x v="2"/>
    <x v="2"/>
    <x v="104"/>
    <x v="2"/>
    <x v="22"/>
    <s v="Portland"/>
    <x v="0"/>
    <n v="0.45"/>
    <n v="5250"/>
    <n v="2362.5"/>
    <n v="944.99999999999989"/>
    <n v="0.39999999999999997"/>
  </r>
  <r>
    <x v="2"/>
    <x v="2"/>
    <x v="104"/>
    <x v="2"/>
    <x v="22"/>
    <s v="Portland"/>
    <x v="1"/>
    <n v="0.55000000000000004"/>
    <n v="3750"/>
    <n v="2062.5"/>
    <n v="824.99999999999989"/>
    <n v="0.39999999999999997"/>
  </r>
  <r>
    <x v="2"/>
    <x v="2"/>
    <x v="104"/>
    <x v="2"/>
    <x v="22"/>
    <s v="Portland"/>
    <x v="2"/>
    <n v="0.6"/>
    <n v="4000"/>
    <n v="2400"/>
    <n v="959.99999999999989"/>
    <n v="0.39999999999999997"/>
  </r>
  <r>
    <x v="2"/>
    <x v="2"/>
    <x v="104"/>
    <x v="2"/>
    <x v="22"/>
    <s v="Portland"/>
    <x v="3"/>
    <n v="0.55000000000000004"/>
    <n v="3000"/>
    <n v="1650.0000000000002"/>
    <n v="660"/>
    <n v="0.39999999999999997"/>
  </r>
  <r>
    <x v="2"/>
    <x v="2"/>
    <x v="104"/>
    <x v="2"/>
    <x v="22"/>
    <s v="Portland"/>
    <x v="4"/>
    <n v="0.60000000000000009"/>
    <n v="1500"/>
    <n v="900.00000000000011"/>
    <n v="405.00000000000006"/>
    <n v="0.45"/>
  </r>
  <r>
    <x v="2"/>
    <x v="2"/>
    <x v="104"/>
    <x v="2"/>
    <x v="22"/>
    <s v="Portland"/>
    <x v="5"/>
    <n v="0.45"/>
    <n v="3500"/>
    <n v="1575"/>
    <n v="551.25"/>
    <n v="0.35"/>
  </r>
  <r>
    <x v="2"/>
    <x v="2"/>
    <x v="105"/>
    <x v="2"/>
    <x v="22"/>
    <s v="Portland"/>
    <x v="0"/>
    <n v="0.5"/>
    <n v="5250"/>
    <n v="2625"/>
    <n v="1050"/>
    <n v="0.39999999999999997"/>
  </r>
  <r>
    <x v="2"/>
    <x v="2"/>
    <x v="105"/>
    <x v="2"/>
    <x v="22"/>
    <s v="Portland"/>
    <x v="1"/>
    <n v="0.55000000000000004"/>
    <n v="3250"/>
    <n v="1787.5000000000002"/>
    <n v="715"/>
    <n v="0.39999999999999997"/>
  </r>
  <r>
    <x v="2"/>
    <x v="2"/>
    <x v="105"/>
    <x v="2"/>
    <x v="22"/>
    <s v="Portland"/>
    <x v="2"/>
    <n v="0.55000000000000004"/>
    <n v="3750"/>
    <n v="2062.5"/>
    <n v="824.99999999999989"/>
    <n v="0.39999999999999997"/>
  </r>
  <r>
    <x v="2"/>
    <x v="2"/>
    <x v="105"/>
    <x v="2"/>
    <x v="22"/>
    <s v="Portland"/>
    <x v="3"/>
    <n v="0.40000000000000008"/>
    <n v="2750"/>
    <n v="1100.0000000000002"/>
    <n v="440.00000000000006"/>
    <n v="0.39999999999999997"/>
  </r>
  <r>
    <x v="2"/>
    <x v="2"/>
    <x v="105"/>
    <x v="2"/>
    <x v="22"/>
    <s v="Portland"/>
    <x v="4"/>
    <n v="0.45000000000000012"/>
    <n v="1750"/>
    <n v="787.50000000000023"/>
    <n v="354.37500000000011"/>
    <n v="0.45"/>
  </r>
  <r>
    <x v="2"/>
    <x v="2"/>
    <x v="105"/>
    <x v="2"/>
    <x v="22"/>
    <s v="Portland"/>
    <x v="5"/>
    <n v="0.60000000000000009"/>
    <n v="3500"/>
    <n v="2100.0000000000005"/>
    <n v="735.00000000000011"/>
    <n v="0.35"/>
  </r>
  <r>
    <x v="2"/>
    <x v="2"/>
    <x v="106"/>
    <x v="2"/>
    <x v="22"/>
    <s v="Portland"/>
    <x v="0"/>
    <n v="0.45"/>
    <n v="5500"/>
    <n v="2475"/>
    <n v="989.99999999999989"/>
    <n v="0.39999999999999997"/>
  </r>
  <r>
    <x v="2"/>
    <x v="2"/>
    <x v="106"/>
    <x v="2"/>
    <x v="22"/>
    <s v="Portland"/>
    <x v="1"/>
    <n v="0.5"/>
    <n v="4000"/>
    <n v="2000"/>
    <n v="799.99999999999989"/>
    <n v="0.39999999999999997"/>
  </r>
  <r>
    <x v="2"/>
    <x v="2"/>
    <x v="106"/>
    <x v="2"/>
    <x v="22"/>
    <s v="Portland"/>
    <x v="2"/>
    <n v="0.5"/>
    <n v="4000"/>
    <n v="2000"/>
    <n v="799.99999999999989"/>
    <n v="0.39999999999999997"/>
  </r>
  <r>
    <x v="2"/>
    <x v="2"/>
    <x v="106"/>
    <x v="2"/>
    <x v="22"/>
    <s v="Portland"/>
    <x v="3"/>
    <n v="0.45"/>
    <n v="3250"/>
    <n v="1462.5"/>
    <n v="585"/>
    <n v="0.39999999999999997"/>
  </r>
  <r>
    <x v="2"/>
    <x v="2"/>
    <x v="106"/>
    <x v="2"/>
    <x v="22"/>
    <s v="Portland"/>
    <x v="4"/>
    <n v="0.39999999999999997"/>
    <n v="2250"/>
    <n v="899.99999999999989"/>
    <n v="404.99999999999994"/>
    <n v="0.45"/>
  </r>
  <r>
    <x v="2"/>
    <x v="2"/>
    <x v="106"/>
    <x v="2"/>
    <x v="22"/>
    <s v="Portland"/>
    <x v="5"/>
    <n v="0.65"/>
    <n v="5750"/>
    <n v="3737.5"/>
    <n v="1308.125"/>
    <n v="0.35"/>
  </r>
  <r>
    <x v="2"/>
    <x v="2"/>
    <x v="107"/>
    <x v="2"/>
    <x v="22"/>
    <s v="Portland"/>
    <x v="0"/>
    <n v="0.6"/>
    <n v="8250"/>
    <n v="4950"/>
    <n v="1979.9999999999998"/>
    <n v="0.39999999999999997"/>
  </r>
  <r>
    <x v="2"/>
    <x v="2"/>
    <x v="107"/>
    <x v="2"/>
    <x v="22"/>
    <s v="Portland"/>
    <x v="1"/>
    <n v="0.7"/>
    <n v="7000"/>
    <n v="4900"/>
    <n v="1959.9999999999998"/>
    <n v="0.39999999999999997"/>
  </r>
  <r>
    <x v="2"/>
    <x v="2"/>
    <x v="107"/>
    <x v="2"/>
    <x v="22"/>
    <s v="Portland"/>
    <x v="2"/>
    <n v="0.85"/>
    <n v="7000"/>
    <n v="5950"/>
    <n v="2380"/>
    <n v="0.39999999999999997"/>
  </r>
  <r>
    <x v="2"/>
    <x v="2"/>
    <x v="107"/>
    <x v="2"/>
    <x v="22"/>
    <s v="Portland"/>
    <x v="3"/>
    <n v="0.85"/>
    <n v="5750"/>
    <n v="4887.5"/>
    <n v="1954.9999999999998"/>
    <n v="0.39999999999999997"/>
  </r>
  <r>
    <x v="2"/>
    <x v="2"/>
    <x v="107"/>
    <x v="2"/>
    <x v="22"/>
    <s v="Portland"/>
    <x v="4"/>
    <n v="0.95000000000000007"/>
    <n v="4500"/>
    <n v="4275"/>
    <n v="1923.75"/>
    <n v="0.45"/>
  </r>
  <r>
    <x v="2"/>
    <x v="2"/>
    <x v="107"/>
    <x v="2"/>
    <x v="22"/>
    <s v="Portland"/>
    <x v="5"/>
    <n v="1.1000000000000001"/>
    <n v="7500"/>
    <n v="8250"/>
    <n v="2887.5"/>
    <n v="0.35"/>
  </r>
  <r>
    <x v="2"/>
    <x v="2"/>
    <x v="108"/>
    <x v="2"/>
    <x v="22"/>
    <s v="Portland"/>
    <x v="0"/>
    <n v="0.9"/>
    <n v="9000"/>
    <n v="8100"/>
    <n v="3239.9999999999995"/>
    <n v="0.39999999999999997"/>
  </r>
  <r>
    <x v="2"/>
    <x v="2"/>
    <x v="108"/>
    <x v="2"/>
    <x v="22"/>
    <s v="Portland"/>
    <x v="1"/>
    <n v="0.95000000000000007"/>
    <n v="7500"/>
    <n v="7125.0000000000009"/>
    <n v="2850"/>
    <n v="0.39999999999999997"/>
  </r>
  <r>
    <x v="2"/>
    <x v="2"/>
    <x v="108"/>
    <x v="2"/>
    <x v="22"/>
    <s v="Portland"/>
    <x v="2"/>
    <n v="0.95000000000000007"/>
    <n v="7000"/>
    <n v="6650.0000000000009"/>
    <n v="2660"/>
    <n v="0.39999999999999997"/>
  </r>
  <r>
    <x v="2"/>
    <x v="2"/>
    <x v="108"/>
    <x v="2"/>
    <x v="22"/>
    <s v="Portland"/>
    <x v="3"/>
    <n v="0.9"/>
    <n v="6000"/>
    <n v="5400"/>
    <n v="2160"/>
    <n v="0.39999999999999997"/>
  </r>
  <r>
    <x v="2"/>
    <x v="2"/>
    <x v="108"/>
    <x v="2"/>
    <x v="22"/>
    <s v="Portland"/>
    <x v="4"/>
    <n v="0.95000000000000007"/>
    <n v="6500"/>
    <n v="6175"/>
    <n v="2778.75"/>
    <n v="0.45"/>
  </r>
  <r>
    <x v="2"/>
    <x v="2"/>
    <x v="108"/>
    <x v="2"/>
    <x v="22"/>
    <s v="Portland"/>
    <x v="5"/>
    <n v="1.1000000000000001"/>
    <n v="6500"/>
    <n v="7150.0000000000009"/>
    <n v="2502.5"/>
    <n v="0.35"/>
  </r>
  <r>
    <x v="2"/>
    <x v="2"/>
    <x v="109"/>
    <x v="2"/>
    <x v="22"/>
    <s v="Portland"/>
    <x v="0"/>
    <n v="0.95000000000000007"/>
    <n v="8500"/>
    <n v="8075.0000000000009"/>
    <n v="3230"/>
    <n v="0.39999999999999997"/>
  </r>
  <r>
    <x v="2"/>
    <x v="2"/>
    <x v="109"/>
    <x v="2"/>
    <x v="22"/>
    <s v="Portland"/>
    <x v="1"/>
    <n v="0.85000000000000009"/>
    <n v="8250"/>
    <n v="7012.5000000000009"/>
    <n v="2805"/>
    <n v="0.39999999999999997"/>
  </r>
  <r>
    <x v="2"/>
    <x v="2"/>
    <x v="109"/>
    <x v="2"/>
    <x v="22"/>
    <s v="Portland"/>
    <x v="2"/>
    <n v="0.75000000000000011"/>
    <n v="7000"/>
    <n v="5250.0000000000009"/>
    <n v="2100"/>
    <n v="0.39999999999999997"/>
  </r>
  <r>
    <x v="2"/>
    <x v="2"/>
    <x v="109"/>
    <x v="2"/>
    <x v="22"/>
    <s v="Portland"/>
    <x v="3"/>
    <n v="0.75000000000000011"/>
    <n v="4750"/>
    <n v="3562.5000000000005"/>
    <n v="1425"/>
    <n v="0.39999999999999997"/>
  </r>
  <r>
    <x v="2"/>
    <x v="2"/>
    <x v="109"/>
    <x v="2"/>
    <x v="22"/>
    <s v="Portland"/>
    <x v="4"/>
    <n v="0.64999999999999991"/>
    <n v="4750"/>
    <n v="3087.4999999999995"/>
    <n v="1389.3749999999998"/>
    <n v="0.45"/>
  </r>
  <r>
    <x v="2"/>
    <x v="2"/>
    <x v="109"/>
    <x v="2"/>
    <x v="22"/>
    <s v="Portland"/>
    <x v="5"/>
    <n v="0.7"/>
    <n v="3000"/>
    <n v="2100"/>
    <n v="735"/>
    <n v="0.35"/>
  </r>
  <r>
    <x v="2"/>
    <x v="2"/>
    <x v="110"/>
    <x v="2"/>
    <x v="22"/>
    <s v="Portland"/>
    <x v="0"/>
    <n v="0.45000000000000012"/>
    <n v="5000"/>
    <n v="2250.0000000000005"/>
    <n v="900.00000000000011"/>
    <n v="0.39999999999999997"/>
  </r>
  <r>
    <x v="2"/>
    <x v="2"/>
    <x v="110"/>
    <x v="2"/>
    <x v="22"/>
    <s v="Portland"/>
    <x v="1"/>
    <n v="0.50000000000000011"/>
    <n v="5000"/>
    <n v="2500.0000000000005"/>
    <n v="1000.0000000000001"/>
    <n v="0.39999999999999997"/>
  </r>
  <r>
    <x v="2"/>
    <x v="2"/>
    <x v="110"/>
    <x v="2"/>
    <x v="22"/>
    <s v="Portland"/>
    <x v="2"/>
    <n v="0.45000000000000012"/>
    <n v="3000"/>
    <n v="1350.0000000000005"/>
    <n v="540.00000000000011"/>
    <n v="0.39999999999999997"/>
  </r>
  <r>
    <x v="2"/>
    <x v="2"/>
    <x v="110"/>
    <x v="2"/>
    <x v="22"/>
    <s v="Portland"/>
    <x v="3"/>
    <n v="0.45000000000000012"/>
    <n v="2500"/>
    <n v="1125.0000000000002"/>
    <n v="450.00000000000006"/>
    <n v="0.39999999999999997"/>
  </r>
  <r>
    <x v="2"/>
    <x v="2"/>
    <x v="110"/>
    <x v="2"/>
    <x v="22"/>
    <s v="Portland"/>
    <x v="4"/>
    <n v="0.55000000000000004"/>
    <n v="2750"/>
    <n v="1512.5000000000002"/>
    <n v="680.62500000000011"/>
    <n v="0.45"/>
  </r>
  <r>
    <x v="2"/>
    <x v="2"/>
    <x v="110"/>
    <x v="2"/>
    <x v="22"/>
    <s v="Portland"/>
    <x v="5"/>
    <n v="0.39999999999999997"/>
    <n v="3000"/>
    <n v="1200"/>
    <n v="420"/>
    <n v="0.35"/>
  </r>
  <r>
    <x v="2"/>
    <x v="2"/>
    <x v="111"/>
    <x v="2"/>
    <x v="22"/>
    <s v="Portland"/>
    <x v="0"/>
    <n v="0.35000000000000003"/>
    <n v="4000"/>
    <n v="1400.0000000000002"/>
    <n v="560"/>
    <n v="0.39999999999999997"/>
  </r>
  <r>
    <x v="2"/>
    <x v="2"/>
    <x v="111"/>
    <x v="2"/>
    <x v="22"/>
    <s v="Portland"/>
    <x v="1"/>
    <n v="0.50000000000000011"/>
    <n v="5750"/>
    <n v="2875.0000000000005"/>
    <n v="1150"/>
    <n v="0.39999999999999997"/>
  </r>
  <r>
    <x v="2"/>
    <x v="2"/>
    <x v="111"/>
    <x v="2"/>
    <x v="22"/>
    <s v="Portland"/>
    <x v="2"/>
    <n v="0.45000000000000012"/>
    <n v="4000"/>
    <n v="1800.0000000000005"/>
    <n v="720.00000000000011"/>
    <n v="0.39999999999999997"/>
  </r>
  <r>
    <x v="2"/>
    <x v="2"/>
    <x v="111"/>
    <x v="2"/>
    <x v="22"/>
    <s v="Portland"/>
    <x v="3"/>
    <n v="0.40000000000000008"/>
    <n v="3750"/>
    <n v="1500.0000000000002"/>
    <n v="600"/>
    <n v="0.39999999999999997"/>
  </r>
  <r>
    <x v="2"/>
    <x v="2"/>
    <x v="111"/>
    <x v="2"/>
    <x v="22"/>
    <s v="Portland"/>
    <x v="4"/>
    <n v="0.5"/>
    <n v="3500"/>
    <n v="1750"/>
    <n v="787.5"/>
    <n v="0.45"/>
  </r>
  <r>
    <x v="2"/>
    <x v="2"/>
    <x v="111"/>
    <x v="2"/>
    <x v="22"/>
    <s v="Portland"/>
    <x v="5"/>
    <n v="0.55000000000000004"/>
    <n v="4000"/>
    <n v="2200"/>
    <n v="770"/>
    <n v="0.35"/>
  </r>
  <r>
    <x v="2"/>
    <x v="2"/>
    <x v="112"/>
    <x v="2"/>
    <x v="22"/>
    <s v="Portland"/>
    <x v="0"/>
    <n v="0.40000000000000008"/>
    <n v="6250"/>
    <n v="2500.0000000000005"/>
    <n v="1000.0000000000001"/>
    <n v="0.39999999999999997"/>
  </r>
  <r>
    <x v="2"/>
    <x v="2"/>
    <x v="112"/>
    <x v="2"/>
    <x v="22"/>
    <s v="Portland"/>
    <x v="1"/>
    <n v="0.45000000000000012"/>
    <n v="7000"/>
    <n v="3150.0000000000009"/>
    <n v="1260.0000000000002"/>
    <n v="0.39999999999999997"/>
  </r>
  <r>
    <x v="2"/>
    <x v="2"/>
    <x v="112"/>
    <x v="2"/>
    <x v="22"/>
    <s v="Portland"/>
    <x v="2"/>
    <n v="0.40000000000000008"/>
    <n v="5250"/>
    <n v="2100.0000000000005"/>
    <n v="840.00000000000011"/>
    <n v="0.39999999999999997"/>
  </r>
  <r>
    <x v="2"/>
    <x v="2"/>
    <x v="112"/>
    <x v="2"/>
    <x v="22"/>
    <s v="Portland"/>
    <x v="3"/>
    <n v="0.50000000000000011"/>
    <n v="5000"/>
    <n v="2500.0000000000005"/>
    <n v="1000.0000000000001"/>
    <n v="0.39999999999999997"/>
  </r>
  <r>
    <x v="2"/>
    <x v="2"/>
    <x v="112"/>
    <x v="2"/>
    <x v="22"/>
    <s v="Portland"/>
    <x v="4"/>
    <n v="0.70000000000000007"/>
    <n v="4750"/>
    <n v="3325.0000000000005"/>
    <n v="1496.2500000000002"/>
    <n v="0.45"/>
  </r>
  <r>
    <x v="2"/>
    <x v="2"/>
    <x v="112"/>
    <x v="2"/>
    <x v="22"/>
    <s v="Portland"/>
    <x v="5"/>
    <n v="0.8500000000000002"/>
    <n v="6000"/>
    <n v="5100.0000000000009"/>
    <n v="1785.0000000000002"/>
    <n v="0.35"/>
  </r>
  <r>
    <x v="2"/>
    <x v="2"/>
    <x v="113"/>
    <x v="2"/>
    <x v="22"/>
    <s v="Portland"/>
    <x v="0"/>
    <n v="0.70000000000000018"/>
    <n v="8000"/>
    <n v="5600.0000000000018"/>
    <n v="2240.0000000000005"/>
    <n v="0.39999999999999997"/>
  </r>
  <r>
    <x v="2"/>
    <x v="2"/>
    <x v="113"/>
    <x v="2"/>
    <x v="22"/>
    <s v="Portland"/>
    <x v="1"/>
    <n v="0.80000000000000027"/>
    <n v="8000"/>
    <n v="6400.0000000000018"/>
    <n v="2560.0000000000005"/>
    <n v="0.39999999999999997"/>
  </r>
  <r>
    <x v="2"/>
    <x v="2"/>
    <x v="113"/>
    <x v="2"/>
    <x v="22"/>
    <s v="Portland"/>
    <x v="2"/>
    <n v="0.75000000000000022"/>
    <n v="6000"/>
    <n v="4500.0000000000009"/>
    <n v="1800.0000000000002"/>
    <n v="0.39999999999999997"/>
  </r>
  <r>
    <x v="2"/>
    <x v="2"/>
    <x v="113"/>
    <x v="2"/>
    <x v="22"/>
    <s v="Portland"/>
    <x v="3"/>
    <n v="0.75000000000000022"/>
    <n v="6000"/>
    <n v="4500.0000000000009"/>
    <n v="1800.0000000000002"/>
    <n v="0.39999999999999997"/>
  </r>
  <r>
    <x v="2"/>
    <x v="2"/>
    <x v="113"/>
    <x v="2"/>
    <x v="22"/>
    <s v="Portland"/>
    <x v="4"/>
    <n v="0.8500000000000002"/>
    <n v="5250"/>
    <n v="4462.5000000000009"/>
    <n v="2008.1250000000005"/>
    <n v="0.45"/>
  </r>
  <r>
    <x v="2"/>
    <x v="2"/>
    <x v="113"/>
    <x v="2"/>
    <x v="22"/>
    <s v="Portland"/>
    <x v="5"/>
    <n v="0.90000000000000024"/>
    <n v="6250"/>
    <n v="5625.0000000000018"/>
    <n v="1968.7500000000005"/>
    <n v="0.35"/>
  </r>
  <r>
    <x v="1"/>
    <x v="1"/>
    <x v="58"/>
    <x v="1"/>
    <x v="23"/>
    <s v="New Orleans"/>
    <x v="0"/>
    <n v="0.2"/>
    <n v="6750"/>
    <n v="1350"/>
    <n v="405"/>
    <n v="0.3"/>
  </r>
  <r>
    <x v="1"/>
    <x v="1"/>
    <x v="58"/>
    <x v="1"/>
    <x v="23"/>
    <s v="New Orleans"/>
    <x v="1"/>
    <n v="0.3"/>
    <n v="6750"/>
    <n v="2025"/>
    <n v="607.5"/>
    <n v="0.3"/>
  </r>
  <r>
    <x v="1"/>
    <x v="1"/>
    <x v="58"/>
    <x v="1"/>
    <x v="23"/>
    <s v="New Orleans"/>
    <x v="2"/>
    <n v="0.3"/>
    <n v="4750"/>
    <n v="1425"/>
    <n v="427.5"/>
    <n v="0.3"/>
  </r>
  <r>
    <x v="1"/>
    <x v="1"/>
    <x v="58"/>
    <x v="1"/>
    <x v="23"/>
    <s v="New Orleans"/>
    <x v="3"/>
    <n v="0.35"/>
    <n v="4750"/>
    <n v="1662.5"/>
    <n v="665"/>
    <n v="0.4"/>
  </r>
  <r>
    <x v="1"/>
    <x v="1"/>
    <x v="58"/>
    <x v="1"/>
    <x v="23"/>
    <s v="New Orleans"/>
    <x v="4"/>
    <n v="0.4"/>
    <n v="3250"/>
    <n v="1300"/>
    <n v="325"/>
    <n v="0.25"/>
  </r>
  <r>
    <x v="1"/>
    <x v="1"/>
    <x v="58"/>
    <x v="1"/>
    <x v="23"/>
    <s v="New Orleans"/>
    <x v="5"/>
    <n v="0.35"/>
    <n v="4750"/>
    <n v="1662.5"/>
    <n v="748.125"/>
    <n v="0.45"/>
  </r>
  <r>
    <x v="1"/>
    <x v="1"/>
    <x v="172"/>
    <x v="1"/>
    <x v="23"/>
    <s v="New Orleans"/>
    <x v="0"/>
    <n v="0.25"/>
    <n v="6250"/>
    <n v="1562.5"/>
    <n v="468.75"/>
    <n v="0.3"/>
  </r>
  <r>
    <x v="1"/>
    <x v="1"/>
    <x v="172"/>
    <x v="1"/>
    <x v="23"/>
    <s v="New Orleans"/>
    <x v="1"/>
    <n v="0.35"/>
    <n v="6000"/>
    <n v="2100"/>
    <n v="630"/>
    <n v="0.3"/>
  </r>
  <r>
    <x v="1"/>
    <x v="1"/>
    <x v="172"/>
    <x v="1"/>
    <x v="23"/>
    <s v="New Orleans"/>
    <x v="2"/>
    <n v="0.35"/>
    <n v="4250"/>
    <n v="1487.5"/>
    <n v="446.25"/>
    <n v="0.3"/>
  </r>
  <r>
    <x v="1"/>
    <x v="1"/>
    <x v="172"/>
    <x v="1"/>
    <x v="23"/>
    <s v="New Orleans"/>
    <x v="3"/>
    <n v="0.35"/>
    <n v="3750"/>
    <n v="1312.5"/>
    <n v="525"/>
    <n v="0.4"/>
  </r>
  <r>
    <x v="1"/>
    <x v="1"/>
    <x v="172"/>
    <x v="1"/>
    <x v="23"/>
    <s v="New Orleans"/>
    <x v="4"/>
    <n v="0.4"/>
    <n v="2500"/>
    <n v="1000"/>
    <n v="250"/>
    <n v="0.25"/>
  </r>
  <r>
    <x v="1"/>
    <x v="1"/>
    <x v="172"/>
    <x v="1"/>
    <x v="23"/>
    <s v="New Orleans"/>
    <x v="5"/>
    <n v="0.35"/>
    <n v="4500"/>
    <n v="1575"/>
    <n v="708.75"/>
    <n v="0.45"/>
  </r>
  <r>
    <x v="1"/>
    <x v="1"/>
    <x v="173"/>
    <x v="1"/>
    <x v="23"/>
    <s v="New Orleans"/>
    <x v="0"/>
    <n v="0.3"/>
    <n v="6250"/>
    <n v="1875"/>
    <n v="656.25"/>
    <n v="0.35"/>
  </r>
  <r>
    <x v="1"/>
    <x v="1"/>
    <x v="173"/>
    <x v="1"/>
    <x v="23"/>
    <s v="New Orleans"/>
    <x v="1"/>
    <n v="0.4"/>
    <n v="6250"/>
    <n v="2500"/>
    <n v="875"/>
    <n v="0.35"/>
  </r>
  <r>
    <x v="1"/>
    <x v="1"/>
    <x v="173"/>
    <x v="1"/>
    <x v="23"/>
    <s v="New Orleans"/>
    <x v="2"/>
    <n v="0.3"/>
    <n v="4500"/>
    <n v="1350"/>
    <n v="472.49999999999994"/>
    <n v="0.35"/>
  </r>
  <r>
    <x v="1"/>
    <x v="1"/>
    <x v="173"/>
    <x v="1"/>
    <x v="23"/>
    <s v="New Orleans"/>
    <x v="3"/>
    <n v="0.35000000000000003"/>
    <n v="3500"/>
    <n v="1225.0000000000002"/>
    <n v="551.25000000000011"/>
    <n v="0.45"/>
  </r>
  <r>
    <x v="1"/>
    <x v="1"/>
    <x v="173"/>
    <x v="1"/>
    <x v="23"/>
    <s v="New Orleans"/>
    <x v="4"/>
    <n v="0.4"/>
    <n v="2500"/>
    <n v="1000"/>
    <n v="300"/>
    <n v="0.3"/>
  </r>
  <r>
    <x v="1"/>
    <x v="1"/>
    <x v="173"/>
    <x v="1"/>
    <x v="23"/>
    <s v="New Orleans"/>
    <x v="5"/>
    <n v="0.35000000000000003"/>
    <n v="4000"/>
    <n v="1400.0000000000002"/>
    <n v="700.00000000000011"/>
    <n v="0.5"/>
  </r>
  <r>
    <x v="1"/>
    <x v="1"/>
    <x v="60"/>
    <x v="1"/>
    <x v="23"/>
    <s v="New Orleans"/>
    <x v="0"/>
    <n v="0.19999999999999998"/>
    <n v="6500"/>
    <n v="1300"/>
    <n v="454.99999999999994"/>
    <n v="0.35"/>
  </r>
  <r>
    <x v="1"/>
    <x v="1"/>
    <x v="60"/>
    <x v="1"/>
    <x v="23"/>
    <s v="New Orleans"/>
    <x v="1"/>
    <n v="0.30000000000000004"/>
    <n v="6500"/>
    <n v="1950.0000000000002"/>
    <n v="682.5"/>
    <n v="0.35"/>
  </r>
  <r>
    <x v="1"/>
    <x v="1"/>
    <x v="60"/>
    <x v="1"/>
    <x v="23"/>
    <s v="New Orleans"/>
    <x v="2"/>
    <n v="0.24999999999999997"/>
    <n v="4750"/>
    <n v="1187.4999999999998"/>
    <n v="415.62499999999989"/>
    <n v="0.35"/>
  </r>
  <r>
    <x v="1"/>
    <x v="1"/>
    <x v="60"/>
    <x v="1"/>
    <x v="23"/>
    <s v="New Orleans"/>
    <x v="3"/>
    <n v="0.30000000000000004"/>
    <n v="3750"/>
    <n v="1125.0000000000002"/>
    <n v="506.25000000000011"/>
    <n v="0.45"/>
  </r>
  <r>
    <x v="1"/>
    <x v="1"/>
    <x v="60"/>
    <x v="1"/>
    <x v="23"/>
    <s v="New Orleans"/>
    <x v="4"/>
    <n v="0.35"/>
    <n v="2750"/>
    <n v="962.49999999999989"/>
    <n v="288.74999999999994"/>
    <n v="0.3"/>
  </r>
  <r>
    <x v="1"/>
    <x v="1"/>
    <x v="60"/>
    <x v="1"/>
    <x v="23"/>
    <s v="New Orleans"/>
    <x v="5"/>
    <n v="0.30000000000000004"/>
    <n v="5500"/>
    <n v="1650.0000000000002"/>
    <n v="825.00000000000011"/>
    <n v="0.5"/>
  </r>
  <r>
    <x v="1"/>
    <x v="1"/>
    <x v="174"/>
    <x v="1"/>
    <x v="23"/>
    <s v="New Orleans"/>
    <x v="0"/>
    <n v="0.19999999999999998"/>
    <n v="7000"/>
    <n v="1399.9999999999998"/>
    <n v="489.99999999999989"/>
    <n v="0.35"/>
  </r>
  <r>
    <x v="1"/>
    <x v="1"/>
    <x v="174"/>
    <x v="1"/>
    <x v="23"/>
    <s v="New Orleans"/>
    <x v="1"/>
    <n v="0.30000000000000004"/>
    <n v="7250"/>
    <n v="2175.0000000000005"/>
    <n v="761.25000000000011"/>
    <n v="0.35"/>
  </r>
  <r>
    <x v="1"/>
    <x v="1"/>
    <x v="174"/>
    <x v="1"/>
    <x v="23"/>
    <s v="New Orleans"/>
    <x v="2"/>
    <n v="0.24999999999999997"/>
    <n v="5750"/>
    <n v="1437.4999999999998"/>
    <n v="503.12499999999989"/>
    <n v="0.35"/>
  </r>
  <r>
    <x v="1"/>
    <x v="1"/>
    <x v="174"/>
    <x v="1"/>
    <x v="23"/>
    <s v="New Orleans"/>
    <x v="3"/>
    <n v="0.35000000000000003"/>
    <n v="5000"/>
    <n v="1750.0000000000002"/>
    <n v="787.50000000000011"/>
    <n v="0.45"/>
  </r>
  <r>
    <x v="1"/>
    <x v="1"/>
    <x v="174"/>
    <x v="1"/>
    <x v="23"/>
    <s v="New Orleans"/>
    <x v="4"/>
    <n v="0.5"/>
    <n v="4000"/>
    <n v="2000"/>
    <n v="600"/>
    <n v="0.3"/>
  </r>
  <r>
    <x v="1"/>
    <x v="1"/>
    <x v="174"/>
    <x v="1"/>
    <x v="23"/>
    <s v="New Orleans"/>
    <x v="5"/>
    <n v="0.45"/>
    <n v="7500"/>
    <n v="3375"/>
    <n v="1687.5"/>
    <n v="0.5"/>
  </r>
  <r>
    <x v="1"/>
    <x v="1"/>
    <x v="175"/>
    <x v="1"/>
    <x v="23"/>
    <s v="New Orleans"/>
    <x v="0"/>
    <n v="0.45"/>
    <n v="7500"/>
    <n v="3375"/>
    <n v="1181.25"/>
    <n v="0.35"/>
  </r>
  <r>
    <x v="1"/>
    <x v="1"/>
    <x v="175"/>
    <x v="1"/>
    <x v="23"/>
    <s v="New Orleans"/>
    <x v="1"/>
    <n v="0.5"/>
    <n v="7500"/>
    <n v="3750"/>
    <n v="1312.5"/>
    <n v="0.35"/>
  </r>
  <r>
    <x v="1"/>
    <x v="1"/>
    <x v="175"/>
    <x v="1"/>
    <x v="23"/>
    <s v="New Orleans"/>
    <x v="2"/>
    <n v="0.5"/>
    <n v="6000"/>
    <n v="3000"/>
    <n v="1050"/>
    <n v="0.35"/>
  </r>
  <r>
    <x v="1"/>
    <x v="1"/>
    <x v="175"/>
    <x v="1"/>
    <x v="23"/>
    <s v="New Orleans"/>
    <x v="3"/>
    <n v="0.5"/>
    <n v="5500"/>
    <n v="2750"/>
    <n v="1237.5"/>
    <n v="0.45"/>
  </r>
  <r>
    <x v="1"/>
    <x v="1"/>
    <x v="175"/>
    <x v="1"/>
    <x v="23"/>
    <s v="New Orleans"/>
    <x v="4"/>
    <n v="0.55000000000000004"/>
    <n v="4500"/>
    <n v="2475"/>
    <n v="742.5"/>
    <n v="0.3"/>
  </r>
  <r>
    <x v="1"/>
    <x v="1"/>
    <x v="175"/>
    <x v="1"/>
    <x v="23"/>
    <s v="New Orleans"/>
    <x v="5"/>
    <n v="0.60000000000000009"/>
    <n v="8250"/>
    <n v="4950.0000000000009"/>
    <n v="2475.0000000000005"/>
    <n v="0.5"/>
  </r>
  <r>
    <x v="1"/>
    <x v="1"/>
    <x v="176"/>
    <x v="1"/>
    <x v="23"/>
    <s v="New Orleans"/>
    <x v="0"/>
    <n v="0.5"/>
    <n v="7750"/>
    <n v="3875"/>
    <n v="1549.9999999999998"/>
    <n v="0.39999999999999997"/>
  </r>
  <r>
    <x v="1"/>
    <x v="1"/>
    <x v="176"/>
    <x v="1"/>
    <x v="23"/>
    <s v="New Orleans"/>
    <x v="1"/>
    <n v="0.55000000000000004"/>
    <n v="7750"/>
    <n v="4262.5"/>
    <n v="1704.9999999999998"/>
    <n v="0.39999999999999997"/>
  </r>
  <r>
    <x v="1"/>
    <x v="1"/>
    <x v="176"/>
    <x v="1"/>
    <x v="23"/>
    <s v="New Orleans"/>
    <x v="2"/>
    <n v="0.5"/>
    <n v="9250"/>
    <n v="4625"/>
    <n v="1849.9999999999998"/>
    <n v="0.39999999999999997"/>
  </r>
  <r>
    <x v="1"/>
    <x v="1"/>
    <x v="176"/>
    <x v="1"/>
    <x v="23"/>
    <s v="New Orleans"/>
    <x v="3"/>
    <n v="0.5"/>
    <n v="5250"/>
    <n v="2625"/>
    <n v="1312.5"/>
    <n v="0.5"/>
  </r>
  <r>
    <x v="1"/>
    <x v="1"/>
    <x v="176"/>
    <x v="1"/>
    <x v="23"/>
    <s v="New Orleans"/>
    <x v="4"/>
    <n v="0.55000000000000004"/>
    <n v="5250"/>
    <n v="2887.5000000000005"/>
    <n v="1010.6250000000001"/>
    <n v="0.35"/>
  </r>
  <r>
    <x v="1"/>
    <x v="1"/>
    <x v="176"/>
    <x v="1"/>
    <x v="23"/>
    <s v="New Orleans"/>
    <x v="5"/>
    <n v="0.65"/>
    <n v="8000"/>
    <n v="5200"/>
    <n v="2860.0000000000005"/>
    <n v="0.55000000000000004"/>
  </r>
  <r>
    <x v="1"/>
    <x v="1"/>
    <x v="177"/>
    <x v="1"/>
    <x v="23"/>
    <s v="New Orleans"/>
    <x v="0"/>
    <n v="0.5"/>
    <n v="7500"/>
    <n v="3750"/>
    <n v="1499.9999999999998"/>
    <n v="0.39999999999999997"/>
  </r>
  <r>
    <x v="1"/>
    <x v="1"/>
    <x v="177"/>
    <x v="1"/>
    <x v="23"/>
    <s v="New Orleans"/>
    <x v="1"/>
    <n v="0.55000000000000004"/>
    <n v="7500"/>
    <n v="4125"/>
    <n v="1649.9999999999998"/>
    <n v="0.39999999999999997"/>
  </r>
  <r>
    <x v="1"/>
    <x v="1"/>
    <x v="177"/>
    <x v="1"/>
    <x v="23"/>
    <s v="New Orleans"/>
    <x v="2"/>
    <n v="0.5"/>
    <n v="9250"/>
    <n v="4625"/>
    <n v="1849.9999999999998"/>
    <n v="0.39999999999999997"/>
  </r>
  <r>
    <x v="1"/>
    <x v="1"/>
    <x v="177"/>
    <x v="1"/>
    <x v="23"/>
    <s v="New Orleans"/>
    <x v="3"/>
    <n v="0.5"/>
    <n v="4750"/>
    <n v="2375"/>
    <n v="1187.5"/>
    <n v="0.5"/>
  </r>
  <r>
    <x v="1"/>
    <x v="1"/>
    <x v="177"/>
    <x v="1"/>
    <x v="23"/>
    <s v="New Orleans"/>
    <x v="4"/>
    <n v="0.55000000000000004"/>
    <n v="4750"/>
    <n v="2612.5"/>
    <n v="914.37499999999989"/>
    <n v="0.35"/>
  </r>
  <r>
    <x v="1"/>
    <x v="1"/>
    <x v="177"/>
    <x v="1"/>
    <x v="23"/>
    <s v="New Orleans"/>
    <x v="5"/>
    <n v="0.6"/>
    <n v="7250"/>
    <n v="4350"/>
    <n v="2392.5"/>
    <n v="0.55000000000000004"/>
  </r>
  <r>
    <x v="1"/>
    <x v="1"/>
    <x v="178"/>
    <x v="1"/>
    <x v="23"/>
    <s v="New Orleans"/>
    <x v="0"/>
    <n v="0.55000000000000004"/>
    <n v="6750"/>
    <n v="3712.5000000000005"/>
    <n v="1485"/>
    <n v="0.39999999999999997"/>
  </r>
  <r>
    <x v="1"/>
    <x v="1"/>
    <x v="178"/>
    <x v="1"/>
    <x v="23"/>
    <s v="New Orleans"/>
    <x v="1"/>
    <n v="0.55000000000000004"/>
    <n v="6250"/>
    <n v="3437.5000000000005"/>
    <n v="1375"/>
    <n v="0.39999999999999997"/>
  </r>
  <r>
    <x v="1"/>
    <x v="1"/>
    <x v="178"/>
    <x v="1"/>
    <x v="23"/>
    <s v="New Orleans"/>
    <x v="2"/>
    <n v="0.6"/>
    <n v="6750"/>
    <n v="4050"/>
    <n v="1619.9999999999998"/>
    <n v="0.39999999999999997"/>
  </r>
  <r>
    <x v="1"/>
    <x v="1"/>
    <x v="178"/>
    <x v="1"/>
    <x v="23"/>
    <s v="New Orleans"/>
    <x v="3"/>
    <n v="0.6"/>
    <n v="4000"/>
    <n v="2400"/>
    <n v="1200"/>
    <n v="0.5"/>
  </r>
  <r>
    <x v="1"/>
    <x v="1"/>
    <x v="178"/>
    <x v="1"/>
    <x v="23"/>
    <s v="New Orleans"/>
    <x v="4"/>
    <n v="0.55000000000000004"/>
    <n v="4000"/>
    <n v="2200"/>
    <n v="770"/>
    <n v="0.35"/>
  </r>
  <r>
    <x v="1"/>
    <x v="1"/>
    <x v="178"/>
    <x v="1"/>
    <x v="23"/>
    <s v="New Orleans"/>
    <x v="5"/>
    <n v="0.5"/>
    <n v="6250"/>
    <n v="3125"/>
    <n v="1718.7500000000002"/>
    <n v="0.55000000000000004"/>
  </r>
  <r>
    <x v="1"/>
    <x v="1"/>
    <x v="179"/>
    <x v="1"/>
    <x v="23"/>
    <s v="New Orleans"/>
    <x v="0"/>
    <n v="0.4"/>
    <n v="5750"/>
    <n v="2300"/>
    <n v="919.99999999999989"/>
    <n v="0.39999999999999997"/>
  </r>
  <r>
    <x v="1"/>
    <x v="1"/>
    <x v="179"/>
    <x v="1"/>
    <x v="23"/>
    <s v="New Orleans"/>
    <x v="1"/>
    <n v="0.4"/>
    <n v="5750"/>
    <n v="2300"/>
    <n v="919.99999999999989"/>
    <n v="0.39999999999999997"/>
  </r>
  <r>
    <x v="1"/>
    <x v="1"/>
    <x v="179"/>
    <x v="1"/>
    <x v="23"/>
    <s v="New Orleans"/>
    <x v="2"/>
    <n v="0.45"/>
    <n v="5250"/>
    <n v="2362.5"/>
    <n v="944.99999999999989"/>
    <n v="0.39999999999999997"/>
  </r>
  <r>
    <x v="1"/>
    <x v="1"/>
    <x v="179"/>
    <x v="1"/>
    <x v="23"/>
    <s v="New Orleans"/>
    <x v="3"/>
    <n v="0.45"/>
    <n v="3750"/>
    <n v="1687.5"/>
    <n v="843.75"/>
    <n v="0.5"/>
  </r>
  <r>
    <x v="1"/>
    <x v="1"/>
    <x v="179"/>
    <x v="1"/>
    <x v="23"/>
    <s v="New Orleans"/>
    <x v="4"/>
    <n v="0.35000000000000003"/>
    <n v="3500"/>
    <n v="1225.0000000000002"/>
    <n v="428.75000000000006"/>
    <n v="0.35"/>
  </r>
  <r>
    <x v="1"/>
    <x v="1"/>
    <x v="179"/>
    <x v="1"/>
    <x v="23"/>
    <s v="New Orleans"/>
    <x v="5"/>
    <n v="0.45"/>
    <n v="5250"/>
    <n v="2362.5"/>
    <n v="1299.375"/>
    <n v="0.55000000000000004"/>
  </r>
  <r>
    <x v="1"/>
    <x v="1"/>
    <x v="64"/>
    <x v="1"/>
    <x v="23"/>
    <s v="New Orleans"/>
    <x v="0"/>
    <n v="0.35000000000000003"/>
    <n v="6750"/>
    <n v="2362.5"/>
    <n v="944.99999999999989"/>
    <n v="0.39999999999999997"/>
  </r>
  <r>
    <x v="1"/>
    <x v="1"/>
    <x v="64"/>
    <x v="1"/>
    <x v="23"/>
    <s v="New Orleans"/>
    <x v="1"/>
    <n v="0.35000000000000003"/>
    <n v="6750"/>
    <n v="2362.5"/>
    <n v="944.99999999999989"/>
    <n v="0.39999999999999997"/>
  </r>
  <r>
    <x v="1"/>
    <x v="1"/>
    <x v="64"/>
    <x v="1"/>
    <x v="23"/>
    <s v="New Orleans"/>
    <x v="2"/>
    <n v="0.6"/>
    <n v="6000"/>
    <n v="3600"/>
    <n v="1439.9999999999998"/>
    <n v="0.39999999999999997"/>
  </r>
  <r>
    <x v="1"/>
    <x v="1"/>
    <x v="64"/>
    <x v="1"/>
    <x v="23"/>
    <s v="New Orleans"/>
    <x v="3"/>
    <n v="0.6"/>
    <n v="4500"/>
    <n v="2700"/>
    <n v="1350"/>
    <n v="0.5"/>
  </r>
  <r>
    <x v="1"/>
    <x v="1"/>
    <x v="64"/>
    <x v="1"/>
    <x v="23"/>
    <s v="New Orleans"/>
    <x v="4"/>
    <n v="0.54999999999999993"/>
    <n v="4250"/>
    <n v="2337.4999999999995"/>
    <n v="818.12499999999977"/>
    <n v="0.35"/>
  </r>
  <r>
    <x v="1"/>
    <x v="1"/>
    <x v="64"/>
    <x v="1"/>
    <x v="23"/>
    <s v="New Orleans"/>
    <x v="5"/>
    <n v="0.65"/>
    <n v="6250"/>
    <n v="4062.5"/>
    <n v="2234.375"/>
    <n v="0.55000000000000004"/>
  </r>
  <r>
    <x v="1"/>
    <x v="1"/>
    <x v="65"/>
    <x v="1"/>
    <x v="23"/>
    <s v="New Orleans"/>
    <x v="0"/>
    <n v="0.54999999999999993"/>
    <n v="7750"/>
    <n v="4262.4999999999991"/>
    <n v="1704.9999999999995"/>
    <n v="0.39999999999999997"/>
  </r>
  <r>
    <x v="1"/>
    <x v="1"/>
    <x v="65"/>
    <x v="1"/>
    <x v="23"/>
    <s v="New Orleans"/>
    <x v="1"/>
    <n v="0.54999999999999993"/>
    <n v="7750"/>
    <n v="4262.4999999999991"/>
    <n v="1704.9999999999995"/>
    <n v="0.39999999999999997"/>
  </r>
  <r>
    <x v="1"/>
    <x v="1"/>
    <x v="65"/>
    <x v="1"/>
    <x v="23"/>
    <s v="New Orleans"/>
    <x v="2"/>
    <n v="0.6"/>
    <n v="6750"/>
    <n v="4050"/>
    <n v="1619.9999999999998"/>
    <n v="0.39999999999999997"/>
  </r>
  <r>
    <x v="1"/>
    <x v="1"/>
    <x v="65"/>
    <x v="1"/>
    <x v="23"/>
    <s v="New Orleans"/>
    <x v="3"/>
    <n v="0.6"/>
    <n v="5250"/>
    <n v="3150"/>
    <n v="1575"/>
    <n v="0.5"/>
  </r>
  <r>
    <x v="1"/>
    <x v="1"/>
    <x v="65"/>
    <x v="1"/>
    <x v="23"/>
    <s v="New Orleans"/>
    <x v="4"/>
    <n v="0.54999999999999993"/>
    <n v="4750"/>
    <n v="2612.4999999999995"/>
    <n v="914.37499999999977"/>
    <n v="0.35"/>
  </r>
  <r>
    <x v="1"/>
    <x v="1"/>
    <x v="65"/>
    <x v="1"/>
    <x v="23"/>
    <s v="New Orleans"/>
    <x v="5"/>
    <n v="0.65"/>
    <n v="7250"/>
    <n v="4712.5"/>
    <n v="2591.875"/>
    <n v="0.55000000000000004"/>
  </r>
  <r>
    <x v="2"/>
    <x v="2"/>
    <x v="180"/>
    <x v="2"/>
    <x v="24"/>
    <s v="Boise"/>
    <x v="0"/>
    <n v="0.29999999999999993"/>
    <n v="4250"/>
    <n v="1274.9999999999998"/>
    <n v="446.24999999999989"/>
    <n v="0.35"/>
  </r>
  <r>
    <x v="2"/>
    <x v="2"/>
    <x v="180"/>
    <x v="2"/>
    <x v="24"/>
    <s v="Boise"/>
    <x v="1"/>
    <n v="0.4"/>
    <n v="4250"/>
    <n v="1700"/>
    <n v="680"/>
    <n v="0.4"/>
  </r>
  <r>
    <x v="2"/>
    <x v="2"/>
    <x v="180"/>
    <x v="2"/>
    <x v="24"/>
    <s v="Boise"/>
    <x v="2"/>
    <n v="0.4"/>
    <n v="4250"/>
    <n v="1700"/>
    <n v="595"/>
    <n v="0.35"/>
  </r>
  <r>
    <x v="2"/>
    <x v="2"/>
    <x v="180"/>
    <x v="2"/>
    <x v="24"/>
    <s v="Boise"/>
    <x v="3"/>
    <n v="0.4"/>
    <n v="2750"/>
    <n v="1100"/>
    <n v="385"/>
    <n v="0.35"/>
  </r>
  <r>
    <x v="2"/>
    <x v="2"/>
    <x v="180"/>
    <x v="2"/>
    <x v="24"/>
    <s v="Boise"/>
    <x v="4"/>
    <n v="0.45000000000000007"/>
    <n v="2250"/>
    <n v="1012.5000000000001"/>
    <n v="303.75"/>
    <n v="0.3"/>
  </r>
  <r>
    <x v="2"/>
    <x v="2"/>
    <x v="180"/>
    <x v="2"/>
    <x v="24"/>
    <s v="Boise"/>
    <x v="5"/>
    <n v="0.4"/>
    <n v="4250"/>
    <n v="1700"/>
    <n v="425"/>
    <n v="0.25"/>
  </r>
  <r>
    <x v="2"/>
    <x v="2"/>
    <x v="181"/>
    <x v="2"/>
    <x v="24"/>
    <s v="Boise"/>
    <x v="0"/>
    <n v="0.29999999999999993"/>
    <n v="4750"/>
    <n v="1424.9999999999998"/>
    <n v="498.74999999999989"/>
    <n v="0.35"/>
  </r>
  <r>
    <x v="2"/>
    <x v="2"/>
    <x v="181"/>
    <x v="2"/>
    <x v="24"/>
    <s v="Boise"/>
    <x v="1"/>
    <n v="0.4"/>
    <n v="3750"/>
    <n v="1500"/>
    <n v="600"/>
    <n v="0.4"/>
  </r>
  <r>
    <x v="2"/>
    <x v="2"/>
    <x v="181"/>
    <x v="2"/>
    <x v="24"/>
    <s v="Boise"/>
    <x v="2"/>
    <n v="0.4"/>
    <n v="3750"/>
    <n v="1500"/>
    <n v="525"/>
    <n v="0.35"/>
  </r>
  <r>
    <x v="2"/>
    <x v="2"/>
    <x v="181"/>
    <x v="2"/>
    <x v="24"/>
    <s v="Boise"/>
    <x v="3"/>
    <n v="0.4"/>
    <n v="2250"/>
    <n v="900"/>
    <n v="315"/>
    <n v="0.35"/>
  </r>
  <r>
    <x v="2"/>
    <x v="2"/>
    <x v="181"/>
    <x v="2"/>
    <x v="24"/>
    <s v="Boise"/>
    <x v="4"/>
    <n v="0.45000000000000007"/>
    <n v="1500"/>
    <n v="675.00000000000011"/>
    <n v="202.50000000000003"/>
    <n v="0.3"/>
  </r>
  <r>
    <x v="2"/>
    <x v="2"/>
    <x v="181"/>
    <x v="2"/>
    <x v="24"/>
    <s v="Boise"/>
    <x v="5"/>
    <n v="0.4"/>
    <n v="3500"/>
    <n v="1400"/>
    <n v="350"/>
    <n v="0.25"/>
  </r>
  <r>
    <x v="2"/>
    <x v="2"/>
    <x v="182"/>
    <x v="2"/>
    <x v="24"/>
    <s v="Boise"/>
    <x v="0"/>
    <n v="0.4"/>
    <n v="5000"/>
    <n v="2000"/>
    <n v="700"/>
    <n v="0.35"/>
  </r>
  <r>
    <x v="2"/>
    <x v="2"/>
    <x v="182"/>
    <x v="2"/>
    <x v="24"/>
    <s v="Boise"/>
    <x v="1"/>
    <n v="0.5"/>
    <n v="3500"/>
    <n v="1750"/>
    <n v="700"/>
    <n v="0.4"/>
  </r>
  <r>
    <x v="2"/>
    <x v="2"/>
    <x v="182"/>
    <x v="2"/>
    <x v="24"/>
    <s v="Boise"/>
    <x v="2"/>
    <n v="0.5"/>
    <n v="3500"/>
    <n v="1750"/>
    <n v="612.5"/>
    <n v="0.35"/>
  </r>
  <r>
    <x v="2"/>
    <x v="2"/>
    <x v="182"/>
    <x v="2"/>
    <x v="24"/>
    <s v="Boise"/>
    <x v="3"/>
    <n v="0.5"/>
    <n v="2250"/>
    <n v="1125"/>
    <n v="393.75"/>
    <n v="0.35"/>
  </r>
  <r>
    <x v="2"/>
    <x v="2"/>
    <x v="182"/>
    <x v="2"/>
    <x v="24"/>
    <s v="Boise"/>
    <x v="4"/>
    <n v="0.55000000000000004"/>
    <n v="1250"/>
    <n v="687.5"/>
    <n v="206.25"/>
    <n v="0.3"/>
  </r>
  <r>
    <x v="2"/>
    <x v="2"/>
    <x v="182"/>
    <x v="2"/>
    <x v="24"/>
    <s v="Boise"/>
    <x v="5"/>
    <n v="0.5"/>
    <n v="3250"/>
    <n v="1625"/>
    <n v="406.25"/>
    <n v="0.25"/>
  </r>
  <r>
    <x v="2"/>
    <x v="2"/>
    <x v="183"/>
    <x v="2"/>
    <x v="24"/>
    <s v="Boise"/>
    <x v="0"/>
    <n v="0.5"/>
    <n v="5000"/>
    <n v="2500"/>
    <n v="875"/>
    <n v="0.35"/>
  </r>
  <r>
    <x v="2"/>
    <x v="2"/>
    <x v="183"/>
    <x v="2"/>
    <x v="24"/>
    <s v="Boise"/>
    <x v="1"/>
    <n v="0.55000000000000004"/>
    <n v="3000"/>
    <n v="1650.0000000000002"/>
    <n v="660.00000000000011"/>
    <n v="0.4"/>
  </r>
  <r>
    <x v="2"/>
    <x v="2"/>
    <x v="183"/>
    <x v="2"/>
    <x v="24"/>
    <s v="Boise"/>
    <x v="2"/>
    <n v="0.55000000000000004"/>
    <n v="3500"/>
    <n v="1925.0000000000002"/>
    <n v="673.75"/>
    <n v="0.35"/>
  </r>
  <r>
    <x v="2"/>
    <x v="2"/>
    <x v="183"/>
    <x v="2"/>
    <x v="24"/>
    <s v="Boise"/>
    <x v="3"/>
    <n v="0.5"/>
    <n v="2500"/>
    <n v="1250"/>
    <n v="437.5"/>
    <n v="0.35"/>
  </r>
  <r>
    <x v="2"/>
    <x v="2"/>
    <x v="183"/>
    <x v="2"/>
    <x v="24"/>
    <s v="Boise"/>
    <x v="4"/>
    <n v="0.55000000000000004"/>
    <n v="1500"/>
    <n v="825.00000000000011"/>
    <n v="247.50000000000003"/>
    <n v="0.3"/>
  </r>
  <r>
    <x v="2"/>
    <x v="2"/>
    <x v="183"/>
    <x v="2"/>
    <x v="24"/>
    <s v="Boise"/>
    <x v="5"/>
    <n v="0.70000000000000007"/>
    <n v="3250"/>
    <n v="2275"/>
    <n v="568.75"/>
    <n v="0.25"/>
  </r>
  <r>
    <x v="2"/>
    <x v="2"/>
    <x v="184"/>
    <x v="2"/>
    <x v="24"/>
    <s v="Boise"/>
    <x v="0"/>
    <n v="0.5"/>
    <n v="5250"/>
    <n v="2625"/>
    <n v="918.74999999999989"/>
    <n v="0.35"/>
  </r>
  <r>
    <x v="2"/>
    <x v="2"/>
    <x v="184"/>
    <x v="2"/>
    <x v="24"/>
    <s v="Boise"/>
    <x v="1"/>
    <n v="0.55000000000000004"/>
    <n v="3750"/>
    <n v="2062.5"/>
    <n v="825"/>
    <n v="0.4"/>
  </r>
  <r>
    <x v="2"/>
    <x v="2"/>
    <x v="184"/>
    <x v="2"/>
    <x v="24"/>
    <s v="Boise"/>
    <x v="2"/>
    <n v="0.55000000000000004"/>
    <n v="4000"/>
    <n v="2200"/>
    <n v="770"/>
    <n v="0.35"/>
  </r>
  <r>
    <x v="2"/>
    <x v="2"/>
    <x v="184"/>
    <x v="2"/>
    <x v="24"/>
    <s v="Boise"/>
    <x v="3"/>
    <n v="0.5"/>
    <n v="3000"/>
    <n v="1500"/>
    <n v="525"/>
    <n v="0.35"/>
  </r>
  <r>
    <x v="2"/>
    <x v="2"/>
    <x v="184"/>
    <x v="2"/>
    <x v="24"/>
    <s v="Boise"/>
    <x v="4"/>
    <n v="0.55000000000000004"/>
    <n v="2000"/>
    <n v="1100"/>
    <n v="330"/>
    <n v="0.3"/>
  </r>
  <r>
    <x v="2"/>
    <x v="2"/>
    <x v="184"/>
    <x v="2"/>
    <x v="24"/>
    <s v="Boise"/>
    <x v="5"/>
    <n v="0.70000000000000007"/>
    <n v="3750"/>
    <n v="2625.0000000000005"/>
    <n v="656.25000000000011"/>
    <n v="0.25"/>
  </r>
  <r>
    <x v="2"/>
    <x v="2"/>
    <x v="185"/>
    <x v="2"/>
    <x v="24"/>
    <s v="Boise"/>
    <x v="0"/>
    <n v="0.5"/>
    <n v="6250"/>
    <n v="3125"/>
    <n v="1093.75"/>
    <n v="0.35"/>
  </r>
  <r>
    <x v="2"/>
    <x v="2"/>
    <x v="185"/>
    <x v="2"/>
    <x v="24"/>
    <s v="Boise"/>
    <x v="1"/>
    <n v="0.55000000000000004"/>
    <n v="4750"/>
    <n v="2612.5"/>
    <n v="1045"/>
    <n v="0.4"/>
  </r>
  <r>
    <x v="2"/>
    <x v="2"/>
    <x v="185"/>
    <x v="2"/>
    <x v="24"/>
    <s v="Boise"/>
    <x v="2"/>
    <n v="0.55000000000000004"/>
    <n v="4750"/>
    <n v="2612.5"/>
    <n v="914.37499999999989"/>
    <n v="0.35"/>
  </r>
  <r>
    <x v="2"/>
    <x v="2"/>
    <x v="185"/>
    <x v="2"/>
    <x v="24"/>
    <s v="Boise"/>
    <x v="3"/>
    <n v="0.5"/>
    <n v="3500"/>
    <n v="1750"/>
    <n v="612.5"/>
    <n v="0.35"/>
  </r>
  <r>
    <x v="2"/>
    <x v="2"/>
    <x v="185"/>
    <x v="2"/>
    <x v="24"/>
    <s v="Boise"/>
    <x v="4"/>
    <n v="0.55000000000000004"/>
    <n v="2250"/>
    <n v="1237.5"/>
    <n v="371.25"/>
    <n v="0.3"/>
  </r>
  <r>
    <x v="2"/>
    <x v="2"/>
    <x v="185"/>
    <x v="2"/>
    <x v="24"/>
    <s v="Boise"/>
    <x v="5"/>
    <n v="0.70000000000000007"/>
    <n v="5250"/>
    <n v="3675.0000000000005"/>
    <n v="918.75000000000011"/>
    <n v="0.25"/>
  </r>
  <r>
    <x v="2"/>
    <x v="2"/>
    <x v="186"/>
    <x v="2"/>
    <x v="24"/>
    <s v="Boise"/>
    <x v="0"/>
    <n v="0.5"/>
    <n v="6750"/>
    <n v="3375"/>
    <n v="1181.25"/>
    <n v="0.35"/>
  </r>
  <r>
    <x v="2"/>
    <x v="2"/>
    <x v="186"/>
    <x v="2"/>
    <x v="24"/>
    <s v="Boise"/>
    <x v="1"/>
    <n v="0.55000000000000004"/>
    <n v="5250"/>
    <n v="2887.5000000000005"/>
    <n v="1155.0000000000002"/>
    <n v="0.4"/>
  </r>
  <r>
    <x v="2"/>
    <x v="2"/>
    <x v="186"/>
    <x v="2"/>
    <x v="24"/>
    <s v="Boise"/>
    <x v="2"/>
    <n v="0.55000000000000004"/>
    <n v="4750"/>
    <n v="2612.5"/>
    <n v="914.37499999999989"/>
    <n v="0.35"/>
  </r>
  <r>
    <x v="2"/>
    <x v="2"/>
    <x v="186"/>
    <x v="2"/>
    <x v="24"/>
    <s v="Boise"/>
    <x v="3"/>
    <n v="0.5"/>
    <n v="3750"/>
    <n v="1875"/>
    <n v="656.25"/>
    <n v="0.35"/>
  </r>
  <r>
    <x v="2"/>
    <x v="2"/>
    <x v="186"/>
    <x v="2"/>
    <x v="24"/>
    <s v="Boise"/>
    <x v="4"/>
    <n v="0.55000000000000004"/>
    <n v="4250"/>
    <n v="2337.5"/>
    <n v="701.25"/>
    <n v="0.3"/>
  </r>
  <r>
    <x v="2"/>
    <x v="2"/>
    <x v="186"/>
    <x v="2"/>
    <x v="24"/>
    <s v="Boise"/>
    <x v="5"/>
    <n v="0.70000000000000007"/>
    <n v="4250"/>
    <n v="2975.0000000000005"/>
    <n v="743.75000000000011"/>
    <n v="0.25"/>
  </r>
  <r>
    <x v="2"/>
    <x v="2"/>
    <x v="187"/>
    <x v="2"/>
    <x v="24"/>
    <s v="Boise"/>
    <x v="0"/>
    <n v="0.55000000000000004"/>
    <n v="6250"/>
    <n v="3437.5000000000005"/>
    <n v="1203.125"/>
    <n v="0.35"/>
  </r>
  <r>
    <x v="2"/>
    <x v="2"/>
    <x v="187"/>
    <x v="2"/>
    <x v="24"/>
    <s v="Boise"/>
    <x v="1"/>
    <n v="0.60000000000000009"/>
    <n v="5750"/>
    <n v="3450.0000000000005"/>
    <n v="1380.0000000000002"/>
    <n v="0.4"/>
  </r>
  <r>
    <x v="2"/>
    <x v="2"/>
    <x v="187"/>
    <x v="2"/>
    <x v="24"/>
    <s v="Boise"/>
    <x v="2"/>
    <n v="0.55000000000000004"/>
    <n v="4500"/>
    <n v="2475"/>
    <n v="866.25"/>
    <n v="0.35"/>
  </r>
  <r>
    <x v="2"/>
    <x v="2"/>
    <x v="187"/>
    <x v="2"/>
    <x v="24"/>
    <s v="Boise"/>
    <x v="3"/>
    <n v="0.55000000000000004"/>
    <n v="4000"/>
    <n v="2200"/>
    <n v="770"/>
    <n v="0.35"/>
  </r>
  <r>
    <x v="2"/>
    <x v="2"/>
    <x v="187"/>
    <x v="2"/>
    <x v="24"/>
    <s v="Boise"/>
    <x v="4"/>
    <n v="0.65"/>
    <n v="4000"/>
    <n v="2600"/>
    <n v="780"/>
    <n v="0.3"/>
  </r>
  <r>
    <x v="2"/>
    <x v="2"/>
    <x v="187"/>
    <x v="2"/>
    <x v="24"/>
    <s v="Boise"/>
    <x v="5"/>
    <n v="0.70000000000000007"/>
    <n v="3750"/>
    <n v="2625.0000000000005"/>
    <n v="656.25000000000011"/>
    <n v="0.25"/>
  </r>
  <r>
    <x v="2"/>
    <x v="2"/>
    <x v="188"/>
    <x v="2"/>
    <x v="24"/>
    <s v="Boise"/>
    <x v="0"/>
    <n v="0.45000000000000007"/>
    <n v="5750"/>
    <n v="2587.5000000000005"/>
    <n v="905.62500000000011"/>
    <n v="0.35"/>
  </r>
  <r>
    <x v="2"/>
    <x v="2"/>
    <x v="188"/>
    <x v="2"/>
    <x v="24"/>
    <s v="Boise"/>
    <x v="1"/>
    <n v="0.50000000000000011"/>
    <n v="5750"/>
    <n v="2875.0000000000005"/>
    <n v="1150.0000000000002"/>
    <n v="0.4"/>
  </r>
  <r>
    <x v="2"/>
    <x v="2"/>
    <x v="188"/>
    <x v="2"/>
    <x v="24"/>
    <s v="Boise"/>
    <x v="2"/>
    <n v="0.45000000000000007"/>
    <n v="4250"/>
    <n v="1912.5000000000002"/>
    <n v="669.375"/>
    <n v="0.35"/>
  </r>
  <r>
    <x v="2"/>
    <x v="2"/>
    <x v="188"/>
    <x v="2"/>
    <x v="24"/>
    <s v="Boise"/>
    <x v="3"/>
    <n v="0.45000000000000007"/>
    <n v="3750"/>
    <n v="1687.5000000000002"/>
    <n v="590.625"/>
    <n v="0.35"/>
  </r>
  <r>
    <x v="2"/>
    <x v="2"/>
    <x v="188"/>
    <x v="2"/>
    <x v="24"/>
    <s v="Boise"/>
    <x v="4"/>
    <n v="0.55000000000000004"/>
    <n v="3750"/>
    <n v="2062.5"/>
    <n v="618.75"/>
    <n v="0.3"/>
  </r>
  <r>
    <x v="2"/>
    <x v="2"/>
    <x v="188"/>
    <x v="2"/>
    <x v="24"/>
    <s v="Boise"/>
    <x v="5"/>
    <n v="0.60000000000000009"/>
    <n v="4250"/>
    <n v="2550.0000000000005"/>
    <n v="637.50000000000011"/>
    <n v="0.25"/>
  </r>
  <r>
    <x v="2"/>
    <x v="2"/>
    <x v="189"/>
    <x v="2"/>
    <x v="24"/>
    <s v="Boise"/>
    <x v="0"/>
    <n v="0.45000000000000007"/>
    <n v="5000"/>
    <n v="2250.0000000000005"/>
    <n v="787.50000000000011"/>
    <n v="0.35"/>
  </r>
  <r>
    <x v="2"/>
    <x v="2"/>
    <x v="189"/>
    <x v="2"/>
    <x v="24"/>
    <s v="Boise"/>
    <x v="1"/>
    <n v="0.50000000000000011"/>
    <n v="5000"/>
    <n v="2500.0000000000005"/>
    <n v="1000.0000000000002"/>
    <n v="0.4"/>
  </r>
  <r>
    <x v="2"/>
    <x v="2"/>
    <x v="189"/>
    <x v="2"/>
    <x v="24"/>
    <s v="Boise"/>
    <x v="2"/>
    <n v="0.45000000000000007"/>
    <n v="3250"/>
    <n v="1462.5000000000002"/>
    <n v="511.87500000000006"/>
    <n v="0.35"/>
  </r>
  <r>
    <x v="2"/>
    <x v="2"/>
    <x v="189"/>
    <x v="2"/>
    <x v="24"/>
    <s v="Boise"/>
    <x v="3"/>
    <n v="0.45000000000000007"/>
    <n v="3000"/>
    <n v="1350.0000000000002"/>
    <n v="472.50000000000006"/>
    <n v="0.35"/>
  </r>
  <r>
    <x v="2"/>
    <x v="2"/>
    <x v="189"/>
    <x v="2"/>
    <x v="24"/>
    <s v="Boise"/>
    <x v="4"/>
    <n v="0.55000000000000004"/>
    <n v="2750"/>
    <n v="1512.5000000000002"/>
    <n v="453.75000000000006"/>
    <n v="0.3"/>
  </r>
  <r>
    <x v="2"/>
    <x v="2"/>
    <x v="189"/>
    <x v="2"/>
    <x v="24"/>
    <s v="Boise"/>
    <x v="5"/>
    <n v="0.60000000000000009"/>
    <n v="3250"/>
    <n v="1950.0000000000002"/>
    <n v="487.50000000000006"/>
    <n v="0.25"/>
  </r>
  <r>
    <x v="2"/>
    <x v="2"/>
    <x v="190"/>
    <x v="2"/>
    <x v="24"/>
    <s v="Boise"/>
    <x v="0"/>
    <n v="0.45000000000000007"/>
    <n v="5000"/>
    <n v="2250.0000000000005"/>
    <n v="787.50000000000011"/>
    <n v="0.35"/>
  </r>
  <r>
    <x v="2"/>
    <x v="2"/>
    <x v="190"/>
    <x v="2"/>
    <x v="24"/>
    <s v="Boise"/>
    <x v="1"/>
    <n v="0.50000000000000011"/>
    <n v="5250"/>
    <n v="2625.0000000000005"/>
    <n v="1050.0000000000002"/>
    <n v="0.4"/>
  </r>
  <r>
    <x v="2"/>
    <x v="2"/>
    <x v="190"/>
    <x v="2"/>
    <x v="24"/>
    <s v="Boise"/>
    <x v="2"/>
    <n v="0.45000000000000007"/>
    <n v="3750"/>
    <n v="1687.5000000000002"/>
    <n v="590.625"/>
    <n v="0.35"/>
  </r>
  <r>
    <x v="2"/>
    <x v="2"/>
    <x v="190"/>
    <x v="2"/>
    <x v="24"/>
    <s v="Boise"/>
    <x v="3"/>
    <n v="0.45000000000000007"/>
    <n v="3500"/>
    <n v="1575.0000000000002"/>
    <n v="551.25"/>
    <n v="0.35"/>
  </r>
  <r>
    <x v="2"/>
    <x v="2"/>
    <x v="190"/>
    <x v="2"/>
    <x v="24"/>
    <s v="Boise"/>
    <x v="4"/>
    <n v="0.55000000000000004"/>
    <n v="3000"/>
    <n v="1650.0000000000002"/>
    <n v="495.00000000000006"/>
    <n v="0.3"/>
  </r>
  <r>
    <x v="2"/>
    <x v="2"/>
    <x v="190"/>
    <x v="2"/>
    <x v="24"/>
    <s v="Boise"/>
    <x v="5"/>
    <n v="0.60000000000000009"/>
    <n v="4250"/>
    <n v="2550.0000000000005"/>
    <n v="637.50000000000011"/>
    <n v="0.25"/>
  </r>
  <r>
    <x v="2"/>
    <x v="2"/>
    <x v="191"/>
    <x v="2"/>
    <x v="24"/>
    <s v="Boise"/>
    <x v="0"/>
    <n v="0.45000000000000007"/>
    <n v="6250"/>
    <n v="2812.5000000000005"/>
    <n v="984.37500000000011"/>
    <n v="0.35"/>
  </r>
  <r>
    <x v="2"/>
    <x v="2"/>
    <x v="191"/>
    <x v="2"/>
    <x v="24"/>
    <s v="Boise"/>
    <x v="1"/>
    <n v="0.50000000000000011"/>
    <n v="6250"/>
    <n v="3125.0000000000009"/>
    <n v="1250.0000000000005"/>
    <n v="0.4"/>
  </r>
  <r>
    <x v="2"/>
    <x v="2"/>
    <x v="191"/>
    <x v="2"/>
    <x v="24"/>
    <s v="Boise"/>
    <x v="2"/>
    <n v="0.45000000000000007"/>
    <n v="4250"/>
    <n v="1912.5000000000002"/>
    <n v="669.375"/>
    <n v="0.35"/>
  </r>
  <r>
    <x v="2"/>
    <x v="2"/>
    <x v="191"/>
    <x v="2"/>
    <x v="24"/>
    <s v="Boise"/>
    <x v="3"/>
    <n v="0.45000000000000007"/>
    <n v="4250"/>
    <n v="1912.5000000000002"/>
    <n v="669.375"/>
    <n v="0.35"/>
  </r>
  <r>
    <x v="2"/>
    <x v="2"/>
    <x v="191"/>
    <x v="2"/>
    <x v="24"/>
    <s v="Boise"/>
    <x v="4"/>
    <n v="0.55000000000000004"/>
    <n v="3500"/>
    <n v="1925.0000000000002"/>
    <n v="577.5"/>
    <n v="0.3"/>
  </r>
  <r>
    <x v="2"/>
    <x v="2"/>
    <x v="191"/>
    <x v="2"/>
    <x v="24"/>
    <s v="Boise"/>
    <x v="5"/>
    <n v="0.60000000000000009"/>
    <n v="4500"/>
    <n v="2700.0000000000005"/>
    <n v="675.00000000000011"/>
    <n v="0.25"/>
  </r>
  <r>
    <x v="2"/>
    <x v="2"/>
    <x v="192"/>
    <x v="2"/>
    <x v="25"/>
    <s v="Phoenix"/>
    <x v="0"/>
    <n v="0.34999999999999992"/>
    <n v="4750"/>
    <n v="1662.4999999999995"/>
    <n v="581.87499999999977"/>
    <n v="0.35"/>
  </r>
  <r>
    <x v="2"/>
    <x v="2"/>
    <x v="192"/>
    <x v="2"/>
    <x v="25"/>
    <s v="Phoenix"/>
    <x v="1"/>
    <n v="0.45"/>
    <n v="4750"/>
    <n v="2137.5"/>
    <n v="855"/>
    <n v="0.4"/>
  </r>
  <r>
    <x v="2"/>
    <x v="2"/>
    <x v="192"/>
    <x v="2"/>
    <x v="25"/>
    <s v="Phoenix"/>
    <x v="2"/>
    <n v="0.45"/>
    <n v="4750"/>
    <n v="2137.5"/>
    <n v="748.125"/>
    <n v="0.35"/>
  </r>
  <r>
    <x v="2"/>
    <x v="2"/>
    <x v="192"/>
    <x v="2"/>
    <x v="25"/>
    <s v="Phoenix"/>
    <x v="3"/>
    <n v="0.45"/>
    <n v="3250"/>
    <n v="1462.5"/>
    <n v="511.87499999999994"/>
    <n v="0.35"/>
  </r>
  <r>
    <x v="2"/>
    <x v="2"/>
    <x v="192"/>
    <x v="2"/>
    <x v="25"/>
    <s v="Phoenix"/>
    <x v="4"/>
    <n v="0.50000000000000011"/>
    <n v="2750"/>
    <n v="1375.0000000000002"/>
    <n v="412.50000000000006"/>
    <n v="0.3"/>
  </r>
  <r>
    <x v="2"/>
    <x v="2"/>
    <x v="192"/>
    <x v="2"/>
    <x v="25"/>
    <s v="Phoenix"/>
    <x v="5"/>
    <n v="0.45"/>
    <n v="4750"/>
    <n v="2137.5"/>
    <n v="534.375"/>
    <n v="0.25"/>
  </r>
  <r>
    <x v="2"/>
    <x v="2"/>
    <x v="193"/>
    <x v="2"/>
    <x v="25"/>
    <s v="Phoenix"/>
    <x v="0"/>
    <n v="0.34999999999999992"/>
    <n v="5250"/>
    <n v="1837.4999999999995"/>
    <n v="643.12499999999977"/>
    <n v="0.35"/>
  </r>
  <r>
    <x v="2"/>
    <x v="2"/>
    <x v="193"/>
    <x v="2"/>
    <x v="25"/>
    <s v="Phoenix"/>
    <x v="1"/>
    <n v="0.45"/>
    <n v="4250"/>
    <n v="1912.5"/>
    <n v="765"/>
    <n v="0.4"/>
  </r>
  <r>
    <x v="2"/>
    <x v="2"/>
    <x v="193"/>
    <x v="2"/>
    <x v="25"/>
    <s v="Phoenix"/>
    <x v="2"/>
    <n v="0.45"/>
    <n v="4250"/>
    <n v="1912.5"/>
    <n v="669.375"/>
    <n v="0.35"/>
  </r>
  <r>
    <x v="2"/>
    <x v="2"/>
    <x v="193"/>
    <x v="2"/>
    <x v="25"/>
    <s v="Phoenix"/>
    <x v="3"/>
    <n v="0.45"/>
    <n v="2750"/>
    <n v="1237.5"/>
    <n v="433.125"/>
    <n v="0.35"/>
  </r>
  <r>
    <x v="2"/>
    <x v="2"/>
    <x v="193"/>
    <x v="2"/>
    <x v="25"/>
    <s v="Phoenix"/>
    <x v="4"/>
    <n v="0.50000000000000011"/>
    <n v="2000"/>
    <n v="1000.0000000000002"/>
    <n v="300.00000000000006"/>
    <n v="0.3"/>
  </r>
  <r>
    <x v="2"/>
    <x v="2"/>
    <x v="193"/>
    <x v="2"/>
    <x v="25"/>
    <s v="Phoenix"/>
    <x v="5"/>
    <n v="0.45"/>
    <n v="4000"/>
    <n v="1800"/>
    <n v="450"/>
    <n v="0.25"/>
  </r>
  <r>
    <x v="2"/>
    <x v="2"/>
    <x v="194"/>
    <x v="2"/>
    <x v="25"/>
    <s v="Phoenix"/>
    <x v="0"/>
    <n v="0.45"/>
    <n v="5500"/>
    <n v="2475"/>
    <n v="866.25"/>
    <n v="0.35"/>
  </r>
  <r>
    <x v="2"/>
    <x v="2"/>
    <x v="194"/>
    <x v="2"/>
    <x v="25"/>
    <s v="Phoenix"/>
    <x v="1"/>
    <n v="0.55000000000000004"/>
    <n v="4000"/>
    <n v="2200"/>
    <n v="880"/>
    <n v="0.4"/>
  </r>
  <r>
    <x v="2"/>
    <x v="2"/>
    <x v="194"/>
    <x v="2"/>
    <x v="25"/>
    <s v="Phoenix"/>
    <x v="2"/>
    <n v="0.55000000000000004"/>
    <n v="4000"/>
    <n v="2200"/>
    <n v="770"/>
    <n v="0.35"/>
  </r>
  <r>
    <x v="2"/>
    <x v="2"/>
    <x v="194"/>
    <x v="2"/>
    <x v="25"/>
    <s v="Phoenix"/>
    <x v="3"/>
    <n v="0.55000000000000004"/>
    <n v="2750"/>
    <n v="1512.5000000000002"/>
    <n v="529.375"/>
    <n v="0.35"/>
  </r>
  <r>
    <x v="2"/>
    <x v="2"/>
    <x v="194"/>
    <x v="2"/>
    <x v="25"/>
    <s v="Phoenix"/>
    <x v="4"/>
    <n v="0.60000000000000009"/>
    <n v="1750"/>
    <n v="1050.0000000000002"/>
    <n v="315.00000000000006"/>
    <n v="0.3"/>
  </r>
  <r>
    <x v="2"/>
    <x v="2"/>
    <x v="194"/>
    <x v="2"/>
    <x v="25"/>
    <s v="Phoenix"/>
    <x v="5"/>
    <n v="0.55000000000000004"/>
    <n v="3750"/>
    <n v="2062.5"/>
    <n v="515.625"/>
    <n v="0.25"/>
  </r>
  <r>
    <x v="2"/>
    <x v="2"/>
    <x v="195"/>
    <x v="2"/>
    <x v="25"/>
    <s v="Phoenix"/>
    <x v="0"/>
    <n v="0.55000000000000004"/>
    <n v="5500"/>
    <n v="3025.0000000000005"/>
    <n v="1058.75"/>
    <n v="0.35"/>
  </r>
  <r>
    <x v="2"/>
    <x v="2"/>
    <x v="195"/>
    <x v="2"/>
    <x v="25"/>
    <s v="Phoenix"/>
    <x v="1"/>
    <n v="0.60000000000000009"/>
    <n v="3500"/>
    <n v="2100.0000000000005"/>
    <n v="840.00000000000023"/>
    <n v="0.4"/>
  </r>
  <r>
    <x v="2"/>
    <x v="2"/>
    <x v="195"/>
    <x v="2"/>
    <x v="25"/>
    <s v="Phoenix"/>
    <x v="2"/>
    <n v="0.60000000000000009"/>
    <n v="4000"/>
    <n v="2400.0000000000005"/>
    <n v="840.00000000000011"/>
    <n v="0.35"/>
  </r>
  <r>
    <x v="2"/>
    <x v="2"/>
    <x v="195"/>
    <x v="2"/>
    <x v="25"/>
    <s v="Phoenix"/>
    <x v="3"/>
    <n v="0.55000000000000004"/>
    <n v="3000"/>
    <n v="1650.0000000000002"/>
    <n v="577.5"/>
    <n v="0.35"/>
  </r>
  <r>
    <x v="2"/>
    <x v="2"/>
    <x v="195"/>
    <x v="2"/>
    <x v="25"/>
    <s v="Phoenix"/>
    <x v="4"/>
    <n v="0.60000000000000009"/>
    <n v="2000"/>
    <n v="1200.0000000000002"/>
    <n v="360.00000000000006"/>
    <n v="0.3"/>
  </r>
  <r>
    <x v="2"/>
    <x v="2"/>
    <x v="195"/>
    <x v="2"/>
    <x v="25"/>
    <s v="Phoenix"/>
    <x v="5"/>
    <n v="0.75000000000000011"/>
    <n v="3750"/>
    <n v="2812.5000000000005"/>
    <n v="703.12500000000011"/>
    <n v="0.25"/>
  </r>
  <r>
    <x v="2"/>
    <x v="2"/>
    <x v="196"/>
    <x v="2"/>
    <x v="25"/>
    <s v="Phoenix"/>
    <x v="0"/>
    <n v="0.55000000000000004"/>
    <n v="5750"/>
    <n v="3162.5000000000005"/>
    <n v="1106.875"/>
    <n v="0.35"/>
  </r>
  <r>
    <x v="2"/>
    <x v="2"/>
    <x v="196"/>
    <x v="2"/>
    <x v="25"/>
    <s v="Phoenix"/>
    <x v="1"/>
    <n v="0.60000000000000009"/>
    <n v="4250"/>
    <n v="2550.0000000000005"/>
    <n v="1020.0000000000002"/>
    <n v="0.4"/>
  </r>
  <r>
    <x v="2"/>
    <x v="2"/>
    <x v="196"/>
    <x v="2"/>
    <x v="25"/>
    <s v="Phoenix"/>
    <x v="2"/>
    <n v="0.60000000000000009"/>
    <n v="4500"/>
    <n v="2700.0000000000005"/>
    <n v="945.00000000000011"/>
    <n v="0.35"/>
  </r>
  <r>
    <x v="2"/>
    <x v="2"/>
    <x v="196"/>
    <x v="2"/>
    <x v="25"/>
    <s v="Phoenix"/>
    <x v="3"/>
    <n v="0.55000000000000004"/>
    <n v="3500"/>
    <n v="1925.0000000000002"/>
    <n v="673.75"/>
    <n v="0.35"/>
  </r>
  <r>
    <x v="2"/>
    <x v="2"/>
    <x v="196"/>
    <x v="2"/>
    <x v="25"/>
    <s v="Phoenix"/>
    <x v="4"/>
    <n v="0.60000000000000009"/>
    <n v="2500"/>
    <n v="1500.0000000000002"/>
    <n v="450.00000000000006"/>
    <n v="0.3"/>
  </r>
  <r>
    <x v="2"/>
    <x v="2"/>
    <x v="196"/>
    <x v="2"/>
    <x v="25"/>
    <s v="Phoenix"/>
    <x v="5"/>
    <n v="0.75000000000000011"/>
    <n v="4250"/>
    <n v="3187.5000000000005"/>
    <n v="796.87500000000011"/>
    <n v="0.25"/>
  </r>
  <r>
    <x v="2"/>
    <x v="2"/>
    <x v="197"/>
    <x v="2"/>
    <x v="25"/>
    <s v="Phoenix"/>
    <x v="0"/>
    <n v="0.55000000000000004"/>
    <n v="7000"/>
    <n v="3850.0000000000005"/>
    <n v="1347.5"/>
    <n v="0.35"/>
  </r>
  <r>
    <x v="2"/>
    <x v="2"/>
    <x v="197"/>
    <x v="2"/>
    <x v="25"/>
    <s v="Phoenix"/>
    <x v="1"/>
    <n v="0.60000000000000009"/>
    <n v="5500"/>
    <n v="3300.0000000000005"/>
    <n v="1320.0000000000002"/>
    <n v="0.4"/>
  </r>
  <r>
    <x v="2"/>
    <x v="2"/>
    <x v="197"/>
    <x v="2"/>
    <x v="25"/>
    <s v="Phoenix"/>
    <x v="2"/>
    <n v="0.60000000000000009"/>
    <n v="5500"/>
    <n v="3300.0000000000005"/>
    <n v="1155"/>
    <n v="0.35"/>
  </r>
  <r>
    <x v="2"/>
    <x v="2"/>
    <x v="197"/>
    <x v="2"/>
    <x v="25"/>
    <s v="Phoenix"/>
    <x v="3"/>
    <n v="0.55000000000000004"/>
    <n v="4250"/>
    <n v="2337.5"/>
    <n v="818.125"/>
    <n v="0.35"/>
  </r>
  <r>
    <x v="2"/>
    <x v="2"/>
    <x v="197"/>
    <x v="2"/>
    <x v="25"/>
    <s v="Phoenix"/>
    <x v="4"/>
    <n v="0.60000000000000009"/>
    <n v="3000"/>
    <n v="1800.0000000000002"/>
    <n v="540"/>
    <n v="0.3"/>
  </r>
  <r>
    <x v="2"/>
    <x v="2"/>
    <x v="197"/>
    <x v="2"/>
    <x v="25"/>
    <s v="Phoenix"/>
    <x v="5"/>
    <n v="0.75000000000000011"/>
    <n v="6000"/>
    <n v="4500.0000000000009"/>
    <n v="1125.0000000000002"/>
    <n v="0.25"/>
  </r>
  <r>
    <x v="2"/>
    <x v="2"/>
    <x v="198"/>
    <x v="2"/>
    <x v="25"/>
    <s v="Phoenix"/>
    <x v="0"/>
    <n v="0.55000000000000004"/>
    <n v="7500"/>
    <n v="4125"/>
    <n v="1443.75"/>
    <n v="0.35"/>
  </r>
  <r>
    <x v="2"/>
    <x v="2"/>
    <x v="198"/>
    <x v="2"/>
    <x v="25"/>
    <s v="Phoenix"/>
    <x v="1"/>
    <n v="0.60000000000000009"/>
    <n v="6000"/>
    <n v="3600.0000000000005"/>
    <n v="1440.0000000000002"/>
    <n v="0.4"/>
  </r>
  <r>
    <x v="2"/>
    <x v="2"/>
    <x v="198"/>
    <x v="2"/>
    <x v="25"/>
    <s v="Phoenix"/>
    <x v="2"/>
    <n v="0.60000000000000009"/>
    <n v="5500"/>
    <n v="3300.0000000000005"/>
    <n v="1155"/>
    <n v="0.35"/>
  </r>
  <r>
    <x v="2"/>
    <x v="2"/>
    <x v="198"/>
    <x v="2"/>
    <x v="25"/>
    <s v="Phoenix"/>
    <x v="3"/>
    <n v="0.55000000000000004"/>
    <n v="4500"/>
    <n v="2475"/>
    <n v="866.25"/>
    <n v="0.35"/>
  </r>
  <r>
    <x v="2"/>
    <x v="2"/>
    <x v="198"/>
    <x v="2"/>
    <x v="25"/>
    <s v="Phoenix"/>
    <x v="4"/>
    <n v="0.60000000000000009"/>
    <n v="5000"/>
    <n v="3000.0000000000005"/>
    <n v="900.00000000000011"/>
    <n v="0.3"/>
  </r>
  <r>
    <x v="2"/>
    <x v="2"/>
    <x v="198"/>
    <x v="2"/>
    <x v="25"/>
    <s v="Phoenix"/>
    <x v="5"/>
    <n v="0.75000000000000011"/>
    <n v="5000"/>
    <n v="3750.0000000000005"/>
    <n v="937.50000000000011"/>
    <n v="0.25"/>
  </r>
  <r>
    <x v="2"/>
    <x v="2"/>
    <x v="199"/>
    <x v="2"/>
    <x v="25"/>
    <s v="Phoenix"/>
    <x v="0"/>
    <n v="0.60000000000000009"/>
    <n v="7000"/>
    <n v="4200.0000000000009"/>
    <n v="1470.0000000000002"/>
    <n v="0.35"/>
  </r>
  <r>
    <x v="2"/>
    <x v="2"/>
    <x v="199"/>
    <x v="2"/>
    <x v="25"/>
    <s v="Phoenix"/>
    <x v="1"/>
    <n v="0.65000000000000013"/>
    <n v="6500"/>
    <n v="4225.0000000000009"/>
    <n v="1690.0000000000005"/>
    <n v="0.4"/>
  </r>
  <r>
    <x v="2"/>
    <x v="2"/>
    <x v="199"/>
    <x v="2"/>
    <x v="25"/>
    <s v="Phoenix"/>
    <x v="2"/>
    <n v="0.60000000000000009"/>
    <n v="5250"/>
    <n v="3150.0000000000005"/>
    <n v="1102.5"/>
    <n v="0.35"/>
  </r>
  <r>
    <x v="2"/>
    <x v="2"/>
    <x v="199"/>
    <x v="2"/>
    <x v="25"/>
    <s v="Phoenix"/>
    <x v="3"/>
    <n v="0.60000000000000009"/>
    <n v="4750"/>
    <n v="2850.0000000000005"/>
    <n v="997.50000000000011"/>
    <n v="0.35"/>
  </r>
  <r>
    <x v="2"/>
    <x v="2"/>
    <x v="199"/>
    <x v="2"/>
    <x v="25"/>
    <s v="Phoenix"/>
    <x v="4"/>
    <n v="0.70000000000000007"/>
    <n v="4750"/>
    <n v="3325.0000000000005"/>
    <n v="997.50000000000011"/>
    <n v="0.3"/>
  </r>
  <r>
    <x v="2"/>
    <x v="2"/>
    <x v="199"/>
    <x v="2"/>
    <x v="25"/>
    <s v="Phoenix"/>
    <x v="5"/>
    <n v="0.75000000000000011"/>
    <n v="4500"/>
    <n v="3375.0000000000005"/>
    <n v="843.75000000000011"/>
    <n v="0.25"/>
  </r>
  <r>
    <x v="2"/>
    <x v="2"/>
    <x v="200"/>
    <x v="2"/>
    <x v="25"/>
    <s v="Phoenix"/>
    <x v="0"/>
    <n v="0.50000000000000011"/>
    <n v="6250"/>
    <n v="3125.0000000000009"/>
    <n v="1093.7500000000002"/>
    <n v="0.35"/>
  </r>
  <r>
    <x v="2"/>
    <x v="2"/>
    <x v="200"/>
    <x v="2"/>
    <x v="25"/>
    <s v="Phoenix"/>
    <x v="1"/>
    <n v="0.55000000000000016"/>
    <n v="6250"/>
    <n v="3437.5000000000009"/>
    <n v="1375.0000000000005"/>
    <n v="0.4"/>
  </r>
  <r>
    <x v="2"/>
    <x v="2"/>
    <x v="200"/>
    <x v="2"/>
    <x v="25"/>
    <s v="Phoenix"/>
    <x v="2"/>
    <n v="0.50000000000000011"/>
    <n v="4750"/>
    <n v="2375.0000000000005"/>
    <n v="831.25000000000011"/>
    <n v="0.35"/>
  </r>
  <r>
    <x v="2"/>
    <x v="2"/>
    <x v="200"/>
    <x v="2"/>
    <x v="25"/>
    <s v="Phoenix"/>
    <x v="3"/>
    <n v="0.50000000000000011"/>
    <n v="4250"/>
    <n v="2125.0000000000005"/>
    <n v="743.75000000000011"/>
    <n v="0.35"/>
  </r>
  <r>
    <x v="2"/>
    <x v="2"/>
    <x v="200"/>
    <x v="2"/>
    <x v="25"/>
    <s v="Phoenix"/>
    <x v="4"/>
    <n v="0.60000000000000009"/>
    <n v="4250"/>
    <n v="2550.0000000000005"/>
    <n v="765.00000000000011"/>
    <n v="0.3"/>
  </r>
  <r>
    <x v="2"/>
    <x v="2"/>
    <x v="200"/>
    <x v="2"/>
    <x v="25"/>
    <s v="Phoenix"/>
    <x v="5"/>
    <n v="0.65000000000000013"/>
    <n v="4750"/>
    <n v="3087.5000000000005"/>
    <n v="771.87500000000011"/>
    <n v="0.25"/>
  </r>
  <r>
    <x v="2"/>
    <x v="2"/>
    <x v="201"/>
    <x v="2"/>
    <x v="25"/>
    <s v="Phoenix"/>
    <x v="0"/>
    <n v="0.50000000000000011"/>
    <n v="5500"/>
    <n v="2750.0000000000005"/>
    <n v="962.50000000000011"/>
    <n v="0.35"/>
  </r>
  <r>
    <x v="2"/>
    <x v="2"/>
    <x v="201"/>
    <x v="2"/>
    <x v="25"/>
    <s v="Phoenix"/>
    <x v="1"/>
    <n v="0.55000000000000016"/>
    <n v="5500"/>
    <n v="3025.0000000000009"/>
    <n v="1210.0000000000005"/>
    <n v="0.4"/>
  </r>
  <r>
    <x v="2"/>
    <x v="2"/>
    <x v="201"/>
    <x v="2"/>
    <x v="25"/>
    <s v="Phoenix"/>
    <x v="2"/>
    <n v="0.50000000000000011"/>
    <n v="3750"/>
    <n v="1875.0000000000005"/>
    <n v="656.25000000000011"/>
    <n v="0.35"/>
  </r>
  <r>
    <x v="2"/>
    <x v="2"/>
    <x v="201"/>
    <x v="2"/>
    <x v="25"/>
    <s v="Phoenix"/>
    <x v="3"/>
    <n v="0.50000000000000011"/>
    <n v="3500"/>
    <n v="1750.0000000000005"/>
    <n v="612.50000000000011"/>
    <n v="0.35"/>
  </r>
  <r>
    <x v="2"/>
    <x v="2"/>
    <x v="201"/>
    <x v="2"/>
    <x v="25"/>
    <s v="Phoenix"/>
    <x v="4"/>
    <n v="0.60000000000000009"/>
    <n v="3250"/>
    <n v="1950.0000000000002"/>
    <n v="585"/>
    <n v="0.3"/>
  </r>
  <r>
    <x v="2"/>
    <x v="2"/>
    <x v="201"/>
    <x v="2"/>
    <x v="25"/>
    <s v="Phoenix"/>
    <x v="5"/>
    <n v="0.75000000000000011"/>
    <n v="3750"/>
    <n v="2812.5000000000005"/>
    <n v="703.12500000000011"/>
    <n v="0.25"/>
  </r>
  <r>
    <x v="2"/>
    <x v="2"/>
    <x v="202"/>
    <x v="2"/>
    <x v="25"/>
    <s v="Phoenix"/>
    <x v="0"/>
    <n v="0.60000000000000009"/>
    <n v="5500"/>
    <n v="3300.0000000000005"/>
    <n v="1155"/>
    <n v="0.35"/>
  </r>
  <r>
    <x v="2"/>
    <x v="2"/>
    <x v="202"/>
    <x v="2"/>
    <x v="25"/>
    <s v="Phoenix"/>
    <x v="1"/>
    <n v="0.65000000000000013"/>
    <n v="6000"/>
    <n v="3900.0000000000009"/>
    <n v="1560.0000000000005"/>
    <n v="0.4"/>
  </r>
  <r>
    <x v="2"/>
    <x v="2"/>
    <x v="202"/>
    <x v="2"/>
    <x v="25"/>
    <s v="Phoenix"/>
    <x v="2"/>
    <n v="0.60000000000000009"/>
    <n v="4500"/>
    <n v="2700.0000000000005"/>
    <n v="945.00000000000011"/>
    <n v="0.35"/>
  </r>
  <r>
    <x v="2"/>
    <x v="2"/>
    <x v="202"/>
    <x v="2"/>
    <x v="25"/>
    <s v="Phoenix"/>
    <x v="3"/>
    <n v="0.60000000000000009"/>
    <n v="4250"/>
    <n v="2550.0000000000005"/>
    <n v="892.50000000000011"/>
    <n v="0.35"/>
  </r>
  <r>
    <x v="2"/>
    <x v="2"/>
    <x v="202"/>
    <x v="2"/>
    <x v="25"/>
    <s v="Phoenix"/>
    <x v="4"/>
    <n v="0.70000000000000007"/>
    <n v="3750"/>
    <n v="2625.0000000000005"/>
    <n v="787.50000000000011"/>
    <n v="0.3"/>
  </r>
  <r>
    <x v="2"/>
    <x v="2"/>
    <x v="202"/>
    <x v="2"/>
    <x v="25"/>
    <s v="Phoenix"/>
    <x v="5"/>
    <n v="0.75000000000000011"/>
    <n v="5000"/>
    <n v="3750.0000000000005"/>
    <n v="937.50000000000011"/>
    <n v="0.25"/>
  </r>
  <r>
    <x v="2"/>
    <x v="2"/>
    <x v="203"/>
    <x v="2"/>
    <x v="25"/>
    <s v="Phoenix"/>
    <x v="0"/>
    <n v="0.60000000000000009"/>
    <n v="7000"/>
    <n v="4200.0000000000009"/>
    <n v="1470.0000000000002"/>
    <n v="0.35"/>
  </r>
  <r>
    <x v="2"/>
    <x v="2"/>
    <x v="203"/>
    <x v="2"/>
    <x v="25"/>
    <s v="Phoenix"/>
    <x v="1"/>
    <n v="0.65000000000000013"/>
    <n v="7000"/>
    <n v="4550.0000000000009"/>
    <n v="1820.0000000000005"/>
    <n v="0.4"/>
  </r>
  <r>
    <x v="2"/>
    <x v="2"/>
    <x v="203"/>
    <x v="2"/>
    <x v="25"/>
    <s v="Phoenix"/>
    <x v="2"/>
    <n v="0.60000000000000009"/>
    <n v="5000"/>
    <n v="3000.0000000000005"/>
    <n v="1050"/>
    <n v="0.35"/>
  </r>
  <r>
    <x v="2"/>
    <x v="2"/>
    <x v="203"/>
    <x v="2"/>
    <x v="25"/>
    <s v="Phoenix"/>
    <x v="3"/>
    <n v="0.60000000000000009"/>
    <n v="5000"/>
    <n v="3000.0000000000005"/>
    <n v="1050"/>
    <n v="0.35"/>
  </r>
  <r>
    <x v="2"/>
    <x v="2"/>
    <x v="203"/>
    <x v="2"/>
    <x v="25"/>
    <s v="Phoenix"/>
    <x v="4"/>
    <n v="0.70000000000000007"/>
    <n v="4250"/>
    <n v="2975.0000000000005"/>
    <n v="892.50000000000011"/>
    <n v="0.3"/>
  </r>
  <r>
    <x v="2"/>
    <x v="2"/>
    <x v="203"/>
    <x v="2"/>
    <x v="25"/>
    <s v="Phoenix"/>
    <x v="5"/>
    <n v="0.75000000000000011"/>
    <n v="5250"/>
    <n v="3937.5000000000005"/>
    <n v="984.37500000000011"/>
    <n v="0.25"/>
  </r>
  <r>
    <x v="2"/>
    <x v="2"/>
    <x v="90"/>
    <x v="2"/>
    <x v="26"/>
    <s v="Albuquerque"/>
    <x v="0"/>
    <n v="0.29999999999999993"/>
    <n v="4500"/>
    <n v="1349.9999999999998"/>
    <n v="539.99999999999989"/>
    <n v="0.4"/>
  </r>
  <r>
    <x v="2"/>
    <x v="2"/>
    <x v="90"/>
    <x v="2"/>
    <x v="26"/>
    <s v="Albuquerque"/>
    <x v="1"/>
    <n v="0.4"/>
    <n v="4500"/>
    <n v="1800"/>
    <n v="720"/>
    <n v="0.4"/>
  </r>
  <r>
    <x v="2"/>
    <x v="2"/>
    <x v="90"/>
    <x v="2"/>
    <x v="26"/>
    <s v="Albuquerque"/>
    <x v="2"/>
    <n v="0.4"/>
    <n v="4500"/>
    <n v="1800"/>
    <n v="630"/>
    <n v="0.35"/>
  </r>
  <r>
    <x v="2"/>
    <x v="2"/>
    <x v="90"/>
    <x v="2"/>
    <x v="26"/>
    <s v="Albuquerque"/>
    <x v="3"/>
    <n v="0.4"/>
    <n v="3000"/>
    <n v="1200"/>
    <n v="480"/>
    <n v="0.4"/>
  </r>
  <r>
    <x v="2"/>
    <x v="2"/>
    <x v="90"/>
    <x v="2"/>
    <x v="26"/>
    <s v="Albuquerque"/>
    <x v="4"/>
    <n v="0.45000000000000012"/>
    <n v="2500"/>
    <n v="1125.0000000000002"/>
    <n v="393.75000000000006"/>
    <n v="0.35"/>
  </r>
  <r>
    <x v="2"/>
    <x v="2"/>
    <x v="90"/>
    <x v="2"/>
    <x v="26"/>
    <s v="Albuquerque"/>
    <x v="5"/>
    <n v="0.4"/>
    <n v="4500"/>
    <n v="1800"/>
    <n v="450"/>
    <n v="0.25"/>
  </r>
  <r>
    <x v="2"/>
    <x v="2"/>
    <x v="91"/>
    <x v="2"/>
    <x v="26"/>
    <s v="Albuquerque"/>
    <x v="0"/>
    <n v="0.29999999999999993"/>
    <n v="5000"/>
    <n v="1499.9999999999998"/>
    <n v="599.99999999999989"/>
    <n v="0.4"/>
  </r>
  <r>
    <x v="2"/>
    <x v="2"/>
    <x v="91"/>
    <x v="2"/>
    <x v="26"/>
    <s v="Albuquerque"/>
    <x v="1"/>
    <n v="0.4"/>
    <n v="4000"/>
    <n v="1600"/>
    <n v="640"/>
    <n v="0.4"/>
  </r>
  <r>
    <x v="2"/>
    <x v="2"/>
    <x v="91"/>
    <x v="2"/>
    <x v="26"/>
    <s v="Albuquerque"/>
    <x v="2"/>
    <n v="0.4"/>
    <n v="4000"/>
    <n v="1600"/>
    <n v="560"/>
    <n v="0.35"/>
  </r>
  <r>
    <x v="2"/>
    <x v="2"/>
    <x v="91"/>
    <x v="2"/>
    <x v="26"/>
    <s v="Albuquerque"/>
    <x v="3"/>
    <n v="0.4"/>
    <n v="2500"/>
    <n v="1000"/>
    <n v="400"/>
    <n v="0.4"/>
  </r>
  <r>
    <x v="2"/>
    <x v="2"/>
    <x v="91"/>
    <x v="2"/>
    <x v="26"/>
    <s v="Albuquerque"/>
    <x v="4"/>
    <n v="0.45000000000000012"/>
    <n v="1750"/>
    <n v="787.50000000000023"/>
    <n v="275.62500000000006"/>
    <n v="0.35"/>
  </r>
  <r>
    <x v="2"/>
    <x v="2"/>
    <x v="91"/>
    <x v="2"/>
    <x v="26"/>
    <s v="Albuquerque"/>
    <x v="5"/>
    <n v="0.4"/>
    <n v="3750"/>
    <n v="1500"/>
    <n v="375"/>
    <n v="0.25"/>
  </r>
  <r>
    <x v="2"/>
    <x v="2"/>
    <x v="92"/>
    <x v="2"/>
    <x v="26"/>
    <s v="Albuquerque"/>
    <x v="0"/>
    <n v="0.4"/>
    <n v="5250"/>
    <n v="2100"/>
    <n v="840"/>
    <n v="0.4"/>
  </r>
  <r>
    <x v="2"/>
    <x v="2"/>
    <x v="92"/>
    <x v="2"/>
    <x v="26"/>
    <s v="Albuquerque"/>
    <x v="1"/>
    <n v="0.5"/>
    <n v="3750"/>
    <n v="1875"/>
    <n v="750"/>
    <n v="0.4"/>
  </r>
  <r>
    <x v="2"/>
    <x v="2"/>
    <x v="92"/>
    <x v="2"/>
    <x v="26"/>
    <s v="Albuquerque"/>
    <x v="2"/>
    <n v="0.5"/>
    <n v="3750"/>
    <n v="1875"/>
    <n v="656.25"/>
    <n v="0.35"/>
  </r>
  <r>
    <x v="2"/>
    <x v="2"/>
    <x v="92"/>
    <x v="2"/>
    <x v="26"/>
    <s v="Albuquerque"/>
    <x v="3"/>
    <n v="0.5"/>
    <n v="2500"/>
    <n v="1250"/>
    <n v="500"/>
    <n v="0.4"/>
  </r>
  <r>
    <x v="2"/>
    <x v="2"/>
    <x v="92"/>
    <x v="2"/>
    <x v="26"/>
    <s v="Albuquerque"/>
    <x v="4"/>
    <n v="0.55000000000000004"/>
    <n v="1500"/>
    <n v="825.00000000000011"/>
    <n v="288.75"/>
    <n v="0.35"/>
  </r>
  <r>
    <x v="2"/>
    <x v="2"/>
    <x v="92"/>
    <x v="2"/>
    <x v="26"/>
    <s v="Albuquerque"/>
    <x v="5"/>
    <n v="0.5"/>
    <n v="3500"/>
    <n v="1750"/>
    <n v="437.5"/>
    <n v="0.25"/>
  </r>
  <r>
    <x v="2"/>
    <x v="2"/>
    <x v="93"/>
    <x v="2"/>
    <x v="26"/>
    <s v="Albuquerque"/>
    <x v="0"/>
    <n v="0.5"/>
    <n v="5250"/>
    <n v="2625"/>
    <n v="1050"/>
    <n v="0.4"/>
  </r>
  <r>
    <x v="2"/>
    <x v="2"/>
    <x v="93"/>
    <x v="2"/>
    <x v="26"/>
    <s v="Albuquerque"/>
    <x v="1"/>
    <n v="0.55000000000000004"/>
    <n v="3250"/>
    <n v="1787.5000000000002"/>
    <n v="715.00000000000011"/>
    <n v="0.4"/>
  </r>
  <r>
    <x v="2"/>
    <x v="2"/>
    <x v="93"/>
    <x v="2"/>
    <x v="26"/>
    <s v="Albuquerque"/>
    <x v="2"/>
    <n v="0.55000000000000004"/>
    <n v="3750"/>
    <n v="2062.5"/>
    <n v="721.875"/>
    <n v="0.35"/>
  </r>
  <r>
    <x v="2"/>
    <x v="2"/>
    <x v="93"/>
    <x v="2"/>
    <x v="26"/>
    <s v="Albuquerque"/>
    <x v="3"/>
    <n v="0.5"/>
    <n v="2750"/>
    <n v="1375"/>
    <n v="550"/>
    <n v="0.4"/>
  </r>
  <r>
    <x v="2"/>
    <x v="2"/>
    <x v="93"/>
    <x v="2"/>
    <x v="26"/>
    <s v="Albuquerque"/>
    <x v="4"/>
    <n v="0.55000000000000004"/>
    <n v="1750"/>
    <n v="962.50000000000011"/>
    <n v="336.875"/>
    <n v="0.35"/>
  </r>
  <r>
    <x v="2"/>
    <x v="2"/>
    <x v="93"/>
    <x v="2"/>
    <x v="26"/>
    <s v="Albuquerque"/>
    <x v="5"/>
    <n v="0.70000000000000007"/>
    <n v="3500"/>
    <n v="2450.0000000000005"/>
    <n v="612.50000000000011"/>
    <n v="0.25"/>
  </r>
  <r>
    <x v="2"/>
    <x v="2"/>
    <x v="94"/>
    <x v="2"/>
    <x v="26"/>
    <s v="Albuquerque"/>
    <x v="0"/>
    <n v="0.5"/>
    <n v="5500"/>
    <n v="2750"/>
    <n v="1100"/>
    <n v="0.4"/>
  </r>
  <r>
    <x v="2"/>
    <x v="2"/>
    <x v="94"/>
    <x v="2"/>
    <x v="26"/>
    <s v="Albuquerque"/>
    <x v="1"/>
    <n v="0.55000000000000004"/>
    <n v="4000"/>
    <n v="2200"/>
    <n v="880"/>
    <n v="0.4"/>
  </r>
  <r>
    <x v="2"/>
    <x v="2"/>
    <x v="94"/>
    <x v="2"/>
    <x v="26"/>
    <s v="Albuquerque"/>
    <x v="2"/>
    <n v="0.55000000000000004"/>
    <n v="4250"/>
    <n v="2337.5"/>
    <n v="818.125"/>
    <n v="0.35"/>
  </r>
  <r>
    <x v="2"/>
    <x v="2"/>
    <x v="94"/>
    <x v="2"/>
    <x v="26"/>
    <s v="Albuquerque"/>
    <x v="3"/>
    <n v="0.5"/>
    <n v="3250"/>
    <n v="1625"/>
    <n v="650"/>
    <n v="0.4"/>
  </r>
  <r>
    <x v="2"/>
    <x v="2"/>
    <x v="94"/>
    <x v="2"/>
    <x v="26"/>
    <s v="Albuquerque"/>
    <x v="4"/>
    <n v="0.55000000000000004"/>
    <n v="2250"/>
    <n v="1237.5"/>
    <n v="433.125"/>
    <n v="0.35"/>
  </r>
  <r>
    <x v="2"/>
    <x v="2"/>
    <x v="94"/>
    <x v="2"/>
    <x v="26"/>
    <s v="Albuquerque"/>
    <x v="5"/>
    <n v="0.70000000000000007"/>
    <n v="4000"/>
    <n v="2800.0000000000005"/>
    <n v="700.00000000000011"/>
    <n v="0.25"/>
  </r>
  <r>
    <x v="2"/>
    <x v="2"/>
    <x v="95"/>
    <x v="2"/>
    <x v="26"/>
    <s v="Albuquerque"/>
    <x v="0"/>
    <n v="0.5"/>
    <n v="6750"/>
    <n v="3375"/>
    <n v="1350"/>
    <n v="0.4"/>
  </r>
  <r>
    <x v="2"/>
    <x v="2"/>
    <x v="95"/>
    <x v="2"/>
    <x v="26"/>
    <s v="Albuquerque"/>
    <x v="1"/>
    <n v="0.55000000000000004"/>
    <n v="5250"/>
    <n v="2887.5000000000005"/>
    <n v="1155.0000000000002"/>
    <n v="0.4"/>
  </r>
  <r>
    <x v="2"/>
    <x v="2"/>
    <x v="95"/>
    <x v="2"/>
    <x v="26"/>
    <s v="Albuquerque"/>
    <x v="2"/>
    <n v="0.55000000000000004"/>
    <n v="5250"/>
    <n v="2887.5000000000005"/>
    <n v="1010.6250000000001"/>
    <n v="0.35"/>
  </r>
  <r>
    <x v="2"/>
    <x v="2"/>
    <x v="95"/>
    <x v="2"/>
    <x v="26"/>
    <s v="Albuquerque"/>
    <x v="3"/>
    <n v="0.5"/>
    <n v="4000"/>
    <n v="2000"/>
    <n v="800"/>
    <n v="0.4"/>
  </r>
  <r>
    <x v="2"/>
    <x v="2"/>
    <x v="95"/>
    <x v="2"/>
    <x v="26"/>
    <s v="Albuquerque"/>
    <x v="4"/>
    <n v="0.55000000000000004"/>
    <n v="2750"/>
    <n v="1512.5000000000002"/>
    <n v="529.375"/>
    <n v="0.35"/>
  </r>
  <r>
    <x v="2"/>
    <x v="2"/>
    <x v="95"/>
    <x v="2"/>
    <x v="26"/>
    <s v="Albuquerque"/>
    <x v="5"/>
    <n v="0.70000000000000007"/>
    <n v="5750"/>
    <n v="4025.0000000000005"/>
    <n v="1006.2500000000001"/>
    <n v="0.25"/>
  </r>
  <r>
    <x v="2"/>
    <x v="2"/>
    <x v="96"/>
    <x v="2"/>
    <x v="26"/>
    <s v="Albuquerque"/>
    <x v="0"/>
    <n v="0.5"/>
    <n v="7250"/>
    <n v="3625"/>
    <n v="1450"/>
    <n v="0.4"/>
  </r>
  <r>
    <x v="2"/>
    <x v="2"/>
    <x v="96"/>
    <x v="2"/>
    <x v="26"/>
    <s v="Albuquerque"/>
    <x v="1"/>
    <n v="0.55000000000000004"/>
    <n v="5750"/>
    <n v="3162.5000000000005"/>
    <n v="1265.0000000000002"/>
    <n v="0.4"/>
  </r>
  <r>
    <x v="2"/>
    <x v="2"/>
    <x v="96"/>
    <x v="2"/>
    <x v="26"/>
    <s v="Albuquerque"/>
    <x v="2"/>
    <n v="0.55000000000000004"/>
    <n v="5250"/>
    <n v="2887.5000000000005"/>
    <n v="1010.6250000000001"/>
    <n v="0.35"/>
  </r>
  <r>
    <x v="2"/>
    <x v="2"/>
    <x v="96"/>
    <x v="2"/>
    <x v="26"/>
    <s v="Albuquerque"/>
    <x v="3"/>
    <n v="0.5"/>
    <n v="4250"/>
    <n v="2125"/>
    <n v="850"/>
    <n v="0.4"/>
  </r>
  <r>
    <x v="2"/>
    <x v="2"/>
    <x v="96"/>
    <x v="2"/>
    <x v="26"/>
    <s v="Albuquerque"/>
    <x v="4"/>
    <n v="0.55000000000000004"/>
    <n v="4750"/>
    <n v="2612.5"/>
    <n v="914.37499999999989"/>
    <n v="0.35"/>
  </r>
  <r>
    <x v="2"/>
    <x v="2"/>
    <x v="96"/>
    <x v="2"/>
    <x v="26"/>
    <s v="Albuquerque"/>
    <x v="5"/>
    <n v="0.70000000000000007"/>
    <n v="4750"/>
    <n v="3325.0000000000005"/>
    <n v="831.25000000000011"/>
    <n v="0.25"/>
  </r>
  <r>
    <x v="2"/>
    <x v="2"/>
    <x v="97"/>
    <x v="2"/>
    <x v="26"/>
    <s v="Albuquerque"/>
    <x v="0"/>
    <n v="0.55000000000000004"/>
    <n v="6750"/>
    <n v="3712.5000000000005"/>
    <n v="1485.0000000000002"/>
    <n v="0.4"/>
  </r>
  <r>
    <x v="2"/>
    <x v="2"/>
    <x v="97"/>
    <x v="2"/>
    <x v="26"/>
    <s v="Albuquerque"/>
    <x v="1"/>
    <n v="0.60000000000000009"/>
    <n v="6250"/>
    <n v="3750.0000000000005"/>
    <n v="1500.0000000000002"/>
    <n v="0.4"/>
  </r>
  <r>
    <x v="2"/>
    <x v="2"/>
    <x v="97"/>
    <x v="2"/>
    <x v="26"/>
    <s v="Albuquerque"/>
    <x v="2"/>
    <n v="0.55000000000000004"/>
    <n v="5000"/>
    <n v="2750"/>
    <n v="962.49999999999989"/>
    <n v="0.35"/>
  </r>
  <r>
    <x v="2"/>
    <x v="2"/>
    <x v="97"/>
    <x v="2"/>
    <x v="26"/>
    <s v="Albuquerque"/>
    <x v="3"/>
    <n v="0.55000000000000004"/>
    <n v="4500"/>
    <n v="2475"/>
    <n v="990"/>
    <n v="0.4"/>
  </r>
  <r>
    <x v="2"/>
    <x v="2"/>
    <x v="97"/>
    <x v="2"/>
    <x v="26"/>
    <s v="Albuquerque"/>
    <x v="4"/>
    <n v="0.65"/>
    <n v="4500"/>
    <n v="2925"/>
    <n v="1023.7499999999999"/>
    <n v="0.35"/>
  </r>
  <r>
    <x v="2"/>
    <x v="2"/>
    <x v="97"/>
    <x v="2"/>
    <x v="26"/>
    <s v="Albuquerque"/>
    <x v="5"/>
    <n v="0.70000000000000007"/>
    <n v="4250"/>
    <n v="2975.0000000000005"/>
    <n v="743.75000000000011"/>
    <n v="0.25"/>
  </r>
  <r>
    <x v="2"/>
    <x v="2"/>
    <x v="98"/>
    <x v="2"/>
    <x v="26"/>
    <s v="Albuquerque"/>
    <x v="0"/>
    <n v="0.45000000000000012"/>
    <n v="6000"/>
    <n v="2700.0000000000009"/>
    <n v="1080.0000000000005"/>
    <n v="0.4"/>
  </r>
  <r>
    <x v="2"/>
    <x v="2"/>
    <x v="98"/>
    <x v="2"/>
    <x v="26"/>
    <s v="Albuquerque"/>
    <x v="1"/>
    <n v="0.50000000000000011"/>
    <n v="6000"/>
    <n v="3000.0000000000005"/>
    <n v="1200.0000000000002"/>
    <n v="0.4"/>
  </r>
  <r>
    <x v="2"/>
    <x v="2"/>
    <x v="98"/>
    <x v="2"/>
    <x v="26"/>
    <s v="Albuquerque"/>
    <x v="2"/>
    <n v="0.45000000000000012"/>
    <n v="4500"/>
    <n v="2025.0000000000005"/>
    <n v="708.75000000000011"/>
    <n v="0.35"/>
  </r>
  <r>
    <x v="2"/>
    <x v="2"/>
    <x v="98"/>
    <x v="2"/>
    <x v="26"/>
    <s v="Albuquerque"/>
    <x v="3"/>
    <n v="0.45000000000000012"/>
    <n v="4000"/>
    <n v="1800.0000000000005"/>
    <n v="720.00000000000023"/>
    <n v="0.4"/>
  </r>
  <r>
    <x v="2"/>
    <x v="2"/>
    <x v="98"/>
    <x v="2"/>
    <x v="26"/>
    <s v="Albuquerque"/>
    <x v="4"/>
    <n v="0.55000000000000004"/>
    <n v="4000"/>
    <n v="2200"/>
    <n v="770"/>
    <n v="0.35"/>
  </r>
  <r>
    <x v="2"/>
    <x v="2"/>
    <x v="98"/>
    <x v="2"/>
    <x v="26"/>
    <s v="Albuquerque"/>
    <x v="5"/>
    <n v="0.60000000000000009"/>
    <n v="4500"/>
    <n v="2700.0000000000005"/>
    <n v="675.00000000000011"/>
    <n v="0.25"/>
  </r>
  <r>
    <x v="2"/>
    <x v="2"/>
    <x v="99"/>
    <x v="2"/>
    <x v="26"/>
    <s v="Albuquerque"/>
    <x v="0"/>
    <n v="0.45000000000000012"/>
    <n v="5250"/>
    <n v="2362.5000000000005"/>
    <n v="945.00000000000023"/>
    <n v="0.4"/>
  </r>
  <r>
    <x v="2"/>
    <x v="2"/>
    <x v="99"/>
    <x v="2"/>
    <x v="26"/>
    <s v="Albuquerque"/>
    <x v="1"/>
    <n v="0.50000000000000011"/>
    <n v="5250"/>
    <n v="2625.0000000000005"/>
    <n v="1050.0000000000002"/>
    <n v="0.4"/>
  </r>
  <r>
    <x v="2"/>
    <x v="2"/>
    <x v="99"/>
    <x v="2"/>
    <x v="26"/>
    <s v="Albuquerque"/>
    <x v="2"/>
    <n v="0.45000000000000012"/>
    <n v="3500"/>
    <n v="1575.0000000000005"/>
    <n v="551.25000000000011"/>
    <n v="0.35"/>
  </r>
  <r>
    <x v="2"/>
    <x v="2"/>
    <x v="99"/>
    <x v="2"/>
    <x v="26"/>
    <s v="Albuquerque"/>
    <x v="3"/>
    <n v="0.45000000000000012"/>
    <n v="3250"/>
    <n v="1462.5000000000005"/>
    <n v="585.00000000000023"/>
    <n v="0.4"/>
  </r>
  <r>
    <x v="2"/>
    <x v="2"/>
    <x v="99"/>
    <x v="2"/>
    <x v="26"/>
    <s v="Albuquerque"/>
    <x v="4"/>
    <n v="0.55000000000000004"/>
    <n v="3000"/>
    <n v="1650.0000000000002"/>
    <n v="577.5"/>
    <n v="0.35"/>
  </r>
  <r>
    <x v="2"/>
    <x v="2"/>
    <x v="99"/>
    <x v="2"/>
    <x v="26"/>
    <s v="Albuquerque"/>
    <x v="5"/>
    <n v="0.70000000000000007"/>
    <n v="3500"/>
    <n v="2450.0000000000005"/>
    <n v="612.50000000000011"/>
    <n v="0.25"/>
  </r>
  <r>
    <x v="2"/>
    <x v="2"/>
    <x v="100"/>
    <x v="2"/>
    <x v="26"/>
    <s v="Albuquerque"/>
    <x v="0"/>
    <n v="0.55000000000000004"/>
    <n v="5250"/>
    <n v="2887.5000000000005"/>
    <n v="1155.0000000000002"/>
    <n v="0.4"/>
  </r>
  <r>
    <x v="2"/>
    <x v="2"/>
    <x v="100"/>
    <x v="2"/>
    <x v="26"/>
    <s v="Albuquerque"/>
    <x v="1"/>
    <n v="0.60000000000000009"/>
    <n v="5750"/>
    <n v="3450.0000000000005"/>
    <n v="1380.0000000000002"/>
    <n v="0.4"/>
  </r>
  <r>
    <x v="2"/>
    <x v="2"/>
    <x v="100"/>
    <x v="2"/>
    <x v="26"/>
    <s v="Albuquerque"/>
    <x v="2"/>
    <n v="0.55000000000000004"/>
    <n v="4250"/>
    <n v="2337.5"/>
    <n v="818.125"/>
    <n v="0.35"/>
  </r>
  <r>
    <x v="2"/>
    <x v="2"/>
    <x v="100"/>
    <x v="2"/>
    <x v="26"/>
    <s v="Albuquerque"/>
    <x v="3"/>
    <n v="0.55000000000000004"/>
    <n v="4000"/>
    <n v="2200"/>
    <n v="880"/>
    <n v="0.4"/>
  </r>
  <r>
    <x v="2"/>
    <x v="2"/>
    <x v="100"/>
    <x v="2"/>
    <x v="26"/>
    <s v="Albuquerque"/>
    <x v="4"/>
    <n v="0.65"/>
    <n v="3500"/>
    <n v="2275"/>
    <n v="796.25"/>
    <n v="0.35"/>
  </r>
  <r>
    <x v="2"/>
    <x v="2"/>
    <x v="100"/>
    <x v="2"/>
    <x v="26"/>
    <s v="Albuquerque"/>
    <x v="5"/>
    <n v="0.70000000000000007"/>
    <n v="4750"/>
    <n v="3325.0000000000005"/>
    <n v="831.25000000000011"/>
    <n v="0.25"/>
  </r>
  <r>
    <x v="2"/>
    <x v="2"/>
    <x v="101"/>
    <x v="2"/>
    <x v="26"/>
    <s v="Albuquerque"/>
    <x v="0"/>
    <n v="0.55000000000000004"/>
    <n v="6750"/>
    <n v="3712.5000000000005"/>
    <n v="1485.0000000000002"/>
    <n v="0.4"/>
  </r>
  <r>
    <x v="2"/>
    <x v="2"/>
    <x v="101"/>
    <x v="2"/>
    <x v="26"/>
    <s v="Albuquerque"/>
    <x v="1"/>
    <n v="0.60000000000000009"/>
    <n v="6750"/>
    <n v="4050.0000000000005"/>
    <n v="1620.0000000000002"/>
    <n v="0.4"/>
  </r>
  <r>
    <x v="2"/>
    <x v="2"/>
    <x v="101"/>
    <x v="2"/>
    <x v="26"/>
    <s v="Albuquerque"/>
    <x v="2"/>
    <n v="0.55000000000000004"/>
    <n v="4750"/>
    <n v="2612.5"/>
    <n v="914.37499999999989"/>
    <n v="0.35"/>
  </r>
  <r>
    <x v="2"/>
    <x v="2"/>
    <x v="101"/>
    <x v="2"/>
    <x v="26"/>
    <s v="Albuquerque"/>
    <x v="3"/>
    <n v="0.55000000000000004"/>
    <n v="4750"/>
    <n v="2612.5"/>
    <n v="1045"/>
    <n v="0.4"/>
  </r>
  <r>
    <x v="2"/>
    <x v="2"/>
    <x v="101"/>
    <x v="2"/>
    <x v="26"/>
    <s v="Albuquerque"/>
    <x v="4"/>
    <n v="0.65"/>
    <n v="4000"/>
    <n v="2600"/>
    <n v="909.99999999999989"/>
    <n v="0.35"/>
  </r>
  <r>
    <x v="2"/>
    <x v="2"/>
    <x v="101"/>
    <x v="2"/>
    <x v="26"/>
    <s v="Albuquerque"/>
    <x v="5"/>
    <n v="0.70000000000000007"/>
    <n v="5000"/>
    <n v="3500.0000000000005"/>
    <n v="875.00000000000011"/>
    <n v="0.25"/>
  </r>
  <r>
    <x v="0"/>
    <x v="0"/>
    <x v="204"/>
    <x v="4"/>
    <x v="27"/>
    <s v="Atlanta"/>
    <x v="0"/>
    <n v="0.4"/>
    <n v="10250"/>
    <n v="4100"/>
    <n v="1845"/>
    <n v="0.45"/>
  </r>
  <r>
    <x v="0"/>
    <x v="0"/>
    <x v="204"/>
    <x v="4"/>
    <x v="27"/>
    <s v="Atlanta"/>
    <x v="1"/>
    <n v="0.4"/>
    <n v="8250"/>
    <n v="3300"/>
    <n v="1155"/>
    <n v="0.35"/>
  </r>
  <r>
    <x v="0"/>
    <x v="0"/>
    <x v="204"/>
    <x v="4"/>
    <x v="27"/>
    <s v="Atlanta"/>
    <x v="2"/>
    <n v="0.30000000000000004"/>
    <n v="8250"/>
    <n v="2475.0000000000005"/>
    <n v="618.75000000000011"/>
    <n v="0.25"/>
  </r>
  <r>
    <x v="0"/>
    <x v="0"/>
    <x v="204"/>
    <x v="4"/>
    <x v="27"/>
    <s v="Atlanta"/>
    <x v="3"/>
    <n v="0.35"/>
    <n v="6750"/>
    <n v="2362.5"/>
    <n v="708.75"/>
    <n v="0.3"/>
  </r>
  <r>
    <x v="0"/>
    <x v="0"/>
    <x v="204"/>
    <x v="4"/>
    <x v="27"/>
    <s v="Atlanta"/>
    <x v="4"/>
    <n v="0.5"/>
    <n v="7250"/>
    <n v="3625"/>
    <n v="1268.75"/>
    <n v="0.35"/>
  </r>
  <r>
    <x v="0"/>
    <x v="0"/>
    <x v="204"/>
    <x v="4"/>
    <x v="27"/>
    <s v="Atlanta"/>
    <x v="5"/>
    <n v="0.4"/>
    <n v="8250"/>
    <n v="3300"/>
    <n v="1650"/>
    <n v="0.5"/>
  </r>
  <r>
    <x v="0"/>
    <x v="0"/>
    <x v="205"/>
    <x v="4"/>
    <x v="27"/>
    <s v="Atlanta"/>
    <x v="0"/>
    <n v="0.4"/>
    <n v="10750"/>
    <n v="4300"/>
    <n v="1935"/>
    <n v="0.45"/>
  </r>
  <r>
    <x v="0"/>
    <x v="0"/>
    <x v="205"/>
    <x v="4"/>
    <x v="27"/>
    <s v="Atlanta"/>
    <x v="1"/>
    <n v="0.4"/>
    <n v="7250"/>
    <n v="2900"/>
    <n v="1014.9999999999999"/>
    <n v="0.35"/>
  </r>
  <r>
    <x v="0"/>
    <x v="0"/>
    <x v="205"/>
    <x v="4"/>
    <x v="27"/>
    <s v="Atlanta"/>
    <x v="2"/>
    <n v="0.30000000000000004"/>
    <n v="7750"/>
    <n v="2325.0000000000005"/>
    <n v="581.25000000000011"/>
    <n v="0.25"/>
  </r>
  <r>
    <x v="0"/>
    <x v="0"/>
    <x v="205"/>
    <x v="4"/>
    <x v="27"/>
    <s v="Atlanta"/>
    <x v="3"/>
    <n v="0.35"/>
    <n v="6250"/>
    <n v="2187.5"/>
    <n v="656.25"/>
    <n v="0.3"/>
  </r>
  <r>
    <x v="0"/>
    <x v="0"/>
    <x v="205"/>
    <x v="4"/>
    <x v="27"/>
    <s v="Atlanta"/>
    <x v="4"/>
    <n v="0.5"/>
    <n v="7000"/>
    <n v="3500"/>
    <n v="1225"/>
    <n v="0.35"/>
  </r>
  <r>
    <x v="0"/>
    <x v="0"/>
    <x v="205"/>
    <x v="4"/>
    <x v="27"/>
    <s v="Atlanta"/>
    <x v="5"/>
    <n v="0.35"/>
    <n v="8000"/>
    <n v="2800"/>
    <n v="1400"/>
    <n v="0.5"/>
  </r>
  <r>
    <x v="0"/>
    <x v="0"/>
    <x v="115"/>
    <x v="4"/>
    <x v="27"/>
    <s v="Atlanta"/>
    <x v="0"/>
    <n v="0.35"/>
    <n v="10200"/>
    <n v="3570"/>
    <n v="1606.5"/>
    <n v="0.45"/>
  </r>
  <r>
    <x v="0"/>
    <x v="0"/>
    <x v="115"/>
    <x v="4"/>
    <x v="27"/>
    <s v="Atlanta"/>
    <x v="1"/>
    <n v="0.35"/>
    <n v="7000"/>
    <n v="2450"/>
    <n v="857.5"/>
    <n v="0.35"/>
  </r>
  <r>
    <x v="0"/>
    <x v="0"/>
    <x v="115"/>
    <x v="4"/>
    <x v="27"/>
    <s v="Atlanta"/>
    <x v="2"/>
    <n v="0.25"/>
    <n v="7250"/>
    <n v="1812.5"/>
    <n v="453.125"/>
    <n v="0.25"/>
  </r>
  <r>
    <x v="0"/>
    <x v="0"/>
    <x v="115"/>
    <x v="4"/>
    <x v="27"/>
    <s v="Atlanta"/>
    <x v="3"/>
    <n v="0.29999999999999993"/>
    <n v="5750"/>
    <n v="1724.9999999999995"/>
    <n v="517.49999999999989"/>
    <n v="0.3"/>
  </r>
  <r>
    <x v="0"/>
    <x v="0"/>
    <x v="115"/>
    <x v="4"/>
    <x v="27"/>
    <s v="Atlanta"/>
    <x v="4"/>
    <n v="0.45000000000000007"/>
    <n v="6250"/>
    <n v="2812.5000000000005"/>
    <n v="984.37500000000011"/>
    <n v="0.35"/>
  </r>
  <r>
    <x v="0"/>
    <x v="0"/>
    <x v="115"/>
    <x v="4"/>
    <x v="27"/>
    <s v="Atlanta"/>
    <x v="5"/>
    <n v="0.35"/>
    <n v="7250"/>
    <n v="2537.5"/>
    <n v="1268.75"/>
    <n v="0.5"/>
  </r>
  <r>
    <x v="0"/>
    <x v="0"/>
    <x v="206"/>
    <x v="4"/>
    <x v="27"/>
    <s v="Atlanta"/>
    <x v="0"/>
    <n v="0.35"/>
    <n v="9750"/>
    <n v="3412.5"/>
    <n v="1535.625"/>
    <n v="0.45"/>
  </r>
  <r>
    <x v="0"/>
    <x v="0"/>
    <x v="206"/>
    <x v="4"/>
    <x v="27"/>
    <s v="Atlanta"/>
    <x v="1"/>
    <n v="0.35"/>
    <n v="6750"/>
    <n v="2362.5"/>
    <n v="826.875"/>
    <n v="0.35"/>
  </r>
  <r>
    <x v="0"/>
    <x v="0"/>
    <x v="206"/>
    <x v="4"/>
    <x v="27"/>
    <s v="Atlanta"/>
    <x v="2"/>
    <n v="0.25"/>
    <n v="6750"/>
    <n v="1687.5"/>
    <n v="421.875"/>
    <n v="0.25"/>
  </r>
  <r>
    <x v="0"/>
    <x v="0"/>
    <x v="206"/>
    <x v="4"/>
    <x v="27"/>
    <s v="Atlanta"/>
    <x v="3"/>
    <n v="0.29999999999999993"/>
    <n v="6000"/>
    <n v="1799.9999999999995"/>
    <n v="539.99999999999989"/>
    <n v="0.3"/>
  </r>
  <r>
    <x v="0"/>
    <x v="0"/>
    <x v="206"/>
    <x v="4"/>
    <x v="27"/>
    <s v="Atlanta"/>
    <x v="4"/>
    <n v="0.5"/>
    <n v="6250"/>
    <n v="3125"/>
    <n v="1093.75"/>
    <n v="0.35"/>
  </r>
  <r>
    <x v="0"/>
    <x v="0"/>
    <x v="206"/>
    <x v="4"/>
    <x v="27"/>
    <s v="Atlanta"/>
    <x v="5"/>
    <n v="0.4"/>
    <n v="7750"/>
    <n v="3100"/>
    <n v="1550"/>
    <n v="0.5"/>
  </r>
  <r>
    <x v="0"/>
    <x v="0"/>
    <x v="174"/>
    <x v="4"/>
    <x v="27"/>
    <s v="Atlanta"/>
    <x v="0"/>
    <n v="0.5"/>
    <n v="10450"/>
    <n v="5225"/>
    <n v="2351.25"/>
    <n v="0.45"/>
  </r>
  <r>
    <x v="0"/>
    <x v="0"/>
    <x v="174"/>
    <x v="4"/>
    <x v="27"/>
    <s v="Atlanta"/>
    <x v="1"/>
    <n v="0.5"/>
    <n v="7500"/>
    <n v="3750"/>
    <n v="1312.5"/>
    <n v="0.35"/>
  </r>
  <r>
    <x v="0"/>
    <x v="0"/>
    <x v="174"/>
    <x v="4"/>
    <x v="27"/>
    <s v="Atlanta"/>
    <x v="2"/>
    <n v="0.45"/>
    <n v="7250"/>
    <n v="3262.5"/>
    <n v="815.625"/>
    <n v="0.25"/>
  </r>
  <r>
    <x v="0"/>
    <x v="0"/>
    <x v="174"/>
    <x v="4"/>
    <x v="27"/>
    <s v="Atlanta"/>
    <x v="3"/>
    <n v="0.45"/>
    <n v="6750"/>
    <n v="3037.5"/>
    <n v="911.25"/>
    <n v="0.3"/>
  </r>
  <r>
    <x v="0"/>
    <x v="0"/>
    <x v="174"/>
    <x v="4"/>
    <x v="27"/>
    <s v="Atlanta"/>
    <x v="4"/>
    <n v="0.54999999999999993"/>
    <n v="7000"/>
    <n v="3849.9999999999995"/>
    <n v="1347.4999999999998"/>
    <n v="0.35"/>
  </r>
  <r>
    <x v="0"/>
    <x v="0"/>
    <x v="174"/>
    <x v="4"/>
    <x v="27"/>
    <s v="Atlanta"/>
    <x v="5"/>
    <n v="0.6"/>
    <n v="8000"/>
    <n v="4800"/>
    <n v="2400"/>
    <n v="0.5"/>
  </r>
  <r>
    <x v="0"/>
    <x v="0"/>
    <x v="207"/>
    <x v="4"/>
    <x v="27"/>
    <s v="Atlanta"/>
    <x v="0"/>
    <n v="0.54999999999999993"/>
    <n v="10500"/>
    <n v="5774.9999999999991"/>
    <n v="2598.7499999999995"/>
    <n v="0.45"/>
  </r>
  <r>
    <x v="0"/>
    <x v="0"/>
    <x v="207"/>
    <x v="4"/>
    <x v="27"/>
    <s v="Atlanta"/>
    <x v="1"/>
    <n v="0.5"/>
    <n v="8000"/>
    <n v="4000"/>
    <n v="1400"/>
    <n v="0.35"/>
  </r>
  <r>
    <x v="0"/>
    <x v="0"/>
    <x v="207"/>
    <x v="4"/>
    <x v="27"/>
    <s v="Atlanta"/>
    <x v="2"/>
    <n v="0.5"/>
    <n v="7750"/>
    <n v="3875"/>
    <n v="968.75"/>
    <n v="0.25"/>
  </r>
  <r>
    <x v="0"/>
    <x v="0"/>
    <x v="207"/>
    <x v="4"/>
    <x v="27"/>
    <s v="Atlanta"/>
    <x v="3"/>
    <n v="0.5"/>
    <n v="7500"/>
    <n v="3750"/>
    <n v="1125"/>
    <n v="0.3"/>
  </r>
  <r>
    <x v="0"/>
    <x v="0"/>
    <x v="207"/>
    <x v="4"/>
    <x v="27"/>
    <s v="Atlanta"/>
    <x v="4"/>
    <n v="0.65"/>
    <n v="7500"/>
    <n v="4875"/>
    <n v="1706.25"/>
    <n v="0.35"/>
  </r>
  <r>
    <x v="0"/>
    <x v="0"/>
    <x v="207"/>
    <x v="4"/>
    <x v="27"/>
    <s v="Atlanta"/>
    <x v="5"/>
    <n v="0.70000000000000007"/>
    <n v="9250"/>
    <n v="6475.0000000000009"/>
    <n v="3237.5000000000005"/>
    <n v="0.5"/>
  </r>
  <r>
    <x v="0"/>
    <x v="0"/>
    <x v="116"/>
    <x v="4"/>
    <x v="27"/>
    <s v="Atlanta"/>
    <x v="0"/>
    <n v="0.65"/>
    <n v="11500"/>
    <n v="7475"/>
    <n v="3363.75"/>
    <n v="0.45"/>
  </r>
  <r>
    <x v="0"/>
    <x v="0"/>
    <x v="116"/>
    <x v="4"/>
    <x v="27"/>
    <s v="Atlanta"/>
    <x v="1"/>
    <n v="0.60000000000000009"/>
    <n v="9000"/>
    <n v="5400.0000000000009"/>
    <n v="1890.0000000000002"/>
    <n v="0.35"/>
  </r>
  <r>
    <x v="0"/>
    <x v="0"/>
    <x v="116"/>
    <x v="4"/>
    <x v="27"/>
    <s v="Atlanta"/>
    <x v="2"/>
    <n v="0.55000000000000004"/>
    <n v="8250"/>
    <n v="4537.5"/>
    <n v="1134.375"/>
    <n v="0.25"/>
  </r>
  <r>
    <x v="0"/>
    <x v="0"/>
    <x v="116"/>
    <x v="4"/>
    <x v="27"/>
    <s v="Atlanta"/>
    <x v="3"/>
    <n v="0.55000000000000004"/>
    <n v="7750"/>
    <n v="4262.5"/>
    <n v="1278.75"/>
    <n v="0.3"/>
  </r>
  <r>
    <x v="0"/>
    <x v="0"/>
    <x v="116"/>
    <x v="4"/>
    <x v="27"/>
    <s v="Atlanta"/>
    <x v="4"/>
    <n v="0.65"/>
    <n v="8000"/>
    <n v="5200"/>
    <n v="1819.9999999999998"/>
    <n v="0.35"/>
  </r>
  <r>
    <x v="0"/>
    <x v="0"/>
    <x v="116"/>
    <x v="4"/>
    <x v="27"/>
    <s v="Atlanta"/>
    <x v="5"/>
    <n v="0.70000000000000007"/>
    <n v="9750"/>
    <n v="6825.0000000000009"/>
    <n v="3412.5000000000005"/>
    <n v="0.5"/>
  </r>
  <r>
    <x v="0"/>
    <x v="0"/>
    <x v="208"/>
    <x v="4"/>
    <x v="27"/>
    <s v="Atlanta"/>
    <x v="0"/>
    <n v="0.65"/>
    <n v="11250"/>
    <n v="7312.5"/>
    <n v="3290.625"/>
    <n v="0.45"/>
  </r>
  <r>
    <x v="0"/>
    <x v="0"/>
    <x v="208"/>
    <x v="4"/>
    <x v="27"/>
    <s v="Atlanta"/>
    <x v="1"/>
    <n v="0.60000000000000009"/>
    <n v="9000"/>
    <n v="5400.0000000000009"/>
    <n v="1890.0000000000002"/>
    <n v="0.35"/>
  </r>
  <r>
    <x v="0"/>
    <x v="0"/>
    <x v="208"/>
    <x v="4"/>
    <x v="27"/>
    <s v="Atlanta"/>
    <x v="2"/>
    <n v="0.55000000000000004"/>
    <n v="8250"/>
    <n v="4537.5"/>
    <n v="1134.375"/>
    <n v="0.25"/>
  </r>
  <r>
    <x v="0"/>
    <x v="0"/>
    <x v="208"/>
    <x v="4"/>
    <x v="27"/>
    <s v="Atlanta"/>
    <x v="3"/>
    <n v="0.45"/>
    <n v="7750"/>
    <n v="3487.5"/>
    <n v="1046.25"/>
    <n v="0.3"/>
  </r>
  <r>
    <x v="0"/>
    <x v="0"/>
    <x v="208"/>
    <x v="4"/>
    <x v="27"/>
    <s v="Atlanta"/>
    <x v="4"/>
    <n v="0.55000000000000004"/>
    <n v="7500"/>
    <n v="4125"/>
    <n v="1443.75"/>
    <n v="0.35"/>
  </r>
  <r>
    <x v="0"/>
    <x v="0"/>
    <x v="208"/>
    <x v="4"/>
    <x v="27"/>
    <s v="Atlanta"/>
    <x v="5"/>
    <n v="0.60000000000000009"/>
    <n v="9250"/>
    <n v="5550.0000000000009"/>
    <n v="2775.0000000000005"/>
    <n v="0.5"/>
  </r>
  <r>
    <x v="0"/>
    <x v="0"/>
    <x v="178"/>
    <x v="4"/>
    <x v="27"/>
    <s v="Atlanta"/>
    <x v="0"/>
    <n v="0.55000000000000004"/>
    <n v="10250"/>
    <n v="5637.5000000000009"/>
    <n v="2536.8750000000005"/>
    <n v="0.45"/>
  </r>
  <r>
    <x v="0"/>
    <x v="0"/>
    <x v="178"/>
    <x v="4"/>
    <x v="27"/>
    <s v="Atlanta"/>
    <x v="1"/>
    <n v="0.50000000000000011"/>
    <n v="8250"/>
    <n v="4125.0000000000009"/>
    <n v="1443.7500000000002"/>
    <n v="0.35"/>
  </r>
  <r>
    <x v="0"/>
    <x v="0"/>
    <x v="178"/>
    <x v="4"/>
    <x v="27"/>
    <s v="Atlanta"/>
    <x v="2"/>
    <n v="0.4"/>
    <n v="7250"/>
    <n v="2900"/>
    <n v="725"/>
    <n v="0.25"/>
  </r>
  <r>
    <x v="0"/>
    <x v="0"/>
    <x v="178"/>
    <x v="4"/>
    <x v="27"/>
    <s v="Atlanta"/>
    <x v="3"/>
    <n v="0.4"/>
    <n v="7000"/>
    <n v="2800"/>
    <n v="840"/>
    <n v="0.3"/>
  </r>
  <r>
    <x v="0"/>
    <x v="0"/>
    <x v="178"/>
    <x v="4"/>
    <x v="27"/>
    <s v="Atlanta"/>
    <x v="4"/>
    <n v="0.5"/>
    <n v="7000"/>
    <n v="3500"/>
    <n v="1225"/>
    <n v="0.35"/>
  </r>
  <r>
    <x v="0"/>
    <x v="0"/>
    <x v="178"/>
    <x v="4"/>
    <x v="27"/>
    <s v="Atlanta"/>
    <x v="5"/>
    <n v="0.55000000000000004"/>
    <n v="8000"/>
    <n v="4400"/>
    <n v="2200"/>
    <n v="0.5"/>
  </r>
  <r>
    <x v="0"/>
    <x v="0"/>
    <x v="209"/>
    <x v="4"/>
    <x v="27"/>
    <s v="Atlanta"/>
    <x v="0"/>
    <n v="0.55000000000000004"/>
    <n v="9750"/>
    <n v="5362.5"/>
    <n v="2413.125"/>
    <n v="0.45"/>
  </r>
  <r>
    <x v="0"/>
    <x v="0"/>
    <x v="209"/>
    <x v="4"/>
    <x v="27"/>
    <s v="Atlanta"/>
    <x v="1"/>
    <n v="0.45000000000000012"/>
    <n v="8000"/>
    <n v="3600.0000000000009"/>
    <n v="1260.0000000000002"/>
    <n v="0.35"/>
  </r>
  <r>
    <x v="0"/>
    <x v="0"/>
    <x v="209"/>
    <x v="4"/>
    <x v="27"/>
    <s v="Atlanta"/>
    <x v="2"/>
    <n v="0.45000000000000012"/>
    <n v="6750"/>
    <n v="3037.5000000000009"/>
    <n v="759.37500000000023"/>
    <n v="0.25"/>
  </r>
  <r>
    <x v="0"/>
    <x v="0"/>
    <x v="209"/>
    <x v="4"/>
    <x v="27"/>
    <s v="Atlanta"/>
    <x v="3"/>
    <n v="0.45000000000000012"/>
    <n v="6500"/>
    <n v="2925.0000000000009"/>
    <n v="877.50000000000023"/>
    <n v="0.3"/>
  </r>
  <r>
    <x v="0"/>
    <x v="0"/>
    <x v="209"/>
    <x v="4"/>
    <x v="27"/>
    <s v="Atlanta"/>
    <x v="4"/>
    <n v="0.55000000000000004"/>
    <n v="6500"/>
    <n v="3575.0000000000005"/>
    <n v="1251.25"/>
    <n v="0.35"/>
  </r>
  <r>
    <x v="0"/>
    <x v="0"/>
    <x v="209"/>
    <x v="4"/>
    <x v="27"/>
    <s v="Atlanta"/>
    <x v="5"/>
    <n v="0.6"/>
    <n v="7750"/>
    <n v="4650"/>
    <n v="2325"/>
    <n v="0.5"/>
  </r>
  <r>
    <x v="0"/>
    <x v="0"/>
    <x v="210"/>
    <x v="4"/>
    <x v="27"/>
    <s v="Atlanta"/>
    <x v="0"/>
    <n v="0.55000000000000004"/>
    <n v="9250"/>
    <n v="5087.5"/>
    <n v="2289.375"/>
    <n v="0.45"/>
  </r>
  <r>
    <x v="0"/>
    <x v="0"/>
    <x v="210"/>
    <x v="4"/>
    <x v="27"/>
    <s v="Atlanta"/>
    <x v="1"/>
    <n v="0.45000000000000012"/>
    <n v="7500"/>
    <n v="3375.0000000000009"/>
    <n v="1181.2500000000002"/>
    <n v="0.35"/>
  </r>
  <r>
    <x v="0"/>
    <x v="0"/>
    <x v="210"/>
    <x v="4"/>
    <x v="27"/>
    <s v="Atlanta"/>
    <x v="2"/>
    <n v="0.45000000000000012"/>
    <n v="6950"/>
    <n v="3127.5000000000009"/>
    <n v="781.87500000000023"/>
    <n v="0.25"/>
  </r>
  <r>
    <x v="0"/>
    <x v="0"/>
    <x v="210"/>
    <x v="4"/>
    <x v="27"/>
    <s v="Atlanta"/>
    <x v="3"/>
    <n v="0.55000000000000016"/>
    <n v="7500"/>
    <n v="4125.0000000000009"/>
    <n v="1237.5000000000002"/>
    <n v="0.3"/>
  </r>
  <r>
    <x v="0"/>
    <x v="0"/>
    <x v="210"/>
    <x v="4"/>
    <x v="27"/>
    <s v="Atlanta"/>
    <x v="4"/>
    <n v="0.70000000000000007"/>
    <n v="7250"/>
    <n v="5075.0000000000009"/>
    <n v="1776.2500000000002"/>
    <n v="0.35"/>
  </r>
  <r>
    <x v="0"/>
    <x v="0"/>
    <x v="210"/>
    <x v="4"/>
    <x v="27"/>
    <s v="Atlanta"/>
    <x v="5"/>
    <n v="0.75"/>
    <n v="8250"/>
    <n v="6187.5"/>
    <n v="3093.75"/>
    <n v="0.5"/>
  </r>
  <r>
    <x v="0"/>
    <x v="0"/>
    <x v="211"/>
    <x v="4"/>
    <x v="27"/>
    <s v="Atlanta"/>
    <x v="0"/>
    <n v="0.70000000000000007"/>
    <n v="10750"/>
    <n v="7525.0000000000009"/>
    <n v="3386.2500000000005"/>
    <n v="0.45"/>
  </r>
  <r>
    <x v="0"/>
    <x v="0"/>
    <x v="211"/>
    <x v="4"/>
    <x v="27"/>
    <s v="Atlanta"/>
    <x v="1"/>
    <n v="0.60000000000000009"/>
    <n v="8750"/>
    <n v="5250.0000000000009"/>
    <n v="1837.5000000000002"/>
    <n v="0.35"/>
  </r>
  <r>
    <x v="0"/>
    <x v="0"/>
    <x v="211"/>
    <x v="4"/>
    <x v="27"/>
    <s v="Atlanta"/>
    <x v="2"/>
    <n v="0.60000000000000009"/>
    <n v="8250"/>
    <n v="4950.0000000000009"/>
    <n v="1237.5000000000002"/>
    <n v="0.25"/>
  </r>
  <r>
    <x v="0"/>
    <x v="0"/>
    <x v="211"/>
    <x v="4"/>
    <x v="27"/>
    <s v="Atlanta"/>
    <x v="3"/>
    <n v="0.60000000000000009"/>
    <n v="7750"/>
    <n v="4650.0000000000009"/>
    <n v="1395.0000000000002"/>
    <n v="0.3"/>
  </r>
  <r>
    <x v="0"/>
    <x v="0"/>
    <x v="211"/>
    <x v="4"/>
    <x v="27"/>
    <s v="Atlanta"/>
    <x v="4"/>
    <n v="0.70000000000000007"/>
    <n v="7750"/>
    <n v="5425.0000000000009"/>
    <n v="1898.7500000000002"/>
    <n v="0.35"/>
  </r>
  <r>
    <x v="0"/>
    <x v="0"/>
    <x v="211"/>
    <x v="4"/>
    <x v="27"/>
    <s v="Atlanta"/>
    <x v="5"/>
    <n v="0.75"/>
    <n v="8750"/>
    <n v="6562.5"/>
    <n v="3281.25"/>
    <n v="0.5"/>
  </r>
  <r>
    <x v="0"/>
    <x v="0"/>
    <x v="212"/>
    <x v="4"/>
    <x v="28"/>
    <s v="Charleston"/>
    <x v="0"/>
    <n v="0.35000000000000003"/>
    <n v="9250"/>
    <n v="3237.5000000000005"/>
    <n v="1295.0000000000002"/>
    <n v="0.4"/>
  </r>
  <r>
    <x v="0"/>
    <x v="0"/>
    <x v="212"/>
    <x v="4"/>
    <x v="28"/>
    <s v="Charleston"/>
    <x v="1"/>
    <n v="0.35000000000000003"/>
    <n v="7250"/>
    <n v="2537.5000000000005"/>
    <n v="888.12500000000011"/>
    <n v="0.35"/>
  </r>
  <r>
    <x v="0"/>
    <x v="0"/>
    <x v="212"/>
    <x v="4"/>
    <x v="28"/>
    <s v="Charleston"/>
    <x v="2"/>
    <n v="0.25000000000000006"/>
    <n v="7250"/>
    <n v="1812.5000000000005"/>
    <n v="725.00000000000023"/>
    <n v="0.4"/>
  </r>
  <r>
    <x v="0"/>
    <x v="0"/>
    <x v="212"/>
    <x v="4"/>
    <x v="28"/>
    <s v="Charleston"/>
    <x v="3"/>
    <n v="0.3"/>
    <n v="5750"/>
    <n v="1725"/>
    <n v="690"/>
    <n v="0.4"/>
  </r>
  <r>
    <x v="0"/>
    <x v="0"/>
    <x v="212"/>
    <x v="4"/>
    <x v="28"/>
    <s v="Charleston"/>
    <x v="4"/>
    <n v="0.45"/>
    <n v="6250"/>
    <n v="2812.5"/>
    <n v="984.37499999999989"/>
    <n v="0.35"/>
  </r>
  <r>
    <x v="0"/>
    <x v="0"/>
    <x v="212"/>
    <x v="4"/>
    <x v="28"/>
    <s v="Charleston"/>
    <x v="5"/>
    <n v="0.35000000000000003"/>
    <n v="7250"/>
    <n v="2537.5000000000005"/>
    <n v="1268.7500000000002"/>
    <n v="0.5"/>
  </r>
  <r>
    <x v="0"/>
    <x v="0"/>
    <x v="172"/>
    <x v="4"/>
    <x v="28"/>
    <s v="Charleston"/>
    <x v="0"/>
    <n v="0.35000000000000003"/>
    <n v="9750"/>
    <n v="3412.5000000000005"/>
    <n v="1365.0000000000002"/>
    <n v="0.4"/>
  </r>
  <r>
    <x v="0"/>
    <x v="0"/>
    <x v="172"/>
    <x v="4"/>
    <x v="28"/>
    <s v="Charleston"/>
    <x v="1"/>
    <n v="0.35000000000000003"/>
    <n v="6250"/>
    <n v="2187.5"/>
    <n v="765.625"/>
    <n v="0.35"/>
  </r>
  <r>
    <x v="0"/>
    <x v="0"/>
    <x v="172"/>
    <x v="4"/>
    <x v="28"/>
    <s v="Charleston"/>
    <x v="2"/>
    <n v="0.25000000000000006"/>
    <n v="6750"/>
    <n v="1687.5000000000005"/>
    <n v="675.00000000000023"/>
    <n v="0.4"/>
  </r>
  <r>
    <x v="0"/>
    <x v="0"/>
    <x v="172"/>
    <x v="4"/>
    <x v="28"/>
    <s v="Charleston"/>
    <x v="3"/>
    <n v="0.3"/>
    <n v="5250"/>
    <n v="1575"/>
    <n v="630"/>
    <n v="0.4"/>
  </r>
  <r>
    <x v="0"/>
    <x v="0"/>
    <x v="172"/>
    <x v="4"/>
    <x v="28"/>
    <s v="Charleston"/>
    <x v="4"/>
    <n v="0.45"/>
    <n v="6000"/>
    <n v="2700"/>
    <n v="944.99999999999989"/>
    <n v="0.35"/>
  </r>
  <r>
    <x v="0"/>
    <x v="0"/>
    <x v="172"/>
    <x v="4"/>
    <x v="28"/>
    <s v="Charleston"/>
    <x v="5"/>
    <n v="0.3"/>
    <n v="7000"/>
    <n v="2100"/>
    <n v="1050"/>
    <n v="0.5"/>
  </r>
  <r>
    <x v="0"/>
    <x v="0"/>
    <x v="68"/>
    <x v="4"/>
    <x v="28"/>
    <s v="Charleston"/>
    <x v="0"/>
    <n v="0.3"/>
    <n v="9200"/>
    <n v="2760"/>
    <n v="1104"/>
    <n v="0.4"/>
  </r>
  <r>
    <x v="0"/>
    <x v="0"/>
    <x v="68"/>
    <x v="4"/>
    <x v="28"/>
    <s v="Charleston"/>
    <x v="1"/>
    <n v="0.3"/>
    <n v="6000"/>
    <n v="1800"/>
    <n v="630"/>
    <n v="0.35"/>
  </r>
  <r>
    <x v="0"/>
    <x v="0"/>
    <x v="68"/>
    <x v="4"/>
    <x v="28"/>
    <s v="Charleston"/>
    <x v="2"/>
    <n v="0.2"/>
    <n v="6250"/>
    <n v="1250"/>
    <n v="500"/>
    <n v="0.4"/>
  </r>
  <r>
    <x v="0"/>
    <x v="0"/>
    <x v="68"/>
    <x v="4"/>
    <x v="28"/>
    <s v="Charleston"/>
    <x v="3"/>
    <n v="0.24999999999999994"/>
    <n v="4750"/>
    <n v="1187.4999999999998"/>
    <n v="474.99999999999994"/>
    <n v="0.4"/>
  </r>
  <r>
    <x v="0"/>
    <x v="0"/>
    <x v="68"/>
    <x v="4"/>
    <x v="28"/>
    <s v="Charleston"/>
    <x v="4"/>
    <n v="0.40000000000000008"/>
    <n v="5250"/>
    <n v="2100.0000000000005"/>
    <n v="735.00000000000011"/>
    <n v="0.35"/>
  </r>
  <r>
    <x v="0"/>
    <x v="0"/>
    <x v="68"/>
    <x v="4"/>
    <x v="28"/>
    <s v="Charleston"/>
    <x v="5"/>
    <n v="0.3"/>
    <n v="6250"/>
    <n v="1875"/>
    <n v="937.5"/>
    <n v="0.5"/>
  </r>
  <r>
    <x v="0"/>
    <x v="0"/>
    <x v="69"/>
    <x v="4"/>
    <x v="28"/>
    <s v="Charleston"/>
    <x v="0"/>
    <n v="0.3"/>
    <n v="8750"/>
    <n v="2625"/>
    <n v="1050"/>
    <n v="0.4"/>
  </r>
  <r>
    <x v="0"/>
    <x v="0"/>
    <x v="69"/>
    <x v="4"/>
    <x v="28"/>
    <s v="Charleston"/>
    <x v="1"/>
    <n v="0.3"/>
    <n v="5750"/>
    <n v="1725"/>
    <n v="603.75"/>
    <n v="0.35"/>
  </r>
  <r>
    <x v="0"/>
    <x v="0"/>
    <x v="69"/>
    <x v="4"/>
    <x v="28"/>
    <s v="Charleston"/>
    <x v="2"/>
    <n v="0.2"/>
    <n v="5750"/>
    <n v="1150"/>
    <n v="460"/>
    <n v="0.4"/>
  </r>
  <r>
    <x v="0"/>
    <x v="0"/>
    <x v="69"/>
    <x v="4"/>
    <x v="28"/>
    <s v="Charleston"/>
    <x v="3"/>
    <n v="0.24999999999999994"/>
    <n v="5000"/>
    <n v="1249.9999999999998"/>
    <n v="499.99999999999994"/>
    <n v="0.4"/>
  </r>
  <r>
    <x v="0"/>
    <x v="0"/>
    <x v="69"/>
    <x v="4"/>
    <x v="28"/>
    <s v="Charleston"/>
    <x v="4"/>
    <n v="0.45"/>
    <n v="5250"/>
    <n v="2362.5"/>
    <n v="826.875"/>
    <n v="0.35"/>
  </r>
  <r>
    <x v="0"/>
    <x v="0"/>
    <x v="69"/>
    <x v="4"/>
    <x v="28"/>
    <s v="Charleston"/>
    <x v="5"/>
    <n v="0.35000000000000003"/>
    <n v="6750"/>
    <n v="2362.5"/>
    <n v="1181.25"/>
    <n v="0.5"/>
  </r>
  <r>
    <x v="0"/>
    <x v="0"/>
    <x v="16"/>
    <x v="4"/>
    <x v="28"/>
    <s v="Charleston"/>
    <x v="0"/>
    <n v="0.45"/>
    <n v="9450"/>
    <n v="4252.5"/>
    <n v="1701"/>
    <n v="0.4"/>
  </r>
  <r>
    <x v="0"/>
    <x v="0"/>
    <x v="16"/>
    <x v="4"/>
    <x v="28"/>
    <s v="Charleston"/>
    <x v="1"/>
    <n v="0.45"/>
    <n v="6500"/>
    <n v="2925"/>
    <n v="1023.7499999999999"/>
    <n v="0.35"/>
  </r>
  <r>
    <x v="0"/>
    <x v="0"/>
    <x v="16"/>
    <x v="4"/>
    <x v="28"/>
    <s v="Charleston"/>
    <x v="2"/>
    <n v="0.4"/>
    <n v="6250"/>
    <n v="2500"/>
    <n v="1000"/>
    <n v="0.4"/>
  </r>
  <r>
    <x v="0"/>
    <x v="0"/>
    <x v="16"/>
    <x v="4"/>
    <x v="28"/>
    <s v="Charleston"/>
    <x v="3"/>
    <n v="0.4"/>
    <n v="5750"/>
    <n v="2300"/>
    <n v="920"/>
    <n v="0.4"/>
  </r>
  <r>
    <x v="0"/>
    <x v="0"/>
    <x v="16"/>
    <x v="4"/>
    <x v="28"/>
    <s v="Charleston"/>
    <x v="4"/>
    <n v="0.49999999999999994"/>
    <n v="6000"/>
    <n v="2999.9999999999995"/>
    <n v="1049.9999999999998"/>
    <n v="0.35"/>
  </r>
  <r>
    <x v="0"/>
    <x v="0"/>
    <x v="16"/>
    <x v="4"/>
    <x v="28"/>
    <s v="Charleston"/>
    <x v="5"/>
    <n v="0.54999999999999993"/>
    <n v="7000"/>
    <n v="3849.9999999999995"/>
    <n v="1924.9999999999998"/>
    <n v="0.5"/>
  </r>
  <r>
    <x v="0"/>
    <x v="0"/>
    <x v="175"/>
    <x v="4"/>
    <x v="28"/>
    <s v="Charleston"/>
    <x v="0"/>
    <n v="0.49999999999999994"/>
    <n v="9500"/>
    <n v="4749.9999999999991"/>
    <n v="1899.9999999999998"/>
    <n v="0.4"/>
  </r>
  <r>
    <x v="0"/>
    <x v="0"/>
    <x v="175"/>
    <x v="4"/>
    <x v="28"/>
    <s v="Charleston"/>
    <x v="1"/>
    <n v="0.45"/>
    <n v="7000"/>
    <n v="3150"/>
    <n v="1102.5"/>
    <n v="0.35"/>
  </r>
  <r>
    <x v="0"/>
    <x v="0"/>
    <x v="175"/>
    <x v="4"/>
    <x v="28"/>
    <s v="Charleston"/>
    <x v="2"/>
    <n v="0.5"/>
    <n v="6750"/>
    <n v="3375"/>
    <n v="1350"/>
    <n v="0.4"/>
  </r>
  <r>
    <x v="0"/>
    <x v="0"/>
    <x v="175"/>
    <x v="4"/>
    <x v="28"/>
    <s v="Charleston"/>
    <x v="3"/>
    <n v="0.5"/>
    <n v="6500"/>
    <n v="3250"/>
    <n v="1300"/>
    <n v="0.4"/>
  </r>
  <r>
    <x v="0"/>
    <x v="0"/>
    <x v="175"/>
    <x v="4"/>
    <x v="28"/>
    <s v="Charleston"/>
    <x v="4"/>
    <n v="0.65"/>
    <n v="6500"/>
    <n v="4225"/>
    <n v="1478.75"/>
    <n v="0.35"/>
  </r>
  <r>
    <x v="0"/>
    <x v="0"/>
    <x v="175"/>
    <x v="4"/>
    <x v="28"/>
    <s v="Charleston"/>
    <x v="5"/>
    <n v="0.70000000000000007"/>
    <n v="8250"/>
    <n v="5775.0000000000009"/>
    <n v="2887.5000000000005"/>
    <n v="0.5"/>
  </r>
  <r>
    <x v="0"/>
    <x v="0"/>
    <x v="72"/>
    <x v="4"/>
    <x v="28"/>
    <s v="Charleston"/>
    <x v="0"/>
    <n v="0.65"/>
    <n v="10500"/>
    <n v="6825"/>
    <n v="2730"/>
    <n v="0.4"/>
  </r>
  <r>
    <x v="0"/>
    <x v="0"/>
    <x v="72"/>
    <x v="4"/>
    <x v="28"/>
    <s v="Charleston"/>
    <x v="1"/>
    <n v="0.60000000000000009"/>
    <n v="8000"/>
    <n v="4800.0000000000009"/>
    <n v="1680.0000000000002"/>
    <n v="0.35"/>
  </r>
  <r>
    <x v="0"/>
    <x v="0"/>
    <x v="72"/>
    <x v="4"/>
    <x v="28"/>
    <s v="Charleston"/>
    <x v="2"/>
    <n v="0.55000000000000004"/>
    <n v="7250"/>
    <n v="3987.5000000000005"/>
    <n v="1595.0000000000002"/>
    <n v="0.4"/>
  </r>
  <r>
    <x v="0"/>
    <x v="0"/>
    <x v="72"/>
    <x v="4"/>
    <x v="28"/>
    <s v="Charleston"/>
    <x v="3"/>
    <n v="0.55000000000000004"/>
    <n v="6750"/>
    <n v="3712.5000000000005"/>
    <n v="1485.0000000000002"/>
    <n v="0.4"/>
  </r>
  <r>
    <x v="0"/>
    <x v="0"/>
    <x v="72"/>
    <x v="4"/>
    <x v="28"/>
    <s v="Charleston"/>
    <x v="4"/>
    <n v="0.65"/>
    <n v="7000"/>
    <n v="4550"/>
    <n v="1592.5"/>
    <n v="0.35"/>
  </r>
  <r>
    <x v="0"/>
    <x v="0"/>
    <x v="72"/>
    <x v="4"/>
    <x v="28"/>
    <s v="Charleston"/>
    <x v="5"/>
    <n v="0.70000000000000007"/>
    <n v="8750"/>
    <n v="6125.0000000000009"/>
    <n v="3062.5000000000005"/>
    <n v="0.5"/>
  </r>
  <r>
    <x v="0"/>
    <x v="0"/>
    <x v="73"/>
    <x v="4"/>
    <x v="28"/>
    <s v="Charleston"/>
    <x v="0"/>
    <n v="0.65"/>
    <n v="10250"/>
    <n v="6662.5"/>
    <n v="2665"/>
    <n v="0.4"/>
  </r>
  <r>
    <x v="0"/>
    <x v="0"/>
    <x v="73"/>
    <x v="4"/>
    <x v="28"/>
    <s v="Charleston"/>
    <x v="1"/>
    <n v="0.60000000000000009"/>
    <n v="8000"/>
    <n v="4800.0000000000009"/>
    <n v="1680.0000000000002"/>
    <n v="0.35"/>
  </r>
  <r>
    <x v="0"/>
    <x v="0"/>
    <x v="73"/>
    <x v="4"/>
    <x v="28"/>
    <s v="Charleston"/>
    <x v="2"/>
    <n v="0.55000000000000004"/>
    <n v="7250"/>
    <n v="3987.5000000000005"/>
    <n v="1595.0000000000002"/>
    <n v="0.4"/>
  </r>
  <r>
    <x v="0"/>
    <x v="0"/>
    <x v="73"/>
    <x v="4"/>
    <x v="28"/>
    <s v="Charleston"/>
    <x v="3"/>
    <n v="0.45"/>
    <n v="6750"/>
    <n v="3037.5"/>
    <n v="1215"/>
    <n v="0.4"/>
  </r>
  <r>
    <x v="0"/>
    <x v="0"/>
    <x v="73"/>
    <x v="4"/>
    <x v="28"/>
    <s v="Charleston"/>
    <x v="4"/>
    <n v="0.55000000000000004"/>
    <n v="6500"/>
    <n v="3575.0000000000005"/>
    <n v="1251.25"/>
    <n v="0.35"/>
  </r>
  <r>
    <x v="0"/>
    <x v="0"/>
    <x v="73"/>
    <x v="4"/>
    <x v="28"/>
    <s v="Charleston"/>
    <x v="5"/>
    <n v="0.60000000000000009"/>
    <n v="8250"/>
    <n v="4950.0000000000009"/>
    <n v="2475.0000000000005"/>
    <n v="0.5"/>
  </r>
  <r>
    <x v="0"/>
    <x v="0"/>
    <x v="20"/>
    <x v="4"/>
    <x v="28"/>
    <s v="Charleston"/>
    <x v="0"/>
    <n v="0.55000000000000004"/>
    <n v="9250"/>
    <n v="5087.5"/>
    <n v="2035"/>
    <n v="0.4"/>
  </r>
  <r>
    <x v="0"/>
    <x v="0"/>
    <x v="20"/>
    <x v="4"/>
    <x v="28"/>
    <s v="Charleston"/>
    <x v="1"/>
    <n v="0.50000000000000011"/>
    <n v="7250"/>
    <n v="3625.0000000000009"/>
    <n v="1268.7500000000002"/>
    <n v="0.35"/>
  </r>
  <r>
    <x v="0"/>
    <x v="0"/>
    <x v="20"/>
    <x v="4"/>
    <x v="28"/>
    <s v="Charleston"/>
    <x v="2"/>
    <n v="0.30000000000000004"/>
    <n v="6250"/>
    <n v="1875.0000000000002"/>
    <n v="750.00000000000011"/>
    <n v="0.4"/>
  </r>
  <r>
    <x v="0"/>
    <x v="0"/>
    <x v="20"/>
    <x v="4"/>
    <x v="28"/>
    <s v="Charleston"/>
    <x v="3"/>
    <n v="0.30000000000000004"/>
    <n v="6000"/>
    <n v="1800.0000000000002"/>
    <n v="720.00000000000011"/>
    <n v="0.4"/>
  </r>
  <r>
    <x v="0"/>
    <x v="0"/>
    <x v="20"/>
    <x v="4"/>
    <x v="28"/>
    <s v="Charleston"/>
    <x v="4"/>
    <n v="0.4"/>
    <n v="6000"/>
    <n v="2400"/>
    <n v="840"/>
    <n v="0.35"/>
  </r>
  <r>
    <x v="0"/>
    <x v="0"/>
    <x v="20"/>
    <x v="4"/>
    <x v="28"/>
    <s v="Charleston"/>
    <x v="5"/>
    <n v="0.45000000000000007"/>
    <n v="7000"/>
    <n v="3150.0000000000005"/>
    <n v="1575.0000000000002"/>
    <n v="0.5"/>
  </r>
  <r>
    <x v="0"/>
    <x v="0"/>
    <x v="179"/>
    <x v="4"/>
    <x v="28"/>
    <s v="Charleston"/>
    <x v="0"/>
    <n v="0.45000000000000007"/>
    <n v="8750"/>
    <n v="3937.5000000000005"/>
    <n v="1575.0000000000002"/>
    <n v="0.4"/>
  </r>
  <r>
    <x v="0"/>
    <x v="0"/>
    <x v="179"/>
    <x v="4"/>
    <x v="28"/>
    <s v="Charleston"/>
    <x v="1"/>
    <n v="0.35000000000000009"/>
    <n v="7000"/>
    <n v="2450.0000000000005"/>
    <n v="857.50000000000011"/>
    <n v="0.35"/>
  </r>
  <r>
    <x v="0"/>
    <x v="0"/>
    <x v="179"/>
    <x v="4"/>
    <x v="28"/>
    <s v="Charleston"/>
    <x v="2"/>
    <n v="0.35000000000000009"/>
    <n v="5750"/>
    <n v="2012.5000000000005"/>
    <n v="805.00000000000023"/>
    <n v="0.4"/>
  </r>
  <r>
    <x v="0"/>
    <x v="0"/>
    <x v="179"/>
    <x v="4"/>
    <x v="28"/>
    <s v="Charleston"/>
    <x v="3"/>
    <n v="0.35000000000000009"/>
    <n v="5500"/>
    <n v="1925.0000000000005"/>
    <n v="770.00000000000023"/>
    <n v="0.4"/>
  </r>
  <r>
    <x v="0"/>
    <x v="0"/>
    <x v="179"/>
    <x v="4"/>
    <x v="28"/>
    <s v="Charleston"/>
    <x v="4"/>
    <n v="0.45000000000000007"/>
    <n v="5500"/>
    <n v="2475.0000000000005"/>
    <n v="866.25000000000011"/>
    <n v="0.35"/>
  </r>
  <r>
    <x v="0"/>
    <x v="0"/>
    <x v="179"/>
    <x v="4"/>
    <x v="28"/>
    <s v="Charleston"/>
    <x v="5"/>
    <n v="0.5"/>
    <n v="6750"/>
    <n v="3375"/>
    <n v="1687.5"/>
    <n v="0.5"/>
  </r>
  <r>
    <x v="0"/>
    <x v="0"/>
    <x v="76"/>
    <x v="4"/>
    <x v="28"/>
    <s v="Charleston"/>
    <x v="0"/>
    <n v="0.45000000000000007"/>
    <n v="8250"/>
    <n v="3712.5000000000005"/>
    <n v="1485.0000000000002"/>
    <n v="0.4"/>
  </r>
  <r>
    <x v="0"/>
    <x v="0"/>
    <x v="76"/>
    <x v="4"/>
    <x v="28"/>
    <s v="Charleston"/>
    <x v="1"/>
    <n v="0.35000000000000009"/>
    <n v="6500"/>
    <n v="2275.0000000000005"/>
    <n v="796.25000000000011"/>
    <n v="0.35"/>
  </r>
  <r>
    <x v="0"/>
    <x v="0"/>
    <x v="76"/>
    <x v="4"/>
    <x v="28"/>
    <s v="Charleston"/>
    <x v="2"/>
    <n v="0.40000000000000013"/>
    <n v="5950"/>
    <n v="2380.0000000000009"/>
    <n v="952.00000000000045"/>
    <n v="0.4"/>
  </r>
  <r>
    <x v="0"/>
    <x v="0"/>
    <x v="76"/>
    <x v="4"/>
    <x v="28"/>
    <s v="Charleston"/>
    <x v="3"/>
    <n v="0.6000000000000002"/>
    <n v="6500"/>
    <n v="3900.0000000000014"/>
    <n v="1560.0000000000007"/>
    <n v="0.4"/>
  </r>
  <r>
    <x v="0"/>
    <x v="0"/>
    <x v="76"/>
    <x v="4"/>
    <x v="28"/>
    <s v="Charleston"/>
    <x v="4"/>
    <n v="0.75000000000000011"/>
    <n v="6250"/>
    <n v="4687.5000000000009"/>
    <n v="1640.6250000000002"/>
    <n v="0.35"/>
  </r>
  <r>
    <x v="0"/>
    <x v="0"/>
    <x v="76"/>
    <x v="4"/>
    <x v="28"/>
    <s v="Charleston"/>
    <x v="5"/>
    <n v="0.75"/>
    <n v="7250"/>
    <n v="5437.5"/>
    <n v="2718.75"/>
    <n v="0.5"/>
  </r>
  <r>
    <x v="0"/>
    <x v="0"/>
    <x v="77"/>
    <x v="4"/>
    <x v="28"/>
    <s v="Charleston"/>
    <x v="0"/>
    <n v="0.70000000000000007"/>
    <n v="9750"/>
    <n v="6825.0000000000009"/>
    <n v="2730.0000000000005"/>
    <n v="0.4"/>
  </r>
  <r>
    <x v="0"/>
    <x v="0"/>
    <x v="77"/>
    <x v="4"/>
    <x v="28"/>
    <s v="Charleston"/>
    <x v="1"/>
    <n v="0.60000000000000009"/>
    <n v="7750"/>
    <n v="4650.0000000000009"/>
    <n v="1627.5000000000002"/>
    <n v="0.35"/>
  </r>
  <r>
    <x v="0"/>
    <x v="0"/>
    <x v="77"/>
    <x v="4"/>
    <x v="28"/>
    <s v="Charleston"/>
    <x v="2"/>
    <n v="0.60000000000000009"/>
    <n v="7250"/>
    <n v="4350.0000000000009"/>
    <n v="1740.0000000000005"/>
    <n v="0.4"/>
  </r>
  <r>
    <x v="0"/>
    <x v="0"/>
    <x v="77"/>
    <x v="4"/>
    <x v="28"/>
    <s v="Charleston"/>
    <x v="3"/>
    <n v="0.60000000000000009"/>
    <n v="6750"/>
    <n v="4050.0000000000005"/>
    <n v="1620.0000000000002"/>
    <n v="0.4"/>
  </r>
  <r>
    <x v="0"/>
    <x v="0"/>
    <x v="77"/>
    <x v="4"/>
    <x v="28"/>
    <s v="Charleston"/>
    <x v="4"/>
    <n v="0.70000000000000007"/>
    <n v="6750"/>
    <n v="4725"/>
    <n v="1653.75"/>
    <n v="0.35"/>
  </r>
  <r>
    <x v="0"/>
    <x v="0"/>
    <x v="77"/>
    <x v="4"/>
    <x v="28"/>
    <s v="Charleston"/>
    <x v="5"/>
    <n v="0.75"/>
    <n v="7750"/>
    <n v="5812.5"/>
    <n v="2906.25"/>
    <n v="0.5"/>
  </r>
  <r>
    <x v="0"/>
    <x v="0"/>
    <x v="90"/>
    <x v="4"/>
    <x v="29"/>
    <s v="Charlotte"/>
    <x v="0"/>
    <n v="0.35000000000000003"/>
    <n v="7750"/>
    <n v="2712.5000000000005"/>
    <n v="1085.0000000000002"/>
    <n v="0.4"/>
  </r>
  <r>
    <x v="0"/>
    <x v="0"/>
    <x v="90"/>
    <x v="4"/>
    <x v="29"/>
    <s v="Charlotte"/>
    <x v="1"/>
    <n v="0.35000000000000003"/>
    <n v="5750"/>
    <n v="2012.5000000000002"/>
    <n v="704.375"/>
    <n v="0.35"/>
  </r>
  <r>
    <x v="0"/>
    <x v="0"/>
    <x v="90"/>
    <x v="4"/>
    <x v="29"/>
    <s v="Charlotte"/>
    <x v="2"/>
    <n v="0.25000000000000006"/>
    <n v="5750"/>
    <n v="1437.5000000000002"/>
    <n v="575.00000000000011"/>
    <n v="0.4"/>
  </r>
  <r>
    <x v="0"/>
    <x v="0"/>
    <x v="90"/>
    <x v="4"/>
    <x v="29"/>
    <s v="Charlotte"/>
    <x v="3"/>
    <n v="0.3"/>
    <n v="4250"/>
    <n v="1275"/>
    <n v="510"/>
    <n v="0.4"/>
  </r>
  <r>
    <x v="0"/>
    <x v="0"/>
    <x v="90"/>
    <x v="4"/>
    <x v="29"/>
    <s v="Charlotte"/>
    <x v="4"/>
    <n v="0.45"/>
    <n v="4750"/>
    <n v="2137.5"/>
    <n v="748.125"/>
    <n v="0.35"/>
  </r>
  <r>
    <x v="0"/>
    <x v="0"/>
    <x v="90"/>
    <x v="4"/>
    <x v="29"/>
    <s v="Charlotte"/>
    <x v="5"/>
    <n v="0.35000000000000003"/>
    <n v="5750"/>
    <n v="2012.5000000000002"/>
    <n v="1006.2500000000001"/>
    <n v="0.5"/>
  </r>
  <r>
    <x v="0"/>
    <x v="0"/>
    <x v="119"/>
    <x v="4"/>
    <x v="29"/>
    <s v="Charlotte"/>
    <x v="0"/>
    <n v="0.35000000000000003"/>
    <n v="8250"/>
    <n v="2887.5000000000005"/>
    <n v="1155.0000000000002"/>
    <n v="0.4"/>
  </r>
  <r>
    <x v="0"/>
    <x v="0"/>
    <x v="119"/>
    <x v="4"/>
    <x v="29"/>
    <s v="Charlotte"/>
    <x v="1"/>
    <n v="0.35000000000000003"/>
    <n v="4750"/>
    <n v="1662.5000000000002"/>
    <n v="581.875"/>
    <n v="0.35"/>
  </r>
  <r>
    <x v="0"/>
    <x v="0"/>
    <x v="119"/>
    <x v="4"/>
    <x v="29"/>
    <s v="Charlotte"/>
    <x v="2"/>
    <n v="0.25000000000000006"/>
    <n v="5250"/>
    <n v="1312.5000000000002"/>
    <n v="525.00000000000011"/>
    <n v="0.4"/>
  </r>
  <r>
    <x v="0"/>
    <x v="0"/>
    <x v="119"/>
    <x v="4"/>
    <x v="29"/>
    <s v="Charlotte"/>
    <x v="3"/>
    <n v="0.3"/>
    <n v="3750"/>
    <n v="1125"/>
    <n v="450"/>
    <n v="0.4"/>
  </r>
  <r>
    <x v="0"/>
    <x v="0"/>
    <x v="119"/>
    <x v="4"/>
    <x v="29"/>
    <s v="Charlotte"/>
    <x v="4"/>
    <n v="0.45"/>
    <n v="4500"/>
    <n v="2025"/>
    <n v="708.75"/>
    <n v="0.35"/>
  </r>
  <r>
    <x v="0"/>
    <x v="0"/>
    <x v="119"/>
    <x v="4"/>
    <x v="29"/>
    <s v="Charlotte"/>
    <x v="5"/>
    <n v="0.3"/>
    <n v="5500"/>
    <n v="1650"/>
    <n v="825"/>
    <n v="0.5"/>
  </r>
  <r>
    <x v="0"/>
    <x v="0"/>
    <x v="137"/>
    <x v="4"/>
    <x v="29"/>
    <s v="Charlotte"/>
    <x v="0"/>
    <n v="0.3"/>
    <n v="7700"/>
    <n v="2310"/>
    <n v="924"/>
    <n v="0.4"/>
  </r>
  <r>
    <x v="0"/>
    <x v="0"/>
    <x v="137"/>
    <x v="4"/>
    <x v="29"/>
    <s v="Charlotte"/>
    <x v="1"/>
    <n v="0.3"/>
    <n v="4500"/>
    <n v="1350"/>
    <n v="472.49999999999994"/>
    <n v="0.35"/>
  </r>
  <r>
    <x v="0"/>
    <x v="0"/>
    <x v="137"/>
    <x v="4"/>
    <x v="29"/>
    <s v="Charlotte"/>
    <x v="2"/>
    <n v="0.2"/>
    <n v="4750"/>
    <n v="950"/>
    <n v="380"/>
    <n v="0.4"/>
  </r>
  <r>
    <x v="0"/>
    <x v="0"/>
    <x v="137"/>
    <x v="4"/>
    <x v="29"/>
    <s v="Charlotte"/>
    <x v="3"/>
    <n v="0.24999999999999994"/>
    <n v="3250"/>
    <n v="812.49999999999977"/>
    <n v="324.99999999999994"/>
    <n v="0.4"/>
  </r>
  <r>
    <x v="0"/>
    <x v="0"/>
    <x v="137"/>
    <x v="4"/>
    <x v="29"/>
    <s v="Charlotte"/>
    <x v="4"/>
    <n v="0.40000000000000008"/>
    <n v="3750"/>
    <n v="1500.0000000000002"/>
    <n v="525"/>
    <n v="0.35"/>
  </r>
  <r>
    <x v="0"/>
    <x v="0"/>
    <x v="137"/>
    <x v="4"/>
    <x v="29"/>
    <s v="Charlotte"/>
    <x v="5"/>
    <n v="0.3"/>
    <n v="4750"/>
    <n v="1425"/>
    <n v="712.5"/>
    <n v="0.5"/>
  </r>
  <r>
    <x v="0"/>
    <x v="0"/>
    <x v="138"/>
    <x v="4"/>
    <x v="29"/>
    <s v="Charlotte"/>
    <x v="0"/>
    <n v="0.3"/>
    <n v="7250"/>
    <n v="2175"/>
    <n v="870"/>
    <n v="0.4"/>
  </r>
  <r>
    <x v="0"/>
    <x v="0"/>
    <x v="138"/>
    <x v="4"/>
    <x v="29"/>
    <s v="Charlotte"/>
    <x v="1"/>
    <n v="0.3"/>
    <n v="4250"/>
    <n v="1275"/>
    <n v="446.25"/>
    <n v="0.35"/>
  </r>
  <r>
    <x v="0"/>
    <x v="0"/>
    <x v="138"/>
    <x v="4"/>
    <x v="29"/>
    <s v="Charlotte"/>
    <x v="2"/>
    <n v="0.2"/>
    <n v="4250"/>
    <n v="850"/>
    <n v="340"/>
    <n v="0.4"/>
  </r>
  <r>
    <x v="0"/>
    <x v="0"/>
    <x v="138"/>
    <x v="4"/>
    <x v="29"/>
    <s v="Charlotte"/>
    <x v="3"/>
    <n v="0.24999999999999994"/>
    <n v="3500"/>
    <n v="874.99999999999977"/>
    <n v="349.99999999999994"/>
    <n v="0.4"/>
  </r>
  <r>
    <x v="0"/>
    <x v="0"/>
    <x v="138"/>
    <x v="4"/>
    <x v="29"/>
    <s v="Charlotte"/>
    <x v="4"/>
    <n v="0.45"/>
    <n v="3750"/>
    <n v="1687.5"/>
    <n v="590.625"/>
    <n v="0.35"/>
  </r>
  <r>
    <x v="0"/>
    <x v="0"/>
    <x v="138"/>
    <x v="4"/>
    <x v="29"/>
    <s v="Charlotte"/>
    <x v="5"/>
    <n v="0.35000000000000003"/>
    <n v="5250"/>
    <n v="1837.5000000000002"/>
    <n v="918.75000000000011"/>
    <n v="0.5"/>
  </r>
  <r>
    <x v="0"/>
    <x v="0"/>
    <x v="213"/>
    <x v="4"/>
    <x v="29"/>
    <s v="Charlotte"/>
    <x v="0"/>
    <n v="0.45"/>
    <n v="7950"/>
    <n v="3577.5"/>
    <n v="1431"/>
    <n v="0.4"/>
  </r>
  <r>
    <x v="0"/>
    <x v="0"/>
    <x v="213"/>
    <x v="4"/>
    <x v="29"/>
    <s v="Charlotte"/>
    <x v="1"/>
    <n v="0.45"/>
    <n v="5000"/>
    <n v="2250"/>
    <n v="787.5"/>
    <n v="0.35"/>
  </r>
  <r>
    <x v="0"/>
    <x v="0"/>
    <x v="213"/>
    <x v="4"/>
    <x v="29"/>
    <s v="Charlotte"/>
    <x v="2"/>
    <n v="0.4"/>
    <n v="4750"/>
    <n v="1900"/>
    <n v="760"/>
    <n v="0.4"/>
  </r>
  <r>
    <x v="0"/>
    <x v="0"/>
    <x v="213"/>
    <x v="4"/>
    <x v="29"/>
    <s v="Charlotte"/>
    <x v="3"/>
    <n v="0.4"/>
    <n v="4250"/>
    <n v="1700"/>
    <n v="680"/>
    <n v="0.4"/>
  </r>
  <r>
    <x v="0"/>
    <x v="0"/>
    <x v="213"/>
    <x v="4"/>
    <x v="29"/>
    <s v="Charlotte"/>
    <x v="4"/>
    <n v="0.49999999999999994"/>
    <n v="4500"/>
    <n v="2249.9999999999995"/>
    <n v="787.49999999999977"/>
    <n v="0.35"/>
  </r>
  <r>
    <x v="0"/>
    <x v="0"/>
    <x v="213"/>
    <x v="4"/>
    <x v="29"/>
    <s v="Charlotte"/>
    <x v="5"/>
    <n v="0.54999999999999993"/>
    <n v="5500"/>
    <n v="3024.9999999999995"/>
    <n v="1512.4999999999998"/>
    <n v="0.5"/>
  </r>
  <r>
    <x v="0"/>
    <x v="0"/>
    <x v="121"/>
    <x v="4"/>
    <x v="29"/>
    <s v="Charlotte"/>
    <x v="0"/>
    <n v="0.49999999999999994"/>
    <n v="8000"/>
    <n v="3999.9999999999995"/>
    <n v="1600"/>
    <n v="0.4"/>
  </r>
  <r>
    <x v="0"/>
    <x v="0"/>
    <x v="121"/>
    <x v="4"/>
    <x v="29"/>
    <s v="Charlotte"/>
    <x v="1"/>
    <n v="0.45"/>
    <n v="5500"/>
    <n v="2475"/>
    <n v="866.25"/>
    <n v="0.35"/>
  </r>
  <r>
    <x v="0"/>
    <x v="0"/>
    <x v="121"/>
    <x v="4"/>
    <x v="29"/>
    <s v="Charlotte"/>
    <x v="2"/>
    <n v="0.5"/>
    <n v="5250"/>
    <n v="2625"/>
    <n v="1050"/>
    <n v="0.4"/>
  </r>
  <r>
    <x v="0"/>
    <x v="0"/>
    <x v="121"/>
    <x v="4"/>
    <x v="29"/>
    <s v="Charlotte"/>
    <x v="3"/>
    <n v="0.5"/>
    <n v="5000"/>
    <n v="2500"/>
    <n v="1000"/>
    <n v="0.4"/>
  </r>
  <r>
    <x v="0"/>
    <x v="0"/>
    <x v="121"/>
    <x v="4"/>
    <x v="29"/>
    <s v="Charlotte"/>
    <x v="4"/>
    <n v="0.65"/>
    <n v="5000"/>
    <n v="3250"/>
    <n v="1137.5"/>
    <n v="0.35"/>
  </r>
  <r>
    <x v="0"/>
    <x v="0"/>
    <x v="121"/>
    <x v="4"/>
    <x v="29"/>
    <s v="Charlotte"/>
    <x v="5"/>
    <n v="0.70000000000000007"/>
    <n v="6750"/>
    <n v="4725"/>
    <n v="2362.5"/>
    <n v="0.5"/>
  </r>
  <r>
    <x v="0"/>
    <x v="0"/>
    <x v="140"/>
    <x v="4"/>
    <x v="29"/>
    <s v="Charlotte"/>
    <x v="0"/>
    <n v="0.65"/>
    <n v="9000"/>
    <n v="5850"/>
    <n v="2340"/>
    <n v="0.4"/>
  </r>
  <r>
    <x v="0"/>
    <x v="0"/>
    <x v="140"/>
    <x v="4"/>
    <x v="29"/>
    <s v="Charlotte"/>
    <x v="1"/>
    <n v="0.60000000000000009"/>
    <n v="6500"/>
    <n v="3900.0000000000005"/>
    <n v="1365"/>
    <n v="0.35"/>
  </r>
  <r>
    <x v="0"/>
    <x v="0"/>
    <x v="140"/>
    <x v="4"/>
    <x v="29"/>
    <s v="Charlotte"/>
    <x v="2"/>
    <n v="0.55000000000000004"/>
    <n v="5750"/>
    <n v="3162.5000000000005"/>
    <n v="1265.0000000000002"/>
    <n v="0.4"/>
  </r>
  <r>
    <x v="0"/>
    <x v="0"/>
    <x v="140"/>
    <x v="4"/>
    <x v="29"/>
    <s v="Charlotte"/>
    <x v="3"/>
    <n v="0.55000000000000004"/>
    <n v="5250"/>
    <n v="2887.5000000000005"/>
    <n v="1155.0000000000002"/>
    <n v="0.4"/>
  </r>
  <r>
    <x v="0"/>
    <x v="0"/>
    <x v="140"/>
    <x v="4"/>
    <x v="29"/>
    <s v="Charlotte"/>
    <x v="4"/>
    <n v="0.65"/>
    <n v="5500"/>
    <n v="3575"/>
    <n v="1251.25"/>
    <n v="0.35"/>
  </r>
  <r>
    <x v="0"/>
    <x v="0"/>
    <x v="140"/>
    <x v="4"/>
    <x v="29"/>
    <s v="Charlotte"/>
    <x v="5"/>
    <n v="0.70000000000000007"/>
    <n v="7250"/>
    <n v="5075.0000000000009"/>
    <n v="2537.5000000000005"/>
    <n v="0.5"/>
  </r>
  <r>
    <x v="0"/>
    <x v="0"/>
    <x v="141"/>
    <x v="4"/>
    <x v="29"/>
    <s v="Charlotte"/>
    <x v="0"/>
    <n v="0.65"/>
    <n v="8750"/>
    <n v="5687.5"/>
    <n v="2275"/>
    <n v="0.4"/>
  </r>
  <r>
    <x v="0"/>
    <x v="0"/>
    <x v="141"/>
    <x v="4"/>
    <x v="29"/>
    <s v="Charlotte"/>
    <x v="1"/>
    <n v="0.60000000000000009"/>
    <n v="6500"/>
    <n v="3900.0000000000005"/>
    <n v="1365"/>
    <n v="0.35"/>
  </r>
  <r>
    <x v="0"/>
    <x v="0"/>
    <x v="141"/>
    <x v="4"/>
    <x v="29"/>
    <s v="Charlotte"/>
    <x v="2"/>
    <n v="0.55000000000000004"/>
    <n v="5750"/>
    <n v="3162.5000000000005"/>
    <n v="1265.0000000000002"/>
    <n v="0.4"/>
  </r>
  <r>
    <x v="0"/>
    <x v="0"/>
    <x v="141"/>
    <x v="4"/>
    <x v="29"/>
    <s v="Charlotte"/>
    <x v="3"/>
    <n v="0.45"/>
    <n v="5250"/>
    <n v="2362.5"/>
    <n v="945"/>
    <n v="0.4"/>
  </r>
  <r>
    <x v="0"/>
    <x v="0"/>
    <x v="141"/>
    <x v="4"/>
    <x v="29"/>
    <s v="Charlotte"/>
    <x v="4"/>
    <n v="0.55000000000000004"/>
    <n v="5000"/>
    <n v="2750"/>
    <n v="962.49999999999989"/>
    <n v="0.35"/>
  </r>
  <r>
    <x v="0"/>
    <x v="0"/>
    <x v="141"/>
    <x v="4"/>
    <x v="29"/>
    <s v="Charlotte"/>
    <x v="5"/>
    <n v="0.60000000000000009"/>
    <n v="6750"/>
    <n v="4050.0000000000005"/>
    <n v="2025.0000000000002"/>
    <n v="0.5"/>
  </r>
  <r>
    <x v="0"/>
    <x v="0"/>
    <x v="214"/>
    <x v="4"/>
    <x v="29"/>
    <s v="Charlotte"/>
    <x v="0"/>
    <n v="0.55000000000000004"/>
    <n v="7750"/>
    <n v="4262.5"/>
    <n v="1705"/>
    <n v="0.4"/>
  </r>
  <r>
    <x v="0"/>
    <x v="0"/>
    <x v="214"/>
    <x v="4"/>
    <x v="29"/>
    <s v="Charlotte"/>
    <x v="1"/>
    <n v="0.50000000000000011"/>
    <n v="5750"/>
    <n v="2875.0000000000005"/>
    <n v="1006.2500000000001"/>
    <n v="0.35"/>
  </r>
  <r>
    <x v="0"/>
    <x v="0"/>
    <x v="214"/>
    <x v="4"/>
    <x v="29"/>
    <s v="Charlotte"/>
    <x v="2"/>
    <n v="0.25000000000000006"/>
    <n v="4750"/>
    <n v="1187.5000000000002"/>
    <n v="475.00000000000011"/>
    <n v="0.4"/>
  </r>
  <r>
    <x v="0"/>
    <x v="0"/>
    <x v="214"/>
    <x v="4"/>
    <x v="29"/>
    <s v="Charlotte"/>
    <x v="3"/>
    <n v="0.25000000000000006"/>
    <n v="4500"/>
    <n v="1125.0000000000002"/>
    <n v="450.00000000000011"/>
    <n v="0.4"/>
  </r>
  <r>
    <x v="0"/>
    <x v="0"/>
    <x v="214"/>
    <x v="4"/>
    <x v="29"/>
    <s v="Charlotte"/>
    <x v="4"/>
    <n v="0.35000000000000003"/>
    <n v="4500"/>
    <n v="1575.0000000000002"/>
    <n v="551.25"/>
    <n v="0.35"/>
  </r>
  <r>
    <x v="0"/>
    <x v="0"/>
    <x v="214"/>
    <x v="4"/>
    <x v="29"/>
    <s v="Charlotte"/>
    <x v="5"/>
    <n v="0.40000000000000008"/>
    <n v="5500"/>
    <n v="2200.0000000000005"/>
    <n v="1100.0000000000002"/>
    <n v="0.5"/>
  </r>
  <r>
    <x v="0"/>
    <x v="0"/>
    <x v="123"/>
    <x v="4"/>
    <x v="29"/>
    <s v="Charlotte"/>
    <x v="0"/>
    <n v="0.40000000000000008"/>
    <n v="7250"/>
    <n v="2900.0000000000005"/>
    <n v="1160.0000000000002"/>
    <n v="0.4"/>
  </r>
  <r>
    <x v="0"/>
    <x v="0"/>
    <x v="123"/>
    <x v="4"/>
    <x v="29"/>
    <s v="Charlotte"/>
    <x v="1"/>
    <n v="0.3000000000000001"/>
    <n v="5500"/>
    <n v="1650.0000000000005"/>
    <n v="577.50000000000011"/>
    <n v="0.35"/>
  </r>
  <r>
    <x v="0"/>
    <x v="0"/>
    <x v="123"/>
    <x v="4"/>
    <x v="29"/>
    <s v="Charlotte"/>
    <x v="2"/>
    <n v="0.3000000000000001"/>
    <n v="4250"/>
    <n v="1275.0000000000005"/>
    <n v="510.00000000000023"/>
    <n v="0.4"/>
  </r>
  <r>
    <x v="0"/>
    <x v="0"/>
    <x v="123"/>
    <x v="4"/>
    <x v="29"/>
    <s v="Charlotte"/>
    <x v="3"/>
    <n v="0.3000000000000001"/>
    <n v="4000"/>
    <n v="1200.0000000000005"/>
    <n v="480.00000000000023"/>
    <n v="0.4"/>
  </r>
  <r>
    <x v="0"/>
    <x v="0"/>
    <x v="123"/>
    <x v="4"/>
    <x v="29"/>
    <s v="Charlotte"/>
    <x v="4"/>
    <n v="0.40000000000000008"/>
    <n v="4000"/>
    <n v="1600.0000000000002"/>
    <n v="560"/>
    <n v="0.35"/>
  </r>
  <r>
    <x v="0"/>
    <x v="0"/>
    <x v="123"/>
    <x v="4"/>
    <x v="29"/>
    <s v="Charlotte"/>
    <x v="5"/>
    <n v="0.4"/>
    <n v="5250"/>
    <n v="2100"/>
    <n v="1050"/>
    <n v="0.5"/>
  </r>
  <r>
    <x v="0"/>
    <x v="0"/>
    <x v="143"/>
    <x v="4"/>
    <x v="29"/>
    <s v="Charlotte"/>
    <x v="0"/>
    <n v="0.35000000000000009"/>
    <n v="6750"/>
    <n v="2362.5000000000005"/>
    <n v="945.00000000000023"/>
    <n v="0.4"/>
  </r>
  <r>
    <x v="0"/>
    <x v="0"/>
    <x v="143"/>
    <x v="4"/>
    <x v="29"/>
    <s v="Charlotte"/>
    <x v="1"/>
    <n v="0.25000000000000011"/>
    <n v="5000"/>
    <n v="1250.0000000000005"/>
    <n v="437.50000000000011"/>
    <n v="0.35"/>
  </r>
  <r>
    <x v="0"/>
    <x v="0"/>
    <x v="143"/>
    <x v="4"/>
    <x v="29"/>
    <s v="Charlotte"/>
    <x v="2"/>
    <n v="0.35000000000000014"/>
    <n v="4450"/>
    <n v="1557.5000000000007"/>
    <n v="623.00000000000034"/>
    <n v="0.4"/>
  </r>
  <r>
    <x v="0"/>
    <x v="0"/>
    <x v="143"/>
    <x v="4"/>
    <x v="29"/>
    <s v="Charlotte"/>
    <x v="3"/>
    <n v="0.65000000000000024"/>
    <n v="5000"/>
    <n v="3250.0000000000014"/>
    <n v="1300.0000000000007"/>
    <n v="0.4"/>
  </r>
  <r>
    <x v="0"/>
    <x v="0"/>
    <x v="143"/>
    <x v="4"/>
    <x v="29"/>
    <s v="Charlotte"/>
    <x v="4"/>
    <n v="0.80000000000000016"/>
    <n v="4750"/>
    <n v="3800.0000000000009"/>
    <n v="1330.0000000000002"/>
    <n v="0.35"/>
  </r>
  <r>
    <x v="0"/>
    <x v="0"/>
    <x v="143"/>
    <x v="4"/>
    <x v="29"/>
    <s v="Charlotte"/>
    <x v="5"/>
    <n v="0.8"/>
    <n v="5750"/>
    <n v="4600"/>
    <n v="2300"/>
    <n v="0.5"/>
  </r>
  <r>
    <x v="0"/>
    <x v="0"/>
    <x v="144"/>
    <x v="4"/>
    <x v="29"/>
    <s v="Charlotte"/>
    <x v="0"/>
    <n v="0.75000000000000011"/>
    <n v="8250"/>
    <n v="6187.5000000000009"/>
    <n v="2475.0000000000005"/>
    <n v="0.4"/>
  </r>
  <r>
    <x v="0"/>
    <x v="0"/>
    <x v="144"/>
    <x v="4"/>
    <x v="29"/>
    <s v="Charlotte"/>
    <x v="1"/>
    <n v="0.65000000000000013"/>
    <n v="6250"/>
    <n v="4062.5000000000009"/>
    <n v="1421.8750000000002"/>
    <n v="0.35"/>
  </r>
  <r>
    <x v="0"/>
    <x v="0"/>
    <x v="144"/>
    <x v="4"/>
    <x v="29"/>
    <s v="Charlotte"/>
    <x v="2"/>
    <n v="0.65000000000000013"/>
    <n v="5750"/>
    <n v="3737.5000000000009"/>
    <n v="1495.0000000000005"/>
    <n v="0.4"/>
  </r>
  <r>
    <x v="0"/>
    <x v="0"/>
    <x v="144"/>
    <x v="4"/>
    <x v="29"/>
    <s v="Charlotte"/>
    <x v="3"/>
    <n v="0.65000000000000013"/>
    <n v="5250"/>
    <n v="3412.5000000000009"/>
    <n v="1365.0000000000005"/>
    <n v="0.4"/>
  </r>
  <r>
    <x v="0"/>
    <x v="0"/>
    <x v="144"/>
    <x v="4"/>
    <x v="29"/>
    <s v="Charlotte"/>
    <x v="4"/>
    <n v="0.75000000000000011"/>
    <n v="5250"/>
    <n v="3937.5000000000005"/>
    <n v="1378.125"/>
    <n v="0.35"/>
  </r>
  <r>
    <x v="0"/>
    <x v="0"/>
    <x v="144"/>
    <x v="4"/>
    <x v="29"/>
    <s v="Charlotte"/>
    <x v="5"/>
    <n v="0.8"/>
    <n v="6250"/>
    <n v="5000"/>
    <n v="2500"/>
    <n v="0.5"/>
  </r>
  <r>
    <x v="0"/>
    <x v="0"/>
    <x v="215"/>
    <x v="3"/>
    <x v="30"/>
    <s v="Columbus"/>
    <x v="0"/>
    <n v="0.4"/>
    <n v="5000"/>
    <n v="2000"/>
    <n v="800"/>
    <n v="0.4"/>
  </r>
  <r>
    <x v="0"/>
    <x v="0"/>
    <x v="215"/>
    <x v="3"/>
    <x v="30"/>
    <s v="Columbus"/>
    <x v="1"/>
    <n v="0.4"/>
    <n v="3000"/>
    <n v="1200"/>
    <n v="420"/>
    <n v="0.35"/>
  </r>
  <r>
    <x v="0"/>
    <x v="0"/>
    <x v="215"/>
    <x v="3"/>
    <x v="30"/>
    <s v="Columbus"/>
    <x v="2"/>
    <n v="0.30000000000000004"/>
    <n v="3000"/>
    <n v="900.00000000000011"/>
    <n v="360.00000000000006"/>
    <n v="0.4"/>
  </r>
  <r>
    <x v="0"/>
    <x v="0"/>
    <x v="215"/>
    <x v="3"/>
    <x v="30"/>
    <s v="Columbus"/>
    <x v="3"/>
    <n v="0.35000000000000003"/>
    <n v="1500"/>
    <n v="525"/>
    <n v="210"/>
    <n v="0.4"/>
  </r>
  <r>
    <x v="0"/>
    <x v="0"/>
    <x v="215"/>
    <x v="3"/>
    <x v="30"/>
    <s v="Columbus"/>
    <x v="4"/>
    <n v="0.49999999999999994"/>
    <n v="2000"/>
    <n v="999.99999999999989"/>
    <n v="349.99999999999994"/>
    <n v="0.35"/>
  </r>
  <r>
    <x v="0"/>
    <x v="0"/>
    <x v="215"/>
    <x v="3"/>
    <x v="30"/>
    <s v="Columbus"/>
    <x v="5"/>
    <n v="0.4"/>
    <n v="3000"/>
    <n v="1200"/>
    <n v="480"/>
    <n v="0.4"/>
  </r>
  <r>
    <x v="0"/>
    <x v="0"/>
    <x v="216"/>
    <x v="3"/>
    <x v="30"/>
    <s v="Columbus"/>
    <x v="0"/>
    <n v="0.4"/>
    <n v="5500"/>
    <n v="2200"/>
    <n v="880"/>
    <n v="0.4"/>
  </r>
  <r>
    <x v="0"/>
    <x v="0"/>
    <x v="216"/>
    <x v="3"/>
    <x v="30"/>
    <s v="Columbus"/>
    <x v="1"/>
    <n v="0.4"/>
    <n v="2000"/>
    <n v="800"/>
    <n v="280"/>
    <n v="0.35"/>
  </r>
  <r>
    <x v="0"/>
    <x v="0"/>
    <x v="216"/>
    <x v="3"/>
    <x v="30"/>
    <s v="Columbus"/>
    <x v="2"/>
    <n v="0.30000000000000004"/>
    <n v="2500"/>
    <n v="750.00000000000011"/>
    <n v="300.00000000000006"/>
    <n v="0.4"/>
  </r>
  <r>
    <x v="0"/>
    <x v="0"/>
    <x v="216"/>
    <x v="3"/>
    <x v="30"/>
    <s v="Columbus"/>
    <x v="3"/>
    <n v="0.35000000000000003"/>
    <n v="1250"/>
    <n v="437.50000000000006"/>
    <n v="175.00000000000003"/>
    <n v="0.4"/>
  </r>
  <r>
    <x v="0"/>
    <x v="0"/>
    <x v="216"/>
    <x v="3"/>
    <x v="30"/>
    <s v="Columbus"/>
    <x v="4"/>
    <n v="0.49999999999999994"/>
    <n v="2000"/>
    <n v="999.99999999999989"/>
    <n v="349.99999999999994"/>
    <n v="0.35"/>
  </r>
  <r>
    <x v="0"/>
    <x v="0"/>
    <x v="216"/>
    <x v="3"/>
    <x v="30"/>
    <s v="Columbus"/>
    <x v="5"/>
    <n v="0.4"/>
    <n v="3000"/>
    <n v="1200"/>
    <n v="480"/>
    <n v="0.4"/>
  </r>
  <r>
    <x v="0"/>
    <x v="0"/>
    <x v="217"/>
    <x v="3"/>
    <x v="30"/>
    <s v="Columbus"/>
    <x v="0"/>
    <n v="0.45"/>
    <n v="5200"/>
    <n v="2340"/>
    <n v="936"/>
    <n v="0.4"/>
  </r>
  <r>
    <x v="0"/>
    <x v="0"/>
    <x v="217"/>
    <x v="3"/>
    <x v="30"/>
    <s v="Columbus"/>
    <x v="1"/>
    <n v="0.45"/>
    <n v="2250"/>
    <n v="1012.5"/>
    <n v="354.375"/>
    <n v="0.35"/>
  </r>
  <r>
    <x v="0"/>
    <x v="0"/>
    <x v="217"/>
    <x v="3"/>
    <x v="30"/>
    <s v="Columbus"/>
    <x v="2"/>
    <n v="0.35000000000000003"/>
    <n v="2500"/>
    <n v="875.00000000000011"/>
    <n v="350.00000000000006"/>
    <n v="0.4"/>
  </r>
  <r>
    <x v="0"/>
    <x v="0"/>
    <x v="217"/>
    <x v="3"/>
    <x v="30"/>
    <s v="Columbus"/>
    <x v="3"/>
    <n v="0.4"/>
    <n v="1000"/>
    <n v="400"/>
    <n v="160"/>
    <n v="0.4"/>
  </r>
  <r>
    <x v="0"/>
    <x v="0"/>
    <x v="217"/>
    <x v="3"/>
    <x v="30"/>
    <s v="Columbus"/>
    <x v="4"/>
    <n v="0.54999999999999993"/>
    <n v="1500"/>
    <n v="824.99999999999989"/>
    <n v="288.74999999999994"/>
    <n v="0.35"/>
  </r>
  <r>
    <x v="0"/>
    <x v="0"/>
    <x v="217"/>
    <x v="3"/>
    <x v="30"/>
    <s v="Columbus"/>
    <x v="5"/>
    <n v="0.45"/>
    <n v="2500"/>
    <n v="1125"/>
    <n v="450"/>
    <n v="0.4"/>
  </r>
  <r>
    <x v="0"/>
    <x v="0"/>
    <x v="218"/>
    <x v="3"/>
    <x v="30"/>
    <s v="Columbus"/>
    <x v="0"/>
    <n v="0.45"/>
    <n v="4750"/>
    <n v="2137.5"/>
    <n v="855"/>
    <n v="0.4"/>
  </r>
  <r>
    <x v="0"/>
    <x v="0"/>
    <x v="218"/>
    <x v="3"/>
    <x v="30"/>
    <s v="Columbus"/>
    <x v="1"/>
    <n v="0.45"/>
    <n v="1750"/>
    <n v="787.5"/>
    <n v="275.625"/>
    <n v="0.35"/>
  </r>
  <r>
    <x v="0"/>
    <x v="0"/>
    <x v="218"/>
    <x v="3"/>
    <x v="30"/>
    <s v="Columbus"/>
    <x v="2"/>
    <n v="0.4"/>
    <n v="1750"/>
    <n v="700"/>
    <n v="280"/>
    <n v="0.4"/>
  </r>
  <r>
    <x v="0"/>
    <x v="0"/>
    <x v="218"/>
    <x v="3"/>
    <x v="30"/>
    <s v="Columbus"/>
    <x v="3"/>
    <n v="0.45"/>
    <n v="1000"/>
    <n v="450"/>
    <n v="180"/>
    <n v="0.4"/>
  </r>
  <r>
    <x v="0"/>
    <x v="0"/>
    <x v="218"/>
    <x v="3"/>
    <x v="30"/>
    <s v="Columbus"/>
    <x v="4"/>
    <n v="0.5"/>
    <n v="1250"/>
    <n v="625"/>
    <n v="218.75"/>
    <n v="0.35"/>
  </r>
  <r>
    <x v="0"/>
    <x v="0"/>
    <x v="218"/>
    <x v="3"/>
    <x v="30"/>
    <s v="Columbus"/>
    <x v="5"/>
    <n v="0.4"/>
    <n v="2500"/>
    <n v="1000"/>
    <n v="400"/>
    <n v="0.4"/>
  </r>
  <r>
    <x v="0"/>
    <x v="0"/>
    <x v="219"/>
    <x v="3"/>
    <x v="30"/>
    <s v="Columbus"/>
    <x v="0"/>
    <n v="0.5"/>
    <n v="5200"/>
    <n v="2600"/>
    <n v="1040"/>
    <n v="0.4"/>
  </r>
  <r>
    <x v="0"/>
    <x v="0"/>
    <x v="219"/>
    <x v="3"/>
    <x v="30"/>
    <s v="Columbus"/>
    <x v="1"/>
    <n v="0.45000000000000007"/>
    <n v="2250"/>
    <n v="1012.5000000000001"/>
    <n v="354.375"/>
    <n v="0.35"/>
  </r>
  <r>
    <x v="0"/>
    <x v="0"/>
    <x v="219"/>
    <x v="3"/>
    <x v="30"/>
    <s v="Columbus"/>
    <x v="2"/>
    <n v="0.4"/>
    <n v="2000"/>
    <n v="800"/>
    <n v="320"/>
    <n v="0.4"/>
  </r>
  <r>
    <x v="0"/>
    <x v="0"/>
    <x v="219"/>
    <x v="3"/>
    <x v="30"/>
    <s v="Columbus"/>
    <x v="3"/>
    <n v="0.4"/>
    <n v="1250"/>
    <n v="500"/>
    <n v="200"/>
    <n v="0.4"/>
  </r>
  <r>
    <x v="0"/>
    <x v="0"/>
    <x v="219"/>
    <x v="3"/>
    <x v="30"/>
    <s v="Columbus"/>
    <x v="4"/>
    <n v="0.5"/>
    <n v="1500"/>
    <n v="750"/>
    <n v="262.5"/>
    <n v="0.35"/>
  </r>
  <r>
    <x v="0"/>
    <x v="0"/>
    <x v="219"/>
    <x v="3"/>
    <x v="30"/>
    <s v="Columbus"/>
    <x v="5"/>
    <n v="0.55000000000000004"/>
    <n v="2750"/>
    <n v="1512.5000000000002"/>
    <n v="605.00000000000011"/>
    <n v="0.4"/>
  </r>
  <r>
    <x v="0"/>
    <x v="0"/>
    <x v="220"/>
    <x v="3"/>
    <x v="30"/>
    <s v="Columbus"/>
    <x v="0"/>
    <n v="0.4"/>
    <n v="5250"/>
    <n v="2100"/>
    <n v="840"/>
    <n v="0.4"/>
  </r>
  <r>
    <x v="0"/>
    <x v="0"/>
    <x v="220"/>
    <x v="3"/>
    <x v="30"/>
    <s v="Columbus"/>
    <x v="1"/>
    <n v="0.35000000000000009"/>
    <n v="2750"/>
    <n v="962.50000000000023"/>
    <n v="336.87500000000006"/>
    <n v="0.35"/>
  </r>
  <r>
    <x v="0"/>
    <x v="0"/>
    <x v="220"/>
    <x v="3"/>
    <x v="30"/>
    <s v="Columbus"/>
    <x v="2"/>
    <n v="0.30000000000000004"/>
    <n v="2250"/>
    <n v="675.00000000000011"/>
    <n v="270.00000000000006"/>
    <n v="0.4"/>
  </r>
  <r>
    <x v="0"/>
    <x v="0"/>
    <x v="220"/>
    <x v="3"/>
    <x v="30"/>
    <s v="Columbus"/>
    <x v="3"/>
    <n v="0.30000000000000004"/>
    <n v="2000"/>
    <n v="600.00000000000011"/>
    <n v="240.00000000000006"/>
    <n v="0.4"/>
  </r>
  <r>
    <x v="0"/>
    <x v="0"/>
    <x v="220"/>
    <x v="3"/>
    <x v="30"/>
    <s v="Columbus"/>
    <x v="4"/>
    <n v="0.5"/>
    <n v="2000"/>
    <n v="1000"/>
    <n v="350"/>
    <n v="0.35"/>
  </r>
  <r>
    <x v="0"/>
    <x v="0"/>
    <x v="220"/>
    <x v="3"/>
    <x v="30"/>
    <s v="Columbus"/>
    <x v="5"/>
    <n v="0.55000000000000004"/>
    <n v="3750"/>
    <n v="2062.5"/>
    <n v="825"/>
    <n v="0.4"/>
  </r>
  <r>
    <x v="0"/>
    <x v="0"/>
    <x v="221"/>
    <x v="3"/>
    <x v="30"/>
    <s v="Columbus"/>
    <x v="0"/>
    <n v="0.5"/>
    <n v="6000"/>
    <n v="3000"/>
    <n v="1200"/>
    <n v="0.4"/>
  </r>
  <r>
    <x v="0"/>
    <x v="0"/>
    <x v="221"/>
    <x v="3"/>
    <x v="30"/>
    <s v="Columbus"/>
    <x v="1"/>
    <n v="0.45000000000000007"/>
    <n v="3500"/>
    <n v="1575.0000000000002"/>
    <n v="551.25"/>
    <n v="0.35"/>
  </r>
  <r>
    <x v="0"/>
    <x v="0"/>
    <x v="221"/>
    <x v="3"/>
    <x v="30"/>
    <s v="Columbus"/>
    <x v="2"/>
    <n v="0.4"/>
    <n v="2750"/>
    <n v="1100"/>
    <n v="440"/>
    <n v="0.4"/>
  </r>
  <r>
    <x v="0"/>
    <x v="0"/>
    <x v="221"/>
    <x v="3"/>
    <x v="30"/>
    <s v="Columbus"/>
    <x v="3"/>
    <n v="0.4"/>
    <n v="2250"/>
    <n v="900"/>
    <n v="360"/>
    <n v="0.4"/>
  </r>
  <r>
    <x v="0"/>
    <x v="0"/>
    <x v="221"/>
    <x v="3"/>
    <x v="30"/>
    <s v="Columbus"/>
    <x v="4"/>
    <n v="0.5"/>
    <n v="2500"/>
    <n v="1250"/>
    <n v="437.5"/>
    <n v="0.35"/>
  </r>
  <r>
    <x v="0"/>
    <x v="0"/>
    <x v="221"/>
    <x v="3"/>
    <x v="30"/>
    <s v="Columbus"/>
    <x v="5"/>
    <n v="0.55000000000000004"/>
    <n v="4250"/>
    <n v="2337.5"/>
    <n v="935"/>
    <n v="0.4"/>
  </r>
  <r>
    <x v="0"/>
    <x v="0"/>
    <x v="222"/>
    <x v="3"/>
    <x v="30"/>
    <s v="Columbus"/>
    <x v="0"/>
    <n v="0.5"/>
    <n v="5750"/>
    <n v="2875"/>
    <n v="1150"/>
    <n v="0.4"/>
  </r>
  <r>
    <x v="0"/>
    <x v="0"/>
    <x v="222"/>
    <x v="3"/>
    <x v="30"/>
    <s v="Columbus"/>
    <x v="1"/>
    <n v="0.45000000000000007"/>
    <n v="3500"/>
    <n v="1575.0000000000002"/>
    <n v="551.25"/>
    <n v="0.35"/>
  </r>
  <r>
    <x v="0"/>
    <x v="0"/>
    <x v="222"/>
    <x v="3"/>
    <x v="30"/>
    <s v="Columbus"/>
    <x v="2"/>
    <n v="0.4"/>
    <n v="2750"/>
    <n v="1100"/>
    <n v="440"/>
    <n v="0.4"/>
  </r>
  <r>
    <x v="0"/>
    <x v="0"/>
    <x v="222"/>
    <x v="3"/>
    <x v="30"/>
    <s v="Columbus"/>
    <x v="3"/>
    <n v="0.4"/>
    <n v="2500"/>
    <n v="1000"/>
    <n v="400"/>
    <n v="0.4"/>
  </r>
  <r>
    <x v="0"/>
    <x v="0"/>
    <x v="222"/>
    <x v="3"/>
    <x v="30"/>
    <s v="Columbus"/>
    <x v="4"/>
    <n v="0.5"/>
    <n v="2250"/>
    <n v="1125"/>
    <n v="393.75"/>
    <n v="0.35"/>
  </r>
  <r>
    <x v="0"/>
    <x v="0"/>
    <x v="222"/>
    <x v="3"/>
    <x v="30"/>
    <s v="Columbus"/>
    <x v="5"/>
    <n v="0.55000000000000004"/>
    <n v="4000"/>
    <n v="2200"/>
    <n v="880"/>
    <n v="0.4"/>
  </r>
  <r>
    <x v="0"/>
    <x v="0"/>
    <x v="223"/>
    <x v="3"/>
    <x v="30"/>
    <s v="Columbus"/>
    <x v="0"/>
    <n v="0.5"/>
    <n v="5250"/>
    <n v="2625"/>
    <n v="1050"/>
    <n v="0.4"/>
  </r>
  <r>
    <x v="0"/>
    <x v="0"/>
    <x v="223"/>
    <x v="3"/>
    <x v="30"/>
    <s v="Columbus"/>
    <x v="1"/>
    <n v="0.45000000000000007"/>
    <n v="3250"/>
    <n v="1462.5000000000002"/>
    <n v="511.87500000000006"/>
    <n v="0.35"/>
  </r>
  <r>
    <x v="0"/>
    <x v="0"/>
    <x v="223"/>
    <x v="3"/>
    <x v="30"/>
    <s v="Columbus"/>
    <x v="2"/>
    <n v="0.35000000000000003"/>
    <n v="2250"/>
    <n v="787.50000000000011"/>
    <n v="315.00000000000006"/>
    <n v="0.4"/>
  </r>
  <r>
    <x v="0"/>
    <x v="0"/>
    <x v="223"/>
    <x v="3"/>
    <x v="30"/>
    <s v="Columbus"/>
    <x v="3"/>
    <n v="0.35000000000000003"/>
    <n v="2000"/>
    <n v="700.00000000000011"/>
    <n v="280.00000000000006"/>
    <n v="0.4"/>
  </r>
  <r>
    <x v="0"/>
    <x v="0"/>
    <x v="223"/>
    <x v="3"/>
    <x v="30"/>
    <s v="Columbus"/>
    <x v="4"/>
    <n v="0.45"/>
    <n v="2000"/>
    <n v="900"/>
    <n v="315"/>
    <n v="0.35"/>
  </r>
  <r>
    <x v="0"/>
    <x v="0"/>
    <x v="223"/>
    <x v="3"/>
    <x v="30"/>
    <s v="Columbus"/>
    <x v="5"/>
    <n v="0.5"/>
    <n v="2750"/>
    <n v="1375"/>
    <n v="550"/>
    <n v="0.4"/>
  </r>
  <r>
    <x v="0"/>
    <x v="0"/>
    <x v="224"/>
    <x v="3"/>
    <x v="30"/>
    <s v="Columbus"/>
    <x v="0"/>
    <n v="0.54999999999999993"/>
    <n v="4500"/>
    <n v="2474.9999999999995"/>
    <n v="989.99999999999989"/>
    <n v="0.4"/>
  </r>
  <r>
    <x v="0"/>
    <x v="0"/>
    <x v="224"/>
    <x v="3"/>
    <x v="30"/>
    <s v="Columbus"/>
    <x v="1"/>
    <n v="0.45"/>
    <n v="2750"/>
    <n v="1237.5"/>
    <n v="433.125"/>
    <n v="0.35"/>
  </r>
  <r>
    <x v="0"/>
    <x v="0"/>
    <x v="224"/>
    <x v="3"/>
    <x v="30"/>
    <s v="Columbus"/>
    <x v="2"/>
    <n v="0.45"/>
    <n v="1750"/>
    <n v="787.5"/>
    <n v="315"/>
    <n v="0.4"/>
  </r>
  <r>
    <x v="0"/>
    <x v="0"/>
    <x v="224"/>
    <x v="3"/>
    <x v="30"/>
    <s v="Columbus"/>
    <x v="3"/>
    <n v="0.45"/>
    <n v="1500"/>
    <n v="675"/>
    <n v="270"/>
    <n v="0.4"/>
  </r>
  <r>
    <x v="0"/>
    <x v="0"/>
    <x v="224"/>
    <x v="3"/>
    <x v="30"/>
    <s v="Columbus"/>
    <x v="4"/>
    <n v="0.54999999999999993"/>
    <n v="1500"/>
    <n v="824.99999999999989"/>
    <n v="288.74999999999994"/>
    <n v="0.35"/>
  </r>
  <r>
    <x v="0"/>
    <x v="0"/>
    <x v="224"/>
    <x v="3"/>
    <x v="30"/>
    <s v="Columbus"/>
    <x v="5"/>
    <n v="0.54999999999999993"/>
    <n v="2750"/>
    <n v="1512.4999999999998"/>
    <n v="604.99999999999989"/>
    <n v="0.4"/>
  </r>
  <r>
    <x v="0"/>
    <x v="0"/>
    <x v="225"/>
    <x v="3"/>
    <x v="30"/>
    <s v="Columbus"/>
    <x v="0"/>
    <n v="0.5"/>
    <n v="4250"/>
    <n v="2125"/>
    <n v="850"/>
    <n v="0.4"/>
  </r>
  <r>
    <x v="0"/>
    <x v="0"/>
    <x v="225"/>
    <x v="3"/>
    <x v="30"/>
    <s v="Columbus"/>
    <x v="1"/>
    <n v="0.4"/>
    <n v="2750"/>
    <n v="1100"/>
    <n v="385"/>
    <n v="0.35"/>
  </r>
  <r>
    <x v="0"/>
    <x v="0"/>
    <x v="225"/>
    <x v="3"/>
    <x v="30"/>
    <s v="Columbus"/>
    <x v="2"/>
    <n v="0.45"/>
    <n v="2200"/>
    <n v="990"/>
    <n v="396"/>
    <n v="0.4"/>
  </r>
  <r>
    <x v="0"/>
    <x v="0"/>
    <x v="225"/>
    <x v="3"/>
    <x v="30"/>
    <s v="Columbus"/>
    <x v="3"/>
    <n v="0.55000000000000004"/>
    <n v="2000"/>
    <n v="1100"/>
    <n v="440"/>
    <n v="0.4"/>
  </r>
  <r>
    <x v="0"/>
    <x v="0"/>
    <x v="225"/>
    <x v="3"/>
    <x v="30"/>
    <s v="Columbus"/>
    <x v="4"/>
    <n v="0.65"/>
    <n v="1750"/>
    <n v="1137.5"/>
    <n v="398.125"/>
    <n v="0.35"/>
  </r>
  <r>
    <x v="0"/>
    <x v="0"/>
    <x v="225"/>
    <x v="3"/>
    <x v="30"/>
    <s v="Columbus"/>
    <x v="5"/>
    <n v="0.7"/>
    <n v="2750"/>
    <n v="1924.9999999999998"/>
    <n v="770"/>
    <n v="0.4"/>
  </r>
  <r>
    <x v="0"/>
    <x v="0"/>
    <x v="226"/>
    <x v="3"/>
    <x v="30"/>
    <s v="Columbus"/>
    <x v="0"/>
    <n v="0.65"/>
    <n v="5250"/>
    <n v="3412.5"/>
    <n v="1365"/>
    <n v="0.4"/>
  </r>
  <r>
    <x v="0"/>
    <x v="0"/>
    <x v="226"/>
    <x v="3"/>
    <x v="30"/>
    <s v="Columbus"/>
    <x v="1"/>
    <n v="0.55000000000000004"/>
    <n v="3250"/>
    <n v="1787.5000000000002"/>
    <n v="625.625"/>
    <n v="0.35"/>
  </r>
  <r>
    <x v="0"/>
    <x v="0"/>
    <x v="226"/>
    <x v="3"/>
    <x v="30"/>
    <s v="Columbus"/>
    <x v="2"/>
    <n v="0.55000000000000004"/>
    <n v="2750"/>
    <n v="1512.5000000000002"/>
    <n v="605.00000000000011"/>
    <n v="0.4"/>
  </r>
  <r>
    <x v="0"/>
    <x v="0"/>
    <x v="226"/>
    <x v="3"/>
    <x v="30"/>
    <s v="Columbus"/>
    <x v="3"/>
    <n v="0.5"/>
    <n v="2250"/>
    <n v="1125"/>
    <n v="450"/>
    <n v="0.4"/>
  </r>
  <r>
    <x v="0"/>
    <x v="0"/>
    <x v="226"/>
    <x v="3"/>
    <x v="30"/>
    <s v="Columbus"/>
    <x v="4"/>
    <n v="0.6"/>
    <n v="2250"/>
    <n v="1350"/>
    <n v="472.49999999999994"/>
    <n v="0.35"/>
  </r>
  <r>
    <x v="0"/>
    <x v="0"/>
    <x v="226"/>
    <x v="3"/>
    <x v="30"/>
    <s v="Columbus"/>
    <x v="5"/>
    <n v="0.64999999999999991"/>
    <n v="3250"/>
    <n v="2112.4999999999995"/>
    <n v="844.99999999999989"/>
    <n v="0.4"/>
  </r>
  <r>
    <x v="0"/>
    <x v="0"/>
    <x v="24"/>
    <x v="4"/>
    <x v="31"/>
    <s v="Louisville"/>
    <x v="0"/>
    <n v="0.30000000000000004"/>
    <n v="7250"/>
    <n v="2175.0000000000005"/>
    <n v="870.00000000000023"/>
    <n v="0.4"/>
  </r>
  <r>
    <x v="0"/>
    <x v="0"/>
    <x v="24"/>
    <x v="4"/>
    <x v="31"/>
    <s v="Louisville"/>
    <x v="1"/>
    <n v="0.30000000000000004"/>
    <n v="5250"/>
    <n v="1575.0000000000002"/>
    <n v="551.25"/>
    <n v="0.35"/>
  </r>
  <r>
    <x v="0"/>
    <x v="0"/>
    <x v="24"/>
    <x v="4"/>
    <x v="31"/>
    <s v="Louisville"/>
    <x v="2"/>
    <n v="0.20000000000000007"/>
    <n v="5250"/>
    <n v="1050.0000000000005"/>
    <n v="420.00000000000023"/>
    <n v="0.4"/>
  </r>
  <r>
    <x v="0"/>
    <x v="0"/>
    <x v="24"/>
    <x v="4"/>
    <x v="31"/>
    <s v="Louisville"/>
    <x v="3"/>
    <n v="0.25"/>
    <n v="3750"/>
    <n v="937.5"/>
    <n v="375"/>
    <n v="0.4"/>
  </r>
  <r>
    <x v="0"/>
    <x v="0"/>
    <x v="24"/>
    <x v="4"/>
    <x v="31"/>
    <s v="Louisville"/>
    <x v="4"/>
    <n v="0.4"/>
    <n v="4250"/>
    <n v="1700"/>
    <n v="595"/>
    <n v="0.35"/>
  </r>
  <r>
    <x v="0"/>
    <x v="0"/>
    <x v="24"/>
    <x v="4"/>
    <x v="31"/>
    <s v="Louisville"/>
    <x v="5"/>
    <n v="0.30000000000000004"/>
    <n v="5250"/>
    <n v="1575.0000000000002"/>
    <n v="787.50000000000011"/>
    <n v="0.5"/>
  </r>
  <r>
    <x v="0"/>
    <x v="0"/>
    <x v="167"/>
    <x v="4"/>
    <x v="31"/>
    <s v="Louisville"/>
    <x v="0"/>
    <n v="0.30000000000000004"/>
    <n v="7750"/>
    <n v="2325.0000000000005"/>
    <n v="930.00000000000023"/>
    <n v="0.4"/>
  </r>
  <r>
    <x v="0"/>
    <x v="0"/>
    <x v="167"/>
    <x v="4"/>
    <x v="31"/>
    <s v="Louisville"/>
    <x v="1"/>
    <n v="0.30000000000000004"/>
    <n v="4250"/>
    <n v="1275.0000000000002"/>
    <n v="446.25000000000006"/>
    <n v="0.35"/>
  </r>
  <r>
    <x v="0"/>
    <x v="0"/>
    <x v="167"/>
    <x v="4"/>
    <x v="31"/>
    <s v="Louisville"/>
    <x v="2"/>
    <n v="0.20000000000000007"/>
    <n v="4750"/>
    <n v="950.00000000000034"/>
    <n v="380.00000000000017"/>
    <n v="0.4"/>
  </r>
  <r>
    <x v="0"/>
    <x v="0"/>
    <x v="167"/>
    <x v="4"/>
    <x v="31"/>
    <s v="Louisville"/>
    <x v="3"/>
    <n v="0.25"/>
    <n v="3250"/>
    <n v="812.5"/>
    <n v="325"/>
    <n v="0.4"/>
  </r>
  <r>
    <x v="0"/>
    <x v="0"/>
    <x v="167"/>
    <x v="4"/>
    <x v="31"/>
    <s v="Louisville"/>
    <x v="4"/>
    <n v="0.4"/>
    <n v="4000"/>
    <n v="1600"/>
    <n v="560"/>
    <n v="0.35"/>
  </r>
  <r>
    <x v="0"/>
    <x v="0"/>
    <x v="167"/>
    <x v="4"/>
    <x v="31"/>
    <s v="Louisville"/>
    <x v="5"/>
    <n v="0.25"/>
    <n v="5000"/>
    <n v="1250"/>
    <n v="625"/>
    <n v="0.5"/>
  </r>
  <r>
    <x v="0"/>
    <x v="0"/>
    <x v="104"/>
    <x v="4"/>
    <x v="31"/>
    <s v="Louisville"/>
    <x v="0"/>
    <n v="0.25"/>
    <n v="7200"/>
    <n v="1800"/>
    <n v="720"/>
    <n v="0.4"/>
  </r>
  <r>
    <x v="0"/>
    <x v="0"/>
    <x v="104"/>
    <x v="4"/>
    <x v="31"/>
    <s v="Louisville"/>
    <x v="1"/>
    <n v="0.25"/>
    <n v="4000"/>
    <n v="1000"/>
    <n v="350"/>
    <n v="0.35"/>
  </r>
  <r>
    <x v="0"/>
    <x v="0"/>
    <x v="104"/>
    <x v="4"/>
    <x v="31"/>
    <s v="Louisville"/>
    <x v="2"/>
    <n v="0.15000000000000002"/>
    <n v="4250"/>
    <n v="637.50000000000011"/>
    <n v="255.00000000000006"/>
    <n v="0.4"/>
  </r>
  <r>
    <x v="0"/>
    <x v="0"/>
    <x v="104"/>
    <x v="4"/>
    <x v="31"/>
    <s v="Louisville"/>
    <x v="3"/>
    <n v="0.19999999999999996"/>
    <n v="2750"/>
    <n v="549.99999999999989"/>
    <n v="219.99999999999997"/>
    <n v="0.4"/>
  </r>
  <r>
    <x v="0"/>
    <x v="0"/>
    <x v="104"/>
    <x v="4"/>
    <x v="31"/>
    <s v="Louisville"/>
    <x v="4"/>
    <n v="0.35000000000000009"/>
    <n v="3250"/>
    <n v="1137.5000000000002"/>
    <n v="398.12500000000006"/>
    <n v="0.35"/>
  </r>
  <r>
    <x v="0"/>
    <x v="0"/>
    <x v="104"/>
    <x v="4"/>
    <x v="31"/>
    <s v="Louisville"/>
    <x v="5"/>
    <n v="0.25"/>
    <n v="4250"/>
    <n v="1062.5"/>
    <n v="531.25"/>
    <n v="0.5"/>
  </r>
  <r>
    <x v="0"/>
    <x v="0"/>
    <x v="105"/>
    <x v="4"/>
    <x v="31"/>
    <s v="Louisville"/>
    <x v="0"/>
    <n v="0.25"/>
    <n v="6750"/>
    <n v="1687.5"/>
    <n v="675"/>
    <n v="0.4"/>
  </r>
  <r>
    <x v="0"/>
    <x v="0"/>
    <x v="105"/>
    <x v="4"/>
    <x v="31"/>
    <s v="Louisville"/>
    <x v="1"/>
    <n v="0.25"/>
    <n v="3750"/>
    <n v="937.5"/>
    <n v="328.125"/>
    <n v="0.35"/>
  </r>
  <r>
    <x v="0"/>
    <x v="0"/>
    <x v="105"/>
    <x v="4"/>
    <x v="31"/>
    <s v="Louisville"/>
    <x v="2"/>
    <n v="0.15000000000000002"/>
    <n v="3750"/>
    <n v="562.50000000000011"/>
    <n v="225.00000000000006"/>
    <n v="0.4"/>
  </r>
  <r>
    <x v="0"/>
    <x v="0"/>
    <x v="105"/>
    <x v="4"/>
    <x v="31"/>
    <s v="Louisville"/>
    <x v="3"/>
    <n v="0.19999999999999996"/>
    <n v="3000"/>
    <n v="599.99999999999989"/>
    <n v="239.99999999999997"/>
    <n v="0.4"/>
  </r>
  <r>
    <x v="0"/>
    <x v="0"/>
    <x v="105"/>
    <x v="4"/>
    <x v="31"/>
    <s v="Louisville"/>
    <x v="4"/>
    <n v="0.4"/>
    <n v="3250"/>
    <n v="1300"/>
    <n v="454.99999999999994"/>
    <n v="0.35"/>
  </r>
  <r>
    <x v="0"/>
    <x v="0"/>
    <x v="105"/>
    <x v="4"/>
    <x v="31"/>
    <s v="Louisville"/>
    <x v="5"/>
    <n v="0.30000000000000004"/>
    <n v="4750"/>
    <n v="1425.0000000000002"/>
    <n v="712.50000000000011"/>
    <n v="0.5"/>
  </r>
  <r>
    <x v="0"/>
    <x v="0"/>
    <x v="40"/>
    <x v="4"/>
    <x v="31"/>
    <s v="Louisville"/>
    <x v="0"/>
    <n v="0.4"/>
    <n v="7450"/>
    <n v="2980"/>
    <n v="1192"/>
    <n v="0.4"/>
  </r>
  <r>
    <x v="0"/>
    <x v="0"/>
    <x v="40"/>
    <x v="4"/>
    <x v="31"/>
    <s v="Louisville"/>
    <x v="1"/>
    <n v="0.4"/>
    <n v="4500"/>
    <n v="1800"/>
    <n v="630"/>
    <n v="0.35"/>
  </r>
  <r>
    <x v="0"/>
    <x v="0"/>
    <x v="40"/>
    <x v="4"/>
    <x v="31"/>
    <s v="Louisville"/>
    <x v="2"/>
    <n v="0.35000000000000003"/>
    <n v="4250"/>
    <n v="1487.5000000000002"/>
    <n v="595.00000000000011"/>
    <n v="0.4"/>
  </r>
  <r>
    <x v="0"/>
    <x v="0"/>
    <x v="40"/>
    <x v="4"/>
    <x v="31"/>
    <s v="Louisville"/>
    <x v="3"/>
    <n v="0.35000000000000003"/>
    <n v="3750"/>
    <n v="1312.5000000000002"/>
    <n v="525.00000000000011"/>
    <n v="0.4"/>
  </r>
  <r>
    <x v="0"/>
    <x v="0"/>
    <x v="40"/>
    <x v="4"/>
    <x v="31"/>
    <s v="Louisville"/>
    <x v="4"/>
    <n v="0.44999999999999996"/>
    <n v="4000"/>
    <n v="1799.9999999999998"/>
    <n v="629.99999999999989"/>
    <n v="0.35"/>
  </r>
  <r>
    <x v="0"/>
    <x v="0"/>
    <x v="40"/>
    <x v="4"/>
    <x v="31"/>
    <s v="Louisville"/>
    <x v="5"/>
    <n v="0.49999999999999994"/>
    <n v="5000"/>
    <n v="2499.9999999999995"/>
    <n v="1249.9999999999998"/>
    <n v="0.5"/>
  </r>
  <r>
    <x v="0"/>
    <x v="0"/>
    <x v="169"/>
    <x v="4"/>
    <x v="31"/>
    <s v="Louisville"/>
    <x v="0"/>
    <n v="0.44999999999999996"/>
    <n v="7500"/>
    <n v="3374.9999999999995"/>
    <n v="1350"/>
    <n v="0.4"/>
  </r>
  <r>
    <x v="0"/>
    <x v="0"/>
    <x v="169"/>
    <x v="4"/>
    <x v="31"/>
    <s v="Louisville"/>
    <x v="1"/>
    <n v="0.4"/>
    <n v="5000"/>
    <n v="2000"/>
    <n v="700"/>
    <n v="0.35"/>
  </r>
  <r>
    <x v="0"/>
    <x v="0"/>
    <x v="169"/>
    <x v="4"/>
    <x v="31"/>
    <s v="Louisville"/>
    <x v="2"/>
    <n v="0.45"/>
    <n v="4750"/>
    <n v="2137.5"/>
    <n v="855"/>
    <n v="0.4"/>
  </r>
  <r>
    <x v="0"/>
    <x v="0"/>
    <x v="169"/>
    <x v="4"/>
    <x v="31"/>
    <s v="Louisville"/>
    <x v="3"/>
    <n v="0.45"/>
    <n v="4500"/>
    <n v="2025"/>
    <n v="810"/>
    <n v="0.4"/>
  </r>
  <r>
    <x v="0"/>
    <x v="0"/>
    <x v="169"/>
    <x v="4"/>
    <x v="31"/>
    <s v="Louisville"/>
    <x v="4"/>
    <n v="0.6"/>
    <n v="4500"/>
    <n v="2700"/>
    <n v="944.99999999999989"/>
    <n v="0.35"/>
  </r>
  <r>
    <x v="0"/>
    <x v="0"/>
    <x v="169"/>
    <x v="4"/>
    <x v="31"/>
    <s v="Louisville"/>
    <x v="5"/>
    <n v="0.65"/>
    <n v="6250"/>
    <n v="4062.5"/>
    <n v="2031.25"/>
    <n v="0.5"/>
  </r>
  <r>
    <x v="0"/>
    <x v="0"/>
    <x v="108"/>
    <x v="4"/>
    <x v="31"/>
    <s v="Louisville"/>
    <x v="0"/>
    <n v="0.6"/>
    <n v="8500"/>
    <n v="5100"/>
    <n v="2040"/>
    <n v="0.4"/>
  </r>
  <r>
    <x v="0"/>
    <x v="0"/>
    <x v="108"/>
    <x v="4"/>
    <x v="31"/>
    <s v="Louisville"/>
    <x v="1"/>
    <n v="0.55000000000000004"/>
    <n v="6000"/>
    <n v="3300.0000000000005"/>
    <n v="1155"/>
    <n v="0.35"/>
  </r>
  <r>
    <x v="0"/>
    <x v="0"/>
    <x v="108"/>
    <x v="4"/>
    <x v="31"/>
    <s v="Louisville"/>
    <x v="2"/>
    <n v="0.5"/>
    <n v="5250"/>
    <n v="2625"/>
    <n v="1050"/>
    <n v="0.4"/>
  </r>
  <r>
    <x v="0"/>
    <x v="0"/>
    <x v="108"/>
    <x v="4"/>
    <x v="31"/>
    <s v="Louisville"/>
    <x v="3"/>
    <n v="0.5"/>
    <n v="4750"/>
    <n v="2375"/>
    <n v="950"/>
    <n v="0.4"/>
  </r>
  <r>
    <x v="0"/>
    <x v="0"/>
    <x v="108"/>
    <x v="4"/>
    <x v="31"/>
    <s v="Louisville"/>
    <x v="4"/>
    <n v="0.6"/>
    <n v="5000"/>
    <n v="3000"/>
    <n v="1050"/>
    <n v="0.35"/>
  </r>
  <r>
    <x v="0"/>
    <x v="0"/>
    <x v="108"/>
    <x v="4"/>
    <x v="31"/>
    <s v="Louisville"/>
    <x v="5"/>
    <n v="0.65"/>
    <n v="6750"/>
    <n v="4387.5"/>
    <n v="2193.75"/>
    <n v="0.5"/>
  </r>
  <r>
    <x v="0"/>
    <x v="0"/>
    <x v="109"/>
    <x v="4"/>
    <x v="31"/>
    <s v="Louisville"/>
    <x v="0"/>
    <n v="0.6"/>
    <n v="8250"/>
    <n v="4950"/>
    <n v="1980"/>
    <n v="0.4"/>
  </r>
  <r>
    <x v="0"/>
    <x v="0"/>
    <x v="109"/>
    <x v="4"/>
    <x v="31"/>
    <s v="Louisville"/>
    <x v="1"/>
    <n v="0.55000000000000004"/>
    <n v="6000"/>
    <n v="3300.0000000000005"/>
    <n v="1155"/>
    <n v="0.35"/>
  </r>
  <r>
    <x v="0"/>
    <x v="0"/>
    <x v="109"/>
    <x v="4"/>
    <x v="31"/>
    <s v="Louisville"/>
    <x v="2"/>
    <n v="0.5"/>
    <n v="5250"/>
    <n v="2625"/>
    <n v="1050"/>
    <n v="0.4"/>
  </r>
  <r>
    <x v="0"/>
    <x v="0"/>
    <x v="109"/>
    <x v="4"/>
    <x v="31"/>
    <s v="Louisville"/>
    <x v="3"/>
    <n v="0.4"/>
    <n v="4750"/>
    <n v="1900"/>
    <n v="760"/>
    <n v="0.4"/>
  </r>
  <r>
    <x v="0"/>
    <x v="0"/>
    <x v="109"/>
    <x v="4"/>
    <x v="31"/>
    <s v="Louisville"/>
    <x v="4"/>
    <n v="0.5"/>
    <n v="4500"/>
    <n v="2250"/>
    <n v="787.5"/>
    <n v="0.35"/>
  </r>
  <r>
    <x v="0"/>
    <x v="0"/>
    <x v="109"/>
    <x v="4"/>
    <x v="31"/>
    <s v="Louisville"/>
    <x v="5"/>
    <n v="0.55000000000000004"/>
    <n v="6250"/>
    <n v="3437.5000000000005"/>
    <n v="1718.7500000000002"/>
    <n v="0.5"/>
  </r>
  <r>
    <x v="0"/>
    <x v="0"/>
    <x v="44"/>
    <x v="4"/>
    <x v="31"/>
    <s v="Louisville"/>
    <x v="0"/>
    <n v="0.5"/>
    <n v="7250"/>
    <n v="3625"/>
    <n v="1450"/>
    <n v="0.4"/>
  </r>
  <r>
    <x v="0"/>
    <x v="0"/>
    <x v="44"/>
    <x v="4"/>
    <x v="31"/>
    <s v="Louisville"/>
    <x v="1"/>
    <n v="0.45000000000000012"/>
    <n v="5250"/>
    <n v="2362.5000000000005"/>
    <n v="826.87500000000011"/>
    <n v="0.35"/>
  </r>
  <r>
    <x v="0"/>
    <x v="0"/>
    <x v="44"/>
    <x v="4"/>
    <x v="31"/>
    <s v="Louisville"/>
    <x v="2"/>
    <n v="0.20000000000000007"/>
    <n v="4250"/>
    <n v="850.00000000000023"/>
    <n v="340.00000000000011"/>
    <n v="0.4"/>
  </r>
  <r>
    <x v="0"/>
    <x v="0"/>
    <x v="44"/>
    <x v="4"/>
    <x v="31"/>
    <s v="Louisville"/>
    <x v="3"/>
    <n v="0.20000000000000007"/>
    <n v="4000"/>
    <n v="800.00000000000023"/>
    <n v="320.00000000000011"/>
    <n v="0.4"/>
  </r>
  <r>
    <x v="0"/>
    <x v="0"/>
    <x v="44"/>
    <x v="4"/>
    <x v="31"/>
    <s v="Louisville"/>
    <x v="4"/>
    <n v="0.30000000000000004"/>
    <n v="4000"/>
    <n v="1200.0000000000002"/>
    <n v="420.00000000000006"/>
    <n v="0.35"/>
  </r>
  <r>
    <x v="0"/>
    <x v="0"/>
    <x v="44"/>
    <x v="4"/>
    <x v="31"/>
    <s v="Louisville"/>
    <x v="5"/>
    <n v="0.35000000000000009"/>
    <n v="5000"/>
    <n v="1750.0000000000005"/>
    <n v="875.00000000000023"/>
    <n v="0.5"/>
  </r>
  <r>
    <x v="0"/>
    <x v="0"/>
    <x v="171"/>
    <x v="4"/>
    <x v="31"/>
    <s v="Louisville"/>
    <x v="0"/>
    <n v="0.35000000000000009"/>
    <n v="6750"/>
    <n v="2362.5000000000005"/>
    <n v="945.00000000000023"/>
    <n v="0.4"/>
  </r>
  <r>
    <x v="0"/>
    <x v="0"/>
    <x v="171"/>
    <x v="4"/>
    <x v="31"/>
    <s v="Louisville"/>
    <x v="1"/>
    <n v="0.25000000000000011"/>
    <n v="5000"/>
    <n v="1250.0000000000005"/>
    <n v="437.50000000000011"/>
    <n v="0.35"/>
  </r>
  <r>
    <x v="0"/>
    <x v="0"/>
    <x v="171"/>
    <x v="4"/>
    <x v="31"/>
    <s v="Louisville"/>
    <x v="2"/>
    <n v="0.25000000000000011"/>
    <n v="3750"/>
    <n v="937.50000000000045"/>
    <n v="375.00000000000023"/>
    <n v="0.4"/>
  </r>
  <r>
    <x v="0"/>
    <x v="0"/>
    <x v="171"/>
    <x v="4"/>
    <x v="31"/>
    <s v="Louisville"/>
    <x v="3"/>
    <n v="0.25000000000000011"/>
    <n v="3500"/>
    <n v="875.00000000000034"/>
    <n v="350.00000000000017"/>
    <n v="0.4"/>
  </r>
  <r>
    <x v="0"/>
    <x v="0"/>
    <x v="171"/>
    <x v="4"/>
    <x v="31"/>
    <s v="Louisville"/>
    <x v="4"/>
    <n v="0.35000000000000009"/>
    <n v="3500"/>
    <n v="1225.0000000000002"/>
    <n v="428.75000000000006"/>
    <n v="0.35"/>
  </r>
  <r>
    <x v="0"/>
    <x v="0"/>
    <x v="171"/>
    <x v="4"/>
    <x v="31"/>
    <s v="Louisville"/>
    <x v="5"/>
    <n v="0.35000000000000003"/>
    <n v="4750"/>
    <n v="1662.5000000000002"/>
    <n v="831.25000000000011"/>
    <n v="0.5"/>
  </r>
  <r>
    <x v="0"/>
    <x v="0"/>
    <x v="112"/>
    <x v="4"/>
    <x v="31"/>
    <s v="Louisville"/>
    <x v="0"/>
    <n v="0.3000000000000001"/>
    <n v="6250"/>
    <n v="1875.0000000000007"/>
    <n v="750.00000000000034"/>
    <n v="0.4"/>
  </r>
  <r>
    <x v="0"/>
    <x v="0"/>
    <x v="112"/>
    <x v="4"/>
    <x v="31"/>
    <s v="Louisville"/>
    <x v="1"/>
    <n v="0.20000000000000012"/>
    <n v="4500"/>
    <n v="900.00000000000057"/>
    <n v="315.00000000000017"/>
    <n v="0.35"/>
  </r>
  <r>
    <x v="0"/>
    <x v="0"/>
    <x v="112"/>
    <x v="4"/>
    <x v="31"/>
    <s v="Louisville"/>
    <x v="2"/>
    <n v="0.30000000000000016"/>
    <n v="3950"/>
    <n v="1185.0000000000007"/>
    <n v="474.00000000000028"/>
    <n v="0.4"/>
  </r>
  <r>
    <x v="0"/>
    <x v="0"/>
    <x v="112"/>
    <x v="4"/>
    <x v="31"/>
    <s v="Louisville"/>
    <x v="3"/>
    <n v="0.6000000000000002"/>
    <n v="4500"/>
    <n v="2700.0000000000009"/>
    <n v="1080.0000000000005"/>
    <n v="0.4"/>
  </r>
  <r>
    <x v="0"/>
    <x v="0"/>
    <x v="112"/>
    <x v="4"/>
    <x v="31"/>
    <s v="Louisville"/>
    <x v="4"/>
    <n v="0.75000000000000011"/>
    <n v="4250"/>
    <n v="3187.5000000000005"/>
    <n v="1115.625"/>
    <n v="0.35"/>
  </r>
  <r>
    <x v="0"/>
    <x v="0"/>
    <x v="112"/>
    <x v="4"/>
    <x v="31"/>
    <s v="Louisville"/>
    <x v="5"/>
    <n v="0.75"/>
    <n v="5250"/>
    <n v="3937.5"/>
    <n v="1968.75"/>
    <n v="0.5"/>
  </r>
  <r>
    <x v="0"/>
    <x v="0"/>
    <x v="113"/>
    <x v="4"/>
    <x v="31"/>
    <s v="Louisville"/>
    <x v="0"/>
    <n v="0.70000000000000007"/>
    <n v="7750"/>
    <n v="5425.0000000000009"/>
    <n v="2170.0000000000005"/>
    <n v="0.4"/>
  </r>
  <r>
    <x v="0"/>
    <x v="0"/>
    <x v="113"/>
    <x v="4"/>
    <x v="31"/>
    <s v="Louisville"/>
    <x v="1"/>
    <n v="0.60000000000000009"/>
    <n v="5750"/>
    <n v="3450.0000000000005"/>
    <n v="1207.5"/>
    <n v="0.35"/>
  </r>
  <r>
    <x v="0"/>
    <x v="0"/>
    <x v="113"/>
    <x v="4"/>
    <x v="31"/>
    <s v="Louisville"/>
    <x v="2"/>
    <n v="0.60000000000000009"/>
    <n v="5250"/>
    <n v="3150.0000000000005"/>
    <n v="1260.0000000000002"/>
    <n v="0.4"/>
  </r>
  <r>
    <x v="0"/>
    <x v="0"/>
    <x v="113"/>
    <x v="4"/>
    <x v="31"/>
    <s v="Louisville"/>
    <x v="3"/>
    <n v="0.60000000000000009"/>
    <n v="4750"/>
    <n v="2850.0000000000005"/>
    <n v="1140.0000000000002"/>
    <n v="0.4"/>
  </r>
  <r>
    <x v="0"/>
    <x v="0"/>
    <x v="113"/>
    <x v="4"/>
    <x v="31"/>
    <s v="Louisville"/>
    <x v="4"/>
    <n v="0.70000000000000007"/>
    <n v="4750"/>
    <n v="3325.0000000000005"/>
    <n v="1163.75"/>
    <n v="0.35"/>
  </r>
  <r>
    <x v="0"/>
    <x v="0"/>
    <x v="113"/>
    <x v="4"/>
    <x v="31"/>
    <s v="Louisville"/>
    <x v="5"/>
    <n v="0.75"/>
    <n v="5750"/>
    <n v="4312.5"/>
    <n v="2156.25"/>
    <n v="0.5"/>
  </r>
  <r>
    <x v="1"/>
    <x v="1"/>
    <x v="180"/>
    <x v="1"/>
    <x v="32"/>
    <s v="Jackson"/>
    <x v="0"/>
    <n v="0.25000000000000006"/>
    <n v="6500"/>
    <n v="1625.0000000000005"/>
    <n v="650.00000000000023"/>
    <n v="0.4"/>
  </r>
  <r>
    <x v="1"/>
    <x v="1"/>
    <x v="180"/>
    <x v="1"/>
    <x v="32"/>
    <s v="Jackson"/>
    <x v="1"/>
    <n v="0.25000000000000006"/>
    <n v="4500"/>
    <n v="1125.0000000000002"/>
    <n v="393.75000000000006"/>
    <n v="0.35"/>
  </r>
  <r>
    <x v="1"/>
    <x v="1"/>
    <x v="180"/>
    <x v="1"/>
    <x v="32"/>
    <s v="Jackson"/>
    <x v="2"/>
    <n v="0.15000000000000008"/>
    <n v="4500"/>
    <n v="675.00000000000034"/>
    <n v="270.00000000000017"/>
    <n v="0.4"/>
  </r>
  <r>
    <x v="1"/>
    <x v="1"/>
    <x v="180"/>
    <x v="1"/>
    <x v="32"/>
    <s v="Jackson"/>
    <x v="3"/>
    <n v="0.2"/>
    <n v="3000"/>
    <n v="600"/>
    <n v="240"/>
    <n v="0.4"/>
  </r>
  <r>
    <x v="1"/>
    <x v="1"/>
    <x v="180"/>
    <x v="1"/>
    <x v="32"/>
    <s v="Jackson"/>
    <x v="4"/>
    <n v="0.35000000000000003"/>
    <n v="3500"/>
    <n v="1225.0000000000002"/>
    <n v="428.75000000000006"/>
    <n v="0.35"/>
  </r>
  <r>
    <x v="1"/>
    <x v="1"/>
    <x v="180"/>
    <x v="1"/>
    <x v="32"/>
    <s v="Jackson"/>
    <x v="5"/>
    <n v="0.25000000000000006"/>
    <n v="4500"/>
    <n v="1125.0000000000002"/>
    <n v="450.00000000000011"/>
    <n v="0.4"/>
  </r>
  <r>
    <x v="1"/>
    <x v="1"/>
    <x v="227"/>
    <x v="1"/>
    <x v="32"/>
    <s v="Jackson"/>
    <x v="0"/>
    <n v="0.25000000000000006"/>
    <n v="7000"/>
    <n v="1750.0000000000005"/>
    <n v="700.00000000000023"/>
    <n v="0.4"/>
  </r>
  <r>
    <x v="1"/>
    <x v="1"/>
    <x v="227"/>
    <x v="1"/>
    <x v="32"/>
    <s v="Jackson"/>
    <x v="1"/>
    <n v="0.25000000000000006"/>
    <n v="3500"/>
    <n v="875.00000000000023"/>
    <n v="306.25000000000006"/>
    <n v="0.35"/>
  </r>
  <r>
    <x v="1"/>
    <x v="1"/>
    <x v="227"/>
    <x v="1"/>
    <x v="32"/>
    <s v="Jackson"/>
    <x v="2"/>
    <n v="0.15000000000000008"/>
    <n v="4000"/>
    <n v="600.00000000000034"/>
    <n v="240.00000000000014"/>
    <n v="0.4"/>
  </r>
  <r>
    <x v="1"/>
    <x v="1"/>
    <x v="227"/>
    <x v="1"/>
    <x v="32"/>
    <s v="Jackson"/>
    <x v="3"/>
    <n v="0.2"/>
    <n v="2500"/>
    <n v="500"/>
    <n v="200"/>
    <n v="0.4"/>
  </r>
  <r>
    <x v="1"/>
    <x v="1"/>
    <x v="227"/>
    <x v="1"/>
    <x v="32"/>
    <s v="Jackson"/>
    <x v="4"/>
    <n v="0.35000000000000003"/>
    <n v="3250"/>
    <n v="1137.5"/>
    <n v="398.125"/>
    <n v="0.35"/>
  </r>
  <r>
    <x v="1"/>
    <x v="1"/>
    <x v="227"/>
    <x v="1"/>
    <x v="32"/>
    <s v="Jackson"/>
    <x v="5"/>
    <n v="0.2"/>
    <n v="4250"/>
    <n v="850"/>
    <n v="340"/>
    <n v="0.4"/>
  </r>
  <r>
    <x v="1"/>
    <x v="1"/>
    <x v="26"/>
    <x v="1"/>
    <x v="32"/>
    <s v="Jackson"/>
    <x v="0"/>
    <n v="0.2"/>
    <n v="6450"/>
    <n v="1290"/>
    <n v="516"/>
    <n v="0.4"/>
  </r>
  <r>
    <x v="1"/>
    <x v="1"/>
    <x v="26"/>
    <x v="1"/>
    <x v="32"/>
    <s v="Jackson"/>
    <x v="1"/>
    <n v="0.2"/>
    <n v="3250"/>
    <n v="650"/>
    <n v="227.49999999999997"/>
    <n v="0.35"/>
  </r>
  <r>
    <x v="1"/>
    <x v="1"/>
    <x v="26"/>
    <x v="1"/>
    <x v="32"/>
    <s v="Jackson"/>
    <x v="2"/>
    <n v="0.10000000000000002"/>
    <n v="3500"/>
    <n v="350.00000000000006"/>
    <n v="140.00000000000003"/>
    <n v="0.4"/>
  </r>
  <r>
    <x v="1"/>
    <x v="1"/>
    <x v="26"/>
    <x v="1"/>
    <x v="32"/>
    <s v="Jackson"/>
    <x v="3"/>
    <n v="0.19999999999999996"/>
    <n v="2000"/>
    <n v="399.99999999999989"/>
    <n v="159.99999999999997"/>
    <n v="0.4"/>
  </r>
  <r>
    <x v="1"/>
    <x v="1"/>
    <x v="26"/>
    <x v="1"/>
    <x v="32"/>
    <s v="Jackson"/>
    <x v="4"/>
    <n v="0.35000000000000009"/>
    <n v="2500"/>
    <n v="875.00000000000023"/>
    <n v="306.25000000000006"/>
    <n v="0.35"/>
  </r>
  <r>
    <x v="1"/>
    <x v="1"/>
    <x v="26"/>
    <x v="1"/>
    <x v="32"/>
    <s v="Jackson"/>
    <x v="5"/>
    <n v="0.25"/>
    <n v="3500"/>
    <n v="875"/>
    <n v="350"/>
    <n v="0.4"/>
  </r>
  <r>
    <x v="1"/>
    <x v="1"/>
    <x v="27"/>
    <x v="1"/>
    <x v="32"/>
    <s v="Jackson"/>
    <x v="0"/>
    <n v="0.25"/>
    <n v="6000"/>
    <n v="1500"/>
    <n v="600"/>
    <n v="0.4"/>
  </r>
  <r>
    <x v="1"/>
    <x v="1"/>
    <x v="27"/>
    <x v="1"/>
    <x v="32"/>
    <s v="Jackson"/>
    <x v="1"/>
    <n v="0.25"/>
    <n v="3000"/>
    <n v="750"/>
    <n v="262.5"/>
    <n v="0.35"/>
  </r>
  <r>
    <x v="1"/>
    <x v="1"/>
    <x v="27"/>
    <x v="1"/>
    <x v="32"/>
    <s v="Jackson"/>
    <x v="2"/>
    <n v="0.15000000000000002"/>
    <n v="3000"/>
    <n v="450.00000000000006"/>
    <n v="180.00000000000003"/>
    <n v="0.4"/>
  </r>
  <r>
    <x v="1"/>
    <x v="1"/>
    <x v="27"/>
    <x v="1"/>
    <x v="32"/>
    <s v="Jackson"/>
    <x v="3"/>
    <n v="0.19999999999999996"/>
    <n v="2250"/>
    <n v="449.99999999999989"/>
    <n v="179.99999999999997"/>
    <n v="0.4"/>
  </r>
  <r>
    <x v="1"/>
    <x v="1"/>
    <x v="27"/>
    <x v="1"/>
    <x v="32"/>
    <s v="Jackson"/>
    <x v="4"/>
    <n v="0.4"/>
    <n v="2500"/>
    <n v="1000"/>
    <n v="350"/>
    <n v="0.35"/>
  </r>
  <r>
    <x v="1"/>
    <x v="1"/>
    <x v="27"/>
    <x v="1"/>
    <x v="32"/>
    <s v="Jackson"/>
    <x v="5"/>
    <n v="0.30000000000000004"/>
    <n v="4000"/>
    <n v="1200.0000000000002"/>
    <n v="480.00000000000011"/>
    <n v="0.4"/>
  </r>
  <r>
    <x v="1"/>
    <x v="1"/>
    <x v="168"/>
    <x v="1"/>
    <x v="32"/>
    <s v="Jackson"/>
    <x v="0"/>
    <n v="0.4"/>
    <n v="6700"/>
    <n v="2680"/>
    <n v="1072"/>
    <n v="0.4"/>
  </r>
  <r>
    <x v="1"/>
    <x v="1"/>
    <x v="168"/>
    <x v="1"/>
    <x v="32"/>
    <s v="Jackson"/>
    <x v="1"/>
    <n v="0.4"/>
    <n v="3750"/>
    <n v="1500"/>
    <n v="525"/>
    <n v="0.35"/>
  </r>
  <r>
    <x v="1"/>
    <x v="1"/>
    <x v="168"/>
    <x v="1"/>
    <x v="32"/>
    <s v="Jackson"/>
    <x v="2"/>
    <n v="0.35000000000000003"/>
    <n v="3500"/>
    <n v="1225.0000000000002"/>
    <n v="490.00000000000011"/>
    <n v="0.4"/>
  </r>
  <r>
    <x v="1"/>
    <x v="1"/>
    <x v="168"/>
    <x v="1"/>
    <x v="32"/>
    <s v="Jackson"/>
    <x v="3"/>
    <n v="0.35000000000000003"/>
    <n v="3000"/>
    <n v="1050"/>
    <n v="420"/>
    <n v="0.4"/>
  </r>
  <r>
    <x v="1"/>
    <x v="1"/>
    <x v="168"/>
    <x v="1"/>
    <x v="32"/>
    <s v="Jackson"/>
    <x v="4"/>
    <n v="0.44999999999999996"/>
    <n v="3250"/>
    <n v="1462.4999999999998"/>
    <n v="511.87499999999989"/>
    <n v="0.35"/>
  </r>
  <r>
    <x v="1"/>
    <x v="1"/>
    <x v="168"/>
    <x v="1"/>
    <x v="32"/>
    <s v="Jackson"/>
    <x v="5"/>
    <n v="0.44999999999999996"/>
    <n v="4250"/>
    <n v="1912.4999999999998"/>
    <n v="765"/>
    <n v="0.4"/>
  </r>
  <r>
    <x v="1"/>
    <x v="1"/>
    <x v="228"/>
    <x v="1"/>
    <x v="32"/>
    <s v="Jackson"/>
    <x v="0"/>
    <n v="0.39999999999999997"/>
    <n v="6750"/>
    <n v="2700"/>
    <n v="1080"/>
    <n v="0.4"/>
  </r>
  <r>
    <x v="1"/>
    <x v="1"/>
    <x v="228"/>
    <x v="1"/>
    <x v="32"/>
    <s v="Jackson"/>
    <x v="1"/>
    <n v="0.35000000000000003"/>
    <n v="4250"/>
    <n v="1487.5000000000002"/>
    <n v="520.625"/>
    <n v="0.35"/>
  </r>
  <r>
    <x v="1"/>
    <x v="1"/>
    <x v="228"/>
    <x v="1"/>
    <x v="32"/>
    <s v="Jackson"/>
    <x v="2"/>
    <n v="0.4"/>
    <n v="4000"/>
    <n v="1600"/>
    <n v="640"/>
    <n v="0.4"/>
  </r>
  <r>
    <x v="1"/>
    <x v="1"/>
    <x v="228"/>
    <x v="1"/>
    <x v="32"/>
    <s v="Jackson"/>
    <x v="3"/>
    <n v="0.4"/>
    <n v="3750"/>
    <n v="1500"/>
    <n v="600"/>
    <n v="0.4"/>
  </r>
  <r>
    <x v="1"/>
    <x v="1"/>
    <x v="228"/>
    <x v="1"/>
    <x v="32"/>
    <s v="Jackson"/>
    <x v="4"/>
    <n v="0.54999999999999993"/>
    <n v="3750"/>
    <n v="2062.4999999999995"/>
    <n v="721.87499999999977"/>
    <n v="0.35"/>
  </r>
  <r>
    <x v="1"/>
    <x v="1"/>
    <x v="228"/>
    <x v="1"/>
    <x v="32"/>
    <s v="Jackson"/>
    <x v="5"/>
    <n v="0.6"/>
    <n v="5500"/>
    <n v="3300"/>
    <n v="1320"/>
    <n v="0.4"/>
  </r>
  <r>
    <x v="1"/>
    <x v="1"/>
    <x v="30"/>
    <x v="1"/>
    <x v="32"/>
    <s v="Jackson"/>
    <x v="0"/>
    <n v="0.54999999999999993"/>
    <n v="7750"/>
    <n v="4262.4999999999991"/>
    <n v="1704.9999999999998"/>
    <n v="0.4"/>
  </r>
  <r>
    <x v="1"/>
    <x v="1"/>
    <x v="30"/>
    <x v="1"/>
    <x v="32"/>
    <s v="Jackson"/>
    <x v="1"/>
    <n v="0.5"/>
    <n v="5250"/>
    <n v="2625"/>
    <n v="918.74999999999989"/>
    <n v="0.35"/>
  </r>
  <r>
    <x v="1"/>
    <x v="1"/>
    <x v="30"/>
    <x v="1"/>
    <x v="32"/>
    <s v="Jackson"/>
    <x v="2"/>
    <n v="0.45"/>
    <n v="4500"/>
    <n v="2025"/>
    <n v="810"/>
    <n v="0.4"/>
  </r>
  <r>
    <x v="1"/>
    <x v="1"/>
    <x v="30"/>
    <x v="1"/>
    <x v="32"/>
    <s v="Jackson"/>
    <x v="3"/>
    <n v="0.45"/>
    <n v="4000"/>
    <n v="1800"/>
    <n v="720"/>
    <n v="0.4"/>
  </r>
  <r>
    <x v="1"/>
    <x v="1"/>
    <x v="30"/>
    <x v="1"/>
    <x v="32"/>
    <s v="Jackson"/>
    <x v="4"/>
    <n v="0.6"/>
    <n v="4250"/>
    <n v="2550"/>
    <n v="892.5"/>
    <n v="0.35"/>
  </r>
  <r>
    <x v="1"/>
    <x v="1"/>
    <x v="30"/>
    <x v="1"/>
    <x v="32"/>
    <s v="Jackson"/>
    <x v="5"/>
    <n v="0.65"/>
    <n v="6000"/>
    <n v="3900"/>
    <n v="1560"/>
    <n v="0.4"/>
  </r>
  <r>
    <x v="1"/>
    <x v="1"/>
    <x v="31"/>
    <x v="1"/>
    <x v="32"/>
    <s v="Jackson"/>
    <x v="0"/>
    <n v="0.6"/>
    <n v="7500"/>
    <n v="4500"/>
    <n v="1800"/>
    <n v="0.4"/>
  </r>
  <r>
    <x v="1"/>
    <x v="1"/>
    <x v="31"/>
    <x v="1"/>
    <x v="32"/>
    <s v="Jackson"/>
    <x v="1"/>
    <n v="0.55000000000000004"/>
    <n v="5250"/>
    <n v="2887.5000000000005"/>
    <n v="1010.6250000000001"/>
    <n v="0.35"/>
  </r>
  <r>
    <x v="1"/>
    <x v="1"/>
    <x v="31"/>
    <x v="1"/>
    <x v="32"/>
    <s v="Jackson"/>
    <x v="2"/>
    <n v="0.5"/>
    <n v="4500"/>
    <n v="2250"/>
    <n v="900"/>
    <n v="0.4"/>
  </r>
  <r>
    <x v="1"/>
    <x v="1"/>
    <x v="31"/>
    <x v="1"/>
    <x v="32"/>
    <s v="Jackson"/>
    <x v="3"/>
    <n v="0.4"/>
    <n v="4000"/>
    <n v="1600"/>
    <n v="640"/>
    <n v="0.4"/>
  </r>
  <r>
    <x v="1"/>
    <x v="1"/>
    <x v="31"/>
    <x v="1"/>
    <x v="32"/>
    <s v="Jackson"/>
    <x v="4"/>
    <n v="0.5"/>
    <n v="3750"/>
    <n v="1875"/>
    <n v="656.25"/>
    <n v="0.35"/>
  </r>
  <r>
    <x v="1"/>
    <x v="1"/>
    <x v="31"/>
    <x v="1"/>
    <x v="32"/>
    <s v="Jackson"/>
    <x v="5"/>
    <n v="0.55000000000000004"/>
    <n v="5500"/>
    <n v="3025.0000000000005"/>
    <n v="1210.0000000000002"/>
    <n v="0.4"/>
  </r>
  <r>
    <x v="1"/>
    <x v="1"/>
    <x v="170"/>
    <x v="1"/>
    <x v="32"/>
    <s v="Jackson"/>
    <x v="0"/>
    <n v="0.5"/>
    <n v="6500"/>
    <n v="3250"/>
    <n v="1300"/>
    <n v="0.4"/>
  </r>
  <r>
    <x v="1"/>
    <x v="1"/>
    <x v="170"/>
    <x v="1"/>
    <x v="32"/>
    <s v="Jackson"/>
    <x v="1"/>
    <n v="0.40000000000000013"/>
    <n v="4500"/>
    <n v="1800.0000000000007"/>
    <n v="630.00000000000023"/>
    <n v="0.35"/>
  </r>
  <r>
    <x v="1"/>
    <x v="1"/>
    <x v="170"/>
    <x v="1"/>
    <x v="32"/>
    <s v="Jackson"/>
    <x v="2"/>
    <n v="0.15000000000000008"/>
    <n v="3500"/>
    <n v="525.00000000000023"/>
    <n v="210.00000000000011"/>
    <n v="0.4"/>
  </r>
  <r>
    <x v="1"/>
    <x v="1"/>
    <x v="170"/>
    <x v="1"/>
    <x v="32"/>
    <s v="Jackson"/>
    <x v="3"/>
    <n v="0.15000000000000008"/>
    <n v="3250"/>
    <n v="487.50000000000023"/>
    <n v="195.00000000000011"/>
    <n v="0.4"/>
  </r>
  <r>
    <x v="1"/>
    <x v="1"/>
    <x v="170"/>
    <x v="1"/>
    <x v="32"/>
    <s v="Jackson"/>
    <x v="4"/>
    <n v="0.25000000000000006"/>
    <n v="3250"/>
    <n v="812.50000000000023"/>
    <n v="284.37500000000006"/>
    <n v="0.35"/>
  </r>
  <r>
    <x v="1"/>
    <x v="1"/>
    <x v="170"/>
    <x v="1"/>
    <x v="32"/>
    <s v="Jackson"/>
    <x v="5"/>
    <n v="0.3000000000000001"/>
    <n v="4250"/>
    <n v="1275.0000000000005"/>
    <n v="510.00000000000023"/>
    <n v="0.4"/>
  </r>
  <r>
    <x v="1"/>
    <x v="1"/>
    <x v="229"/>
    <x v="1"/>
    <x v="32"/>
    <s v="Jackson"/>
    <x v="0"/>
    <n v="0.3000000000000001"/>
    <n v="6000"/>
    <n v="1800.0000000000007"/>
    <n v="720.00000000000034"/>
    <n v="0.4"/>
  </r>
  <r>
    <x v="1"/>
    <x v="1"/>
    <x v="229"/>
    <x v="1"/>
    <x v="32"/>
    <s v="Jackson"/>
    <x v="1"/>
    <n v="0.20000000000000012"/>
    <n v="4250"/>
    <n v="850.00000000000057"/>
    <n v="297.50000000000017"/>
    <n v="0.35"/>
  </r>
  <r>
    <x v="1"/>
    <x v="1"/>
    <x v="229"/>
    <x v="1"/>
    <x v="32"/>
    <s v="Jackson"/>
    <x v="2"/>
    <n v="0.20000000000000012"/>
    <n v="3000"/>
    <n v="600.00000000000034"/>
    <n v="240.00000000000014"/>
    <n v="0.4"/>
  </r>
  <r>
    <x v="1"/>
    <x v="1"/>
    <x v="229"/>
    <x v="1"/>
    <x v="32"/>
    <s v="Jackson"/>
    <x v="3"/>
    <n v="0.20000000000000012"/>
    <n v="2750"/>
    <n v="550.00000000000034"/>
    <n v="220.00000000000014"/>
    <n v="0.4"/>
  </r>
  <r>
    <x v="1"/>
    <x v="1"/>
    <x v="229"/>
    <x v="1"/>
    <x v="32"/>
    <s v="Jackson"/>
    <x v="4"/>
    <n v="0.3000000000000001"/>
    <n v="2750"/>
    <n v="825.00000000000023"/>
    <n v="288.75000000000006"/>
    <n v="0.35"/>
  </r>
  <r>
    <x v="1"/>
    <x v="1"/>
    <x v="229"/>
    <x v="1"/>
    <x v="32"/>
    <s v="Jackson"/>
    <x v="5"/>
    <n v="0.30000000000000004"/>
    <n v="4000"/>
    <n v="1200.0000000000002"/>
    <n v="480.00000000000011"/>
    <n v="0.4"/>
  </r>
  <r>
    <x v="1"/>
    <x v="1"/>
    <x v="34"/>
    <x v="1"/>
    <x v="32"/>
    <s v="Jackson"/>
    <x v="0"/>
    <n v="0.25000000000000011"/>
    <n v="5500"/>
    <n v="1375.0000000000007"/>
    <n v="550.00000000000034"/>
    <n v="0.4"/>
  </r>
  <r>
    <x v="1"/>
    <x v="1"/>
    <x v="34"/>
    <x v="1"/>
    <x v="32"/>
    <s v="Jackson"/>
    <x v="1"/>
    <n v="0.15000000000000013"/>
    <n v="3750"/>
    <n v="562.50000000000045"/>
    <n v="196.87500000000014"/>
    <n v="0.35"/>
  </r>
  <r>
    <x v="1"/>
    <x v="1"/>
    <x v="34"/>
    <x v="1"/>
    <x v="32"/>
    <s v="Jackson"/>
    <x v="2"/>
    <n v="0.25000000000000017"/>
    <n v="3200"/>
    <n v="800.00000000000057"/>
    <n v="320.00000000000023"/>
    <n v="0.4"/>
  </r>
  <r>
    <x v="1"/>
    <x v="1"/>
    <x v="34"/>
    <x v="1"/>
    <x v="32"/>
    <s v="Jackson"/>
    <x v="3"/>
    <n v="0.55000000000000016"/>
    <n v="3750"/>
    <n v="2062.5000000000005"/>
    <n v="825.00000000000023"/>
    <n v="0.4"/>
  </r>
  <r>
    <x v="1"/>
    <x v="1"/>
    <x v="34"/>
    <x v="1"/>
    <x v="32"/>
    <s v="Jackson"/>
    <x v="4"/>
    <n v="0.75000000000000011"/>
    <n v="3500"/>
    <n v="2625.0000000000005"/>
    <n v="918.75000000000011"/>
    <n v="0.35"/>
  </r>
  <r>
    <x v="1"/>
    <x v="1"/>
    <x v="34"/>
    <x v="1"/>
    <x v="32"/>
    <s v="Jackson"/>
    <x v="5"/>
    <n v="0.75"/>
    <n v="4500"/>
    <n v="3375"/>
    <n v="1350"/>
    <n v="0.4"/>
  </r>
  <r>
    <x v="1"/>
    <x v="1"/>
    <x v="35"/>
    <x v="1"/>
    <x v="32"/>
    <s v="Jackson"/>
    <x v="0"/>
    <n v="0.70000000000000007"/>
    <n v="7000"/>
    <n v="4900.0000000000009"/>
    <n v="1960.0000000000005"/>
    <n v="0.4"/>
  </r>
  <r>
    <x v="1"/>
    <x v="1"/>
    <x v="35"/>
    <x v="1"/>
    <x v="32"/>
    <s v="Jackson"/>
    <x v="1"/>
    <n v="0.60000000000000009"/>
    <n v="5000"/>
    <n v="3000.0000000000005"/>
    <n v="1050"/>
    <n v="0.35"/>
  </r>
  <r>
    <x v="1"/>
    <x v="1"/>
    <x v="35"/>
    <x v="1"/>
    <x v="32"/>
    <s v="Jackson"/>
    <x v="2"/>
    <n v="0.60000000000000009"/>
    <n v="4500"/>
    <n v="2700.0000000000005"/>
    <n v="1080.0000000000002"/>
    <n v="0.4"/>
  </r>
  <r>
    <x v="1"/>
    <x v="1"/>
    <x v="35"/>
    <x v="1"/>
    <x v="32"/>
    <s v="Jackson"/>
    <x v="3"/>
    <n v="0.60000000000000009"/>
    <n v="4000"/>
    <n v="2400.0000000000005"/>
    <n v="960.00000000000023"/>
    <n v="0.4"/>
  </r>
  <r>
    <x v="1"/>
    <x v="1"/>
    <x v="35"/>
    <x v="1"/>
    <x v="32"/>
    <s v="Jackson"/>
    <x v="4"/>
    <n v="0.70000000000000007"/>
    <n v="4000"/>
    <n v="2800.0000000000005"/>
    <n v="980.00000000000011"/>
    <n v="0.35"/>
  </r>
  <r>
    <x v="1"/>
    <x v="1"/>
    <x v="35"/>
    <x v="1"/>
    <x v="32"/>
    <s v="Jackson"/>
    <x v="5"/>
    <n v="0.75"/>
    <n v="5000"/>
    <n v="3750"/>
    <n v="1500"/>
    <n v="0.4"/>
  </r>
  <r>
    <x v="1"/>
    <x v="1"/>
    <x v="180"/>
    <x v="1"/>
    <x v="33"/>
    <s v="Little Rock"/>
    <x v="0"/>
    <n v="0.25000000000000006"/>
    <n v="5750"/>
    <n v="1437.5000000000002"/>
    <n v="575.00000000000011"/>
    <n v="0.4"/>
  </r>
  <r>
    <x v="1"/>
    <x v="1"/>
    <x v="180"/>
    <x v="1"/>
    <x v="33"/>
    <s v="Little Rock"/>
    <x v="1"/>
    <n v="0.25000000000000006"/>
    <n v="3750"/>
    <n v="937.50000000000023"/>
    <n v="328.12500000000006"/>
    <n v="0.35"/>
  </r>
  <r>
    <x v="1"/>
    <x v="1"/>
    <x v="180"/>
    <x v="1"/>
    <x v="33"/>
    <s v="Little Rock"/>
    <x v="2"/>
    <n v="0.15000000000000008"/>
    <n v="3750"/>
    <n v="562.50000000000034"/>
    <n v="225.00000000000014"/>
    <n v="0.4"/>
  </r>
  <r>
    <x v="1"/>
    <x v="1"/>
    <x v="180"/>
    <x v="1"/>
    <x v="33"/>
    <s v="Little Rock"/>
    <x v="3"/>
    <n v="0.2"/>
    <n v="2250"/>
    <n v="450"/>
    <n v="180"/>
    <n v="0.4"/>
  </r>
  <r>
    <x v="1"/>
    <x v="1"/>
    <x v="180"/>
    <x v="1"/>
    <x v="33"/>
    <s v="Little Rock"/>
    <x v="4"/>
    <n v="0.35000000000000003"/>
    <n v="2750"/>
    <n v="962.50000000000011"/>
    <n v="336.875"/>
    <n v="0.35"/>
  </r>
  <r>
    <x v="1"/>
    <x v="1"/>
    <x v="180"/>
    <x v="1"/>
    <x v="33"/>
    <s v="Little Rock"/>
    <x v="5"/>
    <n v="0.25000000000000006"/>
    <n v="3750"/>
    <n v="937.50000000000023"/>
    <n v="375.00000000000011"/>
    <n v="0.4"/>
  </r>
  <r>
    <x v="1"/>
    <x v="1"/>
    <x v="227"/>
    <x v="1"/>
    <x v="33"/>
    <s v="Little Rock"/>
    <x v="0"/>
    <n v="0.25000000000000006"/>
    <n v="6250"/>
    <n v="1562.5000000000005"/>
    <n v="625.00000000000023"/>
    <n v="0.4"/>
  </r>
  <r>
    <x v="1"/>
    <x v="1"/>
    <x v="227"/>
    <x v="1"/>
    <x v="33"/>
    <s v="Little Rock"/>
    <x v="1"/>
    <n v="0.25000000000000006"/>
    <n v="2750"/>
    <n v="687.50000000000011"/>
    <n v="240.62500000000003"/>
    <n v="0.35"/>
  </r>
  <r>
    <x v="1"/>
    <x v="1"/>
    <x v="227"/>
    <x v="1"/>
    <x v="33"/>
    <s v="Little Rock"/>
    <x v="2"/>
    <n v="0.15000000000000008"/>
    <n v="3250"/>
    <n v="487.50000000000023"/>
    <n v="195.00000000000011"/>
    <n v="0.4"/>
  </r>
  <r>
    <x v="1"/>
    <x v="1"/>
    <x v="227"/>
    <x v="1"/>
    <x v="33"/>
    <s v="Little Rock"/>
    <x v="3"/>
    <n v="0.2"/>
    <n v="1750"/>
    <n v="350"/>
    <n v="140"/>
    <n v="0.4"/>
  </r>
  <r>
    <x v="1"/>
    <x v="1"/>
    <x v="227"/>
    <x v="1"/>
    <x v="33"/>
    <s v="Little Rock"/>
    <x v="4"/>
    <n v="0.35000000000000003"/>
    <n v="2500"/>
    <n v="875.00000000000011"/>
    <n v="306.25"/>
    <n v="0.35"/>
  </r>
  <r>
    <x v="1"/>
    <x v="1"/>
    <x v="227"/>
    <x v="1"/>
    <x v="33"/>
    <s v="Little Rock"/>
    <x v="5"/>
    <n v="0.2"/>
    <n v="3500"/>
    <n v="700"/>
    <n v="280"/>
    <n v="0.4"/>
  </r>
  <r>
    <x v="1"/>
    <x v="1"/>
    <x v="26"/>
    <x v="1"/>
    <x v="33"/>
    <s v="Little Rock"/>
    <x v="0"/>
    <n v="0.2"/>
    <n v="5700"/>
    <n v="1140"/>
    <n v="456"/>
    <n v="0.4"/>
  </r>
  <r>
    <x v="1"/>
    <x v="1"/>
    <x v="26"/>
    <x v="1"/>
    <x v="33"/>
    <s v="Little Rock"/>
    <x v="1"/>
    <n v="0.2"/>
    <n v="2500"/>
    <n v="500"/>
    <n v="175"/>
    <n v="0.35"/>
  </r>
  <r>
    <x v="1"/>
    <x v="1"/>
    <x v="26"/>
    <x v="1"/>
    <x v="33"/>
    <s v="Little Rock"/>
    <x v="2"/>
    <n v="0.10000000000000002"/>
    <n v="2750"/>
    <n v="275.00000000000006"/>
    <n v="110.00000000000003"/>
    <n v="0.4"/>
  </r>
  <r>
    <x v="1"/>
    <x v="1"/>
    <x v="26"/>
    <x v="1"/>
    <x v="33"/>
    <s v="Little Rock"/>
    <x v="3"/>
    <n v="0.19999999999999996"/>
    <n v="1250"/>
    <n v="249.99999999999994"/>
    <n v="99.999999999999986"/>
    <n v="0.4"/>
  </r>
  <r>
    <x v="1"/>
    <x v="1"/>
    <x v="26"/>
    <x v="1"/>
    <x v="33"/>
    <s v="Little Rock"/>
    <x v="4"/>
    <n v="0.35000000000000009"/>
    <n v="1750"/>
    <n v="612.50000000000011"/>
    <n v="214.37500000000003"/>
    <n v="0.35"/>
  </r>
  <r>
    <x v="1"/>
    <x v="1"/>
    <x v="26"/>
    <x v="1"/>
    <x v="33"/>
    <s v="Little Rock"/>
    <x v="5"/>
    <n v="0.25"/>
    <n v="2750"/>
    <n v="687.5"/>
    <n v="275"/>
    <n v="0.4"/>
  </r>
  <r>
    <x v="1"/>
    <x v="1"/>
    <x v="27"/>
    <x v="1"/>
    <x v="33"/>
    <s v="Little Rock"/>
    <x v="0"/>
    <n v="0.25"/>
    <n v="5250"/>
    <n v="1312.5"/>
    <n v="525"/>
    <n v="0.4"/>
  </r>
  <r>
    <x v="1"/>
    <x v="1"/>
    <x v="27"/>
    <x v="1"/>
    <x v="33"/>
    <s v="Little Rock"/>
    <x v="1"/>
    <n v="0.25"/>
    <n v="2250"/>
    <n v="562.5"/>
    <n v="196.875"/>
    <n v="0.35"/>
  </r>
  <r>
    <x v="1"/>
    <x v="1"/>
    <x v="27"/>
    <x v="1"/>
    <x v="33"/>
    <s v="Little Rock"/>
    <x v="2"/>
    <n v="0.15000000000000002"/>
    <n v="2250"/>
    <n v="337.50000000000006"/>
    <n v="135.00000000000003"/>
    <n v="0.4"/>
  </r>
  <r>
    <x v="1"/>
    <x v="1"/>
    <x v="27"/>
    <x v="1"/>
    <x v="33"/>
    <s v="Little Rock"/>
    <x v="3"/>
    <n v="0.19999999999999996"/>
    <n v="1500"/>
    <n v="299.99999999999994"/>
    <n v="119.99999999999999"/>
    <n v="0.4"/>
  </r>
  <r>
    <x v="1"/>
    <x v="1"/>
    <x v="27"/>
    <x v="1"/>
    <x v="33"/>
    <s v="Little Rock"/>
    <x v="4"/>
    <n v="0.4"/>
    <n v="1750"/>
    <n v="700"/>
    <n v="244.99999999999997"/>
    <n v="0.35"/>
  </r>
  <r>
    <x v="1"/>
    <x v="1"/>
    <x v="27"/>
    <x v="1"/>
    <x v="33"/>
    <s v="Little Rock"/>
    <x v="5"/>
    <n v="0.30000000000000004"/>
    <n v="3250"/>
    <n v="975.00000000000011"/>
    <n v="390.00000000000006"/>
    <n v="0.4"/>
  </r>
  <r>
    <x v="1"/>
    <x v="1"/>
    <x v="168"/>
    <x v="1"/>
    <x v="33"/>
    <s v="Little Rock"/>
    <x v="0"/>
    <n v="0.4"/>
    <n v="5950"/>
    <n v="2380"/>
    <n v="952"/>
    <n v="0.4"/>
  </r>
  <r>
    <x v="1"/>
    <x v="1"/>
    <x v="168"/>
    <x v="1"/>
    <x v="33"/>
    <s v="Little Rock"/>
    <x v="1"/>
    <n v="0.4"/>
    <n v="3000"/>
    <n v="1200"/>
    <n v="420"/>
    <n v="0.35"/>
  </r>
  <r>
    <x v="1"/>
    <x v="1"/>
    <x v="168"/>
    <x v="1"/>
    <x v="33"/>
    <s v="Little Rock"/>
    <x v="2"/>
    <n v="0.35000000000000003"/>
    <n v="2750"/>
    <n v="962.50000000000011"/>
    <n v="385.00000000000006"/>
    <n v="0.4"/>
  </r>
  <r>
    <x v="1"/>
    <x v="1"/>
    <x v="168"/>
    <x v="1"/>
    <x v="33"/>
    <s v="Little Rock"/>
    <x v="3"/>
    <n v="0.35000000000000003"/>
    <n v="2250"/>
    <n v="787.50000000000011"/>
    <n v="315.00000000000006"/>
    <n v="0.4"/>
  </r>
  <r>
    <x v="1"/>
    <x v="1"/>
    <x v="168"/>
    <x v="1"/>
    <x v="33"/>
    <s v="Little Rock"/>
    <x v="4"/>
    <n v="0.44999999999999996"/>
    <n v="2500"/>
    <n v="1125"/>
    <n v="393.75"/>
    <n v="0.35"/>
  </r>
  <r>
    <x v="1"/>
    <x v="1"/>
    <x v="168"/>
    <x v="1"/>
    <x v="33"/>
    <s v="Little Rock"/>
    <x v="5"/>
    <n v="0.44999999999999996"/>
    <n v="3500"/>
    <n v="1574.9999999999998"/>
    <n v="630"/>
    <n v="0.4"/>
  </r>
  <r>
    <x v="1"/>
    <x v="1"/>
    <x v="228"/>
    <x v="1"/>
    <x v="33"/>
    <s v="Little Rock"/>
    <x v="0"/>
    <n v="0.39999999999999997"/>
    <n v="6000"/>
    <n v="2400"/>
    <n v="960"/>
    <n v="0.4"/>
  </r>
  <r>
    <x v="1"/>
    <x v="1"/>
    <x v="228"/>
    <x v="1"/>
    <x v="33"/>
    <s v="Little Rock"/>
    <x v="1"/>
    <n v="0.35000000000000003"/>
    <n v="3500"/>
    <n v="1225.0000000000002"/>
    <n v="428.75000000000006"/>
    <n v="0.35"/>
  </r>
  <r>
    <x v="1"/>
    <x v="1"/>
    <x v="228"/>
    <x v="1"/>
    <x v="33"/>
    <s v="Little Rock"/>
    <x v="2"/>
    <n v="0.4"/>
    <n v="3250"/>
    <n v="1300"/>
    <n v="520"/>
    <n v="0.4"/>
  </r>
  <r>
    <x v="1"/>
    <x v="1"/>
    <x v="228"/>
    <x v="1"/>
    <x v="33"/>
    <s v="Little Rock"/>
    <x v="3"/>
    <n v="0.4"/>
    <n v="3000"/>
    <n v="1200"/>
    <n v="480"/>
    <n v="0.4"/>
  </r>
  <r>
    <x v="1"/>
    <x v="1"/>
    <x v="228"/>
    <x v="1"/>
    <x v="33"/>
    <s v="Little Rock"/>
    <x v="4"/>
    <n v="0.54999999999999993"/>
    <n v="3000"/>
    <n v="1649.9999999999998"/>
    <n v="577.49999999999989"/>
    <n v="0.35"/>
  </r>
  <r>
    <x v="1"/>
    <x v="1"/>
    <x v="228"/>
    <x v="1"/>
    <x v="33"/>
    <s v="Little Rock"/>
    <x v="5"/>
    <n v="0.6"/>
    <n v="4750"/>
    <n v="2850"/>
    <n v="1140"/>
    <n v="0.4"/>
  </r>
  <r>
    <x v="1"/>
    <x v="1"/>
    <x v="30"/>
    <x v="1"/>
    <x v="33"/>
    <s v="Little Rock"/>
    <x v="0"/>
    <n v="0.54999999999999993"/>
    <n v="7000"/>
    <n v="3849.9999999999995"/>
    <n v="1540"/>
    <n v="0.4"/>
  </r>
  <r>
    <x v="1"/>
    <x v="1"/>
    <x v="30"/>
    <x v="1"/>
    <x v="33"/>
    <s v="Little Rock"/>
    <x v="1"/>
    <n v="0.5"/>
    <n v="4500"/>
    <n v="2250"/>
    <n v="787.5"/>
    <n v="0.35"/>
  </r>
  <r>
    <x v="1"/>
    <x v="1"/>
    <x v="30"/>
    <x v="1"/>
    <x v="33"/>
    <s v="Little Rock"/>
    <x v="2"/>
    <n v="0.45"/>
    <n v="3750"/>
    <n v="1687.5"/>
    <n v="675"/>
    <n v="0.4"/>
  </r>
  <r>
    <x v="1"/>
    <x v="1"/>
    <x v="30"/>
    <x v="1"/>
    <x v="33"/>
    <s v="Little Rock"/>
    <x v="3"/>
    <n v="0.45"/>
    <n v="3250"/>
    <n v="1462.5"/>
    <n v="585"/>
    <n v="0.4"/>
  </r>
  <r>
    <x v="1"/>
    <x v="1"/>
    <x v="30"/>
    <x v="1"/>
    <x v="33"/>
    <s v="Little Rock"/>
    <x v="4"/>
    <n v="0.6"/>
    <n v="3500"/>
    <n v="2100"/>
    <n v="735"/>
    <n v="0.35"/>
  </r>
  <r>
    <x v="1"/>
    <x v="1"/>
    <x v="30"/>
    <x v="1"/>
    <x v="33"/>
    <s v="Little Rock"/>
    <x v="5"/>
    <n v="0.65"/>
    <n v="5250"/>
    <n v="3412.5"/>
    <n v="1365"/>
    <n v="0.4"/>
  </r>
  <r>
    <x v="1"/>
    <x v="1"/>
    <x v="31"/>
    <x v="1"/>
    <x v="33"/>
    <s v="Little Rock"/>
    <x v="0"/>
    <n v="0.6"/>
    <n v="6750"/>
    <n v="4050"/>
    <n v="1620"/>
    <n v="0.4"/>
  </r>
  <r>
    <x v="1"/>
    <x v="1"/>
    <x v="31"/>
    <x v="1"/>
    <x v="33"/>
    <s v="Little Rock"/>
    <x v="1"/>
    <n v="0.55000000000000004"/>
    <n v="4500"/>
    <n v="2475"/>
    <n v="866.25"/>
    <n v="0.35"/>
  </r>
  <r>
    <x v="1"/>
    <x v="1"/>
    <x v="31"/>
    <x v="1"/>
    <x v="33"/>
    <s v="Little Rock"/>
    <x v="2"/>
    <n v="0.5"/>
    <n v="3750"/>
    <n v="1875"/>
    <n v="750"/>
    <n v="0.4"/>
  </r>
  <r>
    <x v="1"/>
    <x v="1"/>
    <x v="31"/>
    <x v="1"/>
    <x v="33"/>
    <s v="Little Rock"/>
    <x v="3"/>
    <n v="0.4"/>
    <n v="3250"/>
    <n v="1300"/>
    <n v="520"/>
    <n v="0.4"/>
  </r>
  <r>
    <x v="1"/>
    <x v="1"/>
    <x v="31"/>
    <x v="1"/>
    <x v="33"/>
    <s v="Little Rock"/>
    <x v="4"/>
    <n v="0.5"/>
    <n v="3000"/>
    <n v="1500"/>
    <n v="525"/>
    <n v="0.35"/>
  </r>
  <r>
    <x v="1"/>
    <x v="1"/>
    <x v="31"/>
    <x v="1"/>
    <x v="33"/>
    <s v="Little Rock"/>
    <x v="5"/>
    <n v="0.55000000000000004"/>
    <n v="4750"/>
    <n v="2612.5"/>
    <n v="1045"/>
    <n v="0.4"/>
  </r>
  <r>
    <x v="1"/>
    <x v="1"/>
    <x v="170"/>
    <x v="1"/>
    <x v="33"/>
    <s v="Little Rock"/>
    <x v="0"/>
    <n v="0.5"/>
    <n v="5750"/>
    <n v="2875"/>
    <n v="1150"/>
    <n v="0.4"/>
  </r>
  <r>
    <x v="1"/>
    <x v="1"/>
    <x v="170"/>
    <x v="1"/>
    <x v="33"/>
    <s v="Little Rock"/>
    <x v="1"/>
    <n v="0.40000000000000013"/>
    <n v="3750"/>
    <n v="1500.0000000000005"/>
    <n v="525.00000000000011"/>
    <n v="0.35"/>
  </r>
  <r>
    <x v="1"/>
    <x v="1"/>
    <x v="170"/>
    <x v="1"/>
    <x v="33"/>
    <s v="Little Rock"/>
    <x v="2"/>
    <n v="0.15000000000000008"/>
    <n v="2750"/>
    <n v="412.50000000000023"/>
    <n v="165.00000000000011"/>
    <n v="0.4"/>
  </r>
  <r>
    <x v="1"/>
    <x v="1"/>
    <x v="170"/>
    <x v="1"/>
    <x v="33"/>
    <s v="Little Rock"/>
    <x v="3"/>
    <n v="0.15000000000000008"/>
    <n v="2500"/>
    <n v="375.00000000000017"/>
    <n v="150.00000000000009"/>
    <n v="0.4"/>
  </r>
  <r>
    <x v="1"/>
    <x v="1"/>
    <x v="170"/>
    <x v="1"/>
    <x v="33"/>
    <s v="Little Rock"/>
    <x v="4"/>
    <n v="0.25000000000000006"/>
    <n v="2500"/>
    <n v="625.00000000000011"/>
    <n v="218.75000000000003"/>
    <n v="0.35"/>
  </r>
  <r>
    <x v="1"/>
    <x v="1"/>
    <x v="170"/>
    <x v="1"/>
    <x v="33"/>
    <s v="Little Rock"/>
    <x v="5"/>
    <n v="0.3000000000000001"/>
    <n v="3500"/>
    <n v="1050.0000000000005"/>
    <n v="420.00000000000023"/>
    <n v="0.4"/>
  </r>
  <r>
    <x v="1"/>
    <x v="1"/>
    <x v="229"/>
    <x v="1"/>
    <x v="33"/>
    <s v="Little Rock"/>
    <x v="0"/>
    <n v="0.3000000000000001"/>
    <n v="5250"/>
    <n v="1575.0000000000005"/>
    <n v="630.00000000000023"/>
    <n v="0.4"/>
  </r>
  <r>
    <x v="1"/>
    <x v="1"/>
    <x v="229"/>
    <x v="1"/>
    <x v="33"/>
    <s v="Little Rock"/>
    <x v="1"/>
    <n v="0.20000000000000012"/>
    <n v="3500"/>
    <n v="700.00000000000045"/>
    <n v="245.00000000000014"/>
    <n v="0.35"/>
  </r>
  <r>
    <x v="1"/>
    <x v="1"/>
    <x v="229"/>
    <x v="1"/>
    <x v="33"/>
    <s v="Little Rock"/>
    <x v="2"/>
    <n v="0.20000000000000012"/>
    <n v="2250"/>
    <n v="450.00000000000028"/>
    <n v="180.00000000000011"/>
    <n v="0.4"/>
  </r>
  <r>
    <x v="1"/>
    <x v="1"/>
    <x v="229"/>
    <x v="1"/>
    <x v="33"/>
    <s v="Little Rock"/>
    <x v="3"/>
    <n v="0.20000000000000012"/>
    <n v="2000"/>
    <n v="400.00000000000023"/>
    <n v="160.00000000000011"/>
    <n v="0.4"/>
  </r>
  <r>
    <x v="1"/>
    <x v="1"/>
    <x v="229"/>
    <x v="1"/>
    <x v="33"/>
    <s v="Little Rock"/>
    <x v="4"/>
    <n v="0.3000000000000001"/>
    <n v="2000"/>
    <n v="600.00000000000023"/>
    <n v="210.00000000000006"/>
    <n v="0.35"/>
  </r>
  <r>
    <x v="1"/>
    <x v="1"/>
    <x v="229"/>
    <x v="1"/>
    <x v="33"/>
    <s v="Little Rock"/>
    <x v="5"/>
    <n v="0.30000000000000004"/>
    <n v="3250"/>
    <n v="975.00000000000011"/>
    <n v="390.00000000000006"/>
    <n v="0.4"/>
  </r>
  <r>
    <x v="1"/>
    <x v="1"/>
    <x v="34"/>
    <x v="1"/>
    <x v="33"/>
    <s v="Little Rock"/>
    <x v="0"/>
    <n v="0.25000000000000011"/>
    <n v="4750"/>
    <n v="1187.5000000000005"/>
    <n v="475.00000000000023"/>
    <n v="0.4"/>
  </r>
  <r>
    <x v="1"/>
    <x v="1"/>
    <x v="34"/>
    <x v="1"/>
    <x v="33"/>
    <s v="Little Rock"/>
    <x v="1"/>
    <n v="0.15000000000000013"/>
    <n v="3000"/>
    <n v="450.0000000000004"/>
    <n v="157.50000000000014"/>
    <n v="0.35"/>
  </r>
  <r>
    <x v="1"/>
    <x v="1"/>
    <x v="34"/>
    <x v="1"/>
    <x v="33"/>
    <s v="Little Rock"/>
    <x v="2"/>
    <n v="0.25000000000000017"/>
    <n v="2450"/>
    <n v="612.50000000000045"/>
    <n v="245.0000000000002"/>
    <n v="0.4"/>
  </r>
  <r>
    <x v="1"/>
    <x v="1"/>
    <x v="34"/>
    <x v="1"/>
    <x v="33"/>
    <s v="Little Rock"/>
    <x v="3"/>
    <n v="0.55000000000000016"/>
    <n v="3000"/>
    <n v="1650.0000000000005"/>
    <n v="660.00000000000023"/>
    <n v="0.4"/>
  </r>
  <r>
    <x v="1"/>
    <x v="1"/>
    <x v="34"/>
    <x v="1"/>
    <x v="33"/>
    <s v="Little Rock"/>
    <x v="4"/>
    <n v="0.75000000000000011"/>
    <n v="2750"/>
    <n v="2062.5000000000005"/>
    <n v="721.87500000000011"/>
    <n v="0.35"/>
  </r>
  <r>
    <x v="1"/>
    <x v="1"/>
    <x v="34"/>
    <x v="1"/>
    <x v="33"/>
    <s v="Little Rock"/>
    <x v="5"/>
    <n v="0.75"/>
    <n v="3750"/>
    <n v="2812.5"/>
    <n v="1125"/>
    <n v="0.4"/>
  </r>
  <r>
    <x v="1"/>
    <x v="1"/>
    <x v="35"/>
    <x v="1"/>
    <x v="33"/>
    <s v="Little Rock"/>
    <x v="0"/>
    <n v="0.70000000000000007"/>
    <n v="6250"/>
    <n v="4375"/>
    <n v="1750"/>
    <n v="0.4"/>
  </r>
  <r>
    <x v="1"/>
    <x v="1"/>
    <x v="35"/>
    <x v="1"/>
    <x v="33"/>
    <s v="Little Rock"/>
    <x v="1"/>
    <n v="0.60000000000000009"/>
    <n v="4250"/>
    <n v="2550.0000000000005"/>
    <n v="892.50000000000011"/>
    <n v="0.35"/>
  </r>
  <r>
    <x v="1"/>
    <x v="1"/>
    <x v="35"/>
    <x v="1"/>
    <x v="33"/>
    <s v="Little Rock"/>
    <x v="2"/>
    <n v="0.60000000000000009"/>
    <n v="3750"/>
    <n v="2250.0000000000005"/>
    <n v="900.00000000000023"/>
    <n v="0.4"/>
  </r>
  <r>
    <x v="1"/>
    <x v="1"/>
    <x v="35"/>
    <x v="1"/>
    <x v="33"/>
    <s v="Little Rock"/>
    <x v="3"/>
    <n v="0.60000000000000009"/>
    <n v="3250"/>
    <n v="1950.0000000000002"/>
    <n v="780.00000000000011"/>
    <n v="0.4"/>
  </r>
  <r>
    <x v="1"/>
    <x v="1"/>
    <x v="35"/>
    <x v="1"/>
    <x v="33"/>
    <s v="Little Rock"/>
    <x v="4"/>
    <n v="0.70000000000000007"/>
    <n v="3250"/>
    <n v="2275"/>
    <n v="796.25"/>
    <n v="0.35"/>
  </r>
  <r>
    <x v="1"/>
    <x v="1"/>
    <x v="35"/>
    <x v="1"/>
    <x v="33"/>
    <s v="Little Rock"/>
    <x v="5"/>
    <n v="0.75"/>
    <n v="4250"/>
    <n v="3187.5"/>
    <n v="1275"/>
    <n v="0.4"/>
  </r>
  <r>
    <x v="1"/>
    <x v="1"/>
    <x v="230"/>
    <x v="1"/>
    <x v="34"/>
    <s v="Oklahoma City"/>
    <x v="0"/>
    <n v="0.25000000000000006"/>
    <n v="5500"/>
    <n v="1375.0000000000002"/>
    <n v="481.25000000000006"/>
    <n v="0.35"/>
  </r>
  <r>
    <x v="1"/>
    <x v="1"/>
    <x v="230"/>
    <x v="1"/>
    <x v="34"/>
    <s v="Oklahoma City"/>
    <x v="1"/>
    <n v="0.25000000000000006"/>
    <n v="3500"/>
    <n v="875.00000000000023"/>
    <n v="306.25000000000006"/>
    <n v="0.35"/>
  </r>
  <r>
    <x v="1"/>
    <x v="1"/>
    <x v="230"/>
    <x v="1"/>
    <x v="34"/>
    <s v="Oklahoma City"/>
    <x v="2"/>
    <n v="0.15000000000000008"/>
    <n v="3500"/>
    <n v="525.00000000000023"/>
    <n v="183.75000000000006"/>
    <n v="0.35"/>
  </r>
  <r>
    <x v="1"/>
    <x v="1"/>
    <x v="230"/>
    <x v="1"/>
    <x v="34"/>
    <s v="Oklahoma City"/>
    <x v="3"/>
    <n v="0.2"/>
    <n v="2000"/>
    <n v="400"/>
    <n v="140"/>
    <n v="0.35"/>
  </r>
  <r>
    <x v="1"/>
    <x v="1"/>
    <x v="230"/>
    <x v="1"/>
    <x v="34"/>
    <s v="Oklahoma City"/>
    <x v="4"/>
    <n v="0.35000000000000003"/>
    <n v="2500"/>
    <n v="875.00000000000011"/>
    <n v="306.25"/>
    <n v="0.35"/>
  </r>
  <r>
    <x v="1"/>
    <x v="1"/>
    <x v="230"/>
    <x v="1"/>
    <x v="34"/>
    <s v="Oklahoma City"/>
    <x v="5"/>
    <n v="0.25000000000000006"/>
    <n v="3500"/>
    <n v="875.00000000000023"/>
    <n v="306.25000000000006"/>
    <n v="0.35"/>
  </r>
  <r>
    <x v="1"/>
    <x v="1"/>
    <x v="231"/>
    <x v="1"/>
    <x v="34"/>
    <s v="Oklahoma City"/>
    <x v="0"/>
    <n v="0.25000000000000006"/>
    <n v="6000"/>
    <n v="1500.0000000000002"/>
    <n v="525"/>
    <n v="0.35"/>
  </r>
  <r>
    <x v="1"/>
    <x v="1"/>
    <x v="231"/>
    <x v="1"/>
    <x v="34"/>
    <s v="Oklahoma City"/>
    <x v="1"/>
    <n v="0.25000000000000006"/>
    <n v="2500"/>
    <n v="625.00000000000011"/>
    <n v="218.75000000000003"/>
    <n v="0.35"/>
  </r>
  <r>
    <x v="1"/>
    <x v="1"/>
    <x v="231"/>
    <x v="1"/>
    <x v="34"/>
    <s v="Oklahoma City"/>
    <x v="2"/>
    <n v="0.15000000000000008"/>
    <n v="3000"/>
    <n v="450.00000000000023"/>
    <n v="157.50000000000006"/>
    <n v="0.35"/>
  </r>
  <r>
    <x v="1"/>
    <x v="1"/>
    <x v="231"/>
    <x v="1"/>
    <x v="34"/>
    <s v="Oklahoma City"/>
    <x v="3"/>
    <n v="0.2"/>
    <n v="1500"/>
    <n v="300"/>
    <n v="105"/>
    <n v="0.35"/>
  </r>
  <r>
    <x v="1"/>
    <x v="1"/>
    <x v="231"/>
    <x v="1"/>
    <x v="34"/>
    <s v="Oklahoma City"/>
    <x v="4"/>
    <n v="0.35000000000000003"/>
    <n v="2250"/>
    <n v="787.50000000000011"/>
    <n v="275.625"/>
    <n v="0.35"/>
  </r>
  <r>
    <x v="1"/>
    <x v="1"/>
    <x v="231"/>
    <x v="1"/>
    <x v="34"/>
    <s v="Oklahoma City"/>
    <x v="5"/>
    <n v="0.2"/>
    <n v="3250"/>
    <n v="650"/>
    <n v="227.49999999999997"/>
    <n v="0.35"/>
  </r>
  <r>
    <x v="1"/>
    <x v="1"/>
    <x v="92"/>
    <x v="1"/>
    <x v="34"/>
    <s v="Oklahoma City"/>
    <x v="0"/>
    <n v="0.2"/>
    <n v="5450"/>
    <n v="1090"/>
    <n v="381.5"/>
    <n v="0.35"/>
  </r>
  <r>
    <x v="1"/>
    <x v="1"/>
    <x v="92"/>
    <x v="1"/>
    <x v="34"/>
    <s v="Oklahoma City"/>
    <x v="1"/>
    <n v="0.2"/>
    <n v="2250"/>
    <n v="450"/>
    <n v="157.5"/>
    <n v="0.35"/>
  </r>
  <r>
    <x v="1"/>
    <x v="1"/>
    <x v="92"/>
    <x v="1"/>
    <x v="34"/>
    <s v="Oklahoma City"/>
    <x v="2"/>
    <n v="0.10000000000000002"/>
    <n v="2500"/>
    <n v="250.00000000000006"/>
    <n v="87.500000000000014"/>
    <n v="0.35"/>
  </r>
  <r>
    <x v="1"/>
    <x v="1"/>
    <x v="92"/>
    <x v="1"/>
    <x v="34"/>
    <s v="Oklahoma City"/>
    <x v="3"/>
    <n v="0.19999999999999996"/>
    <n v="1000"/>
    <n v="199.99999999999994"/>
    <n v="69.999999999999972"/>
    <n v="0.35"/>
  </r>
  <r>
    <x v="1"/>
    <x v="1"/>
    <x v="92"/>
    <x v="1"/>
    <x v="34"/>
    <s v="Oklahoma City"/>
    <x v="4"/>
    <n v="0.35000000000000009"/>
    <n v="1500"/>
    <n v="525.00000000000011"/>
    <n v="183.75000000000003"/>
    <n v="0.35"/>
  </r>
  <r>
    <x v="1"/>
    <x v="1"/>
    <x v="92"/>
    <x v="1"/>
    <x v="34"/>
    <s v="Oklahoma City"/>
    <x v="5"/>
    <n v="0.25"/>
    <n v="2500"/>
    <n v="625"/>
    <n v="218.75"/>
    <n v="0.35"/>
  </r>
  <r>
    <x v="1"/>
    <x v="1"/>
    <x v="93"/>
    <x v="1"/>
    <x v="34"/>
    <s v="Oklahoma City"/>
    <x v="0"/>
    <n v="0.25"/>
    <n v="5000"/>
    <n v="1250"/>
    <n v="437.5"/>
    <n v="0.35"/>
  </r>
  <r>
    <x v="1"/>
    <x v="1"/>
    <x v="93"/>
    <x v="1"/>
    <x v="34"/>
    <s v="Oklahoma City"/>
    <x v="1"/>
    <n v="0.25"/>
    <n v="2000"/>
    <n v="500"/>
    <n v="175"/>
    <n v="0.35"/>
  </r>
  <r>
    <x v="1"/>
    <x v="1"/>
    <x v="93"/>
    <x v="1"/>
    <x v="34"/>
    <s v="Oklahoma City"/>
    <x v="2"/>
    <n v="0.15000000000000002"/>
    <n v="2000"/>
    <n v="300.00000000000006"/>
    <n v="105.00000000000001"/>
    <n v="0.35"/>
  </r>
  <r>
    <x v="1"/>
    <x v="1"/>
    <x v="93"/>
    <x v="1"/>
    <x v="34"/>
    <s v="Oklahoma City"/>
    <x v="3"/>
    <n v="0.19999999999999996"/>
    <n v="1250"/>
    <n v="249.99999999999994"/>
    <n v="87.499999999999972"/>
    <n v="0.35"/>
  </r>
  <r>
    <x v="1"/>
    <x v="1"/>
    <x v="93"/>
    <x v="1"/>
    <x v="34"/>
    <s v="Oklahoma City"/>
    <x v="4"/>
    <n v="0.4"/>
    <n v="1500"/>
    <n v="600"/>
    <n v="210"/>
    <n v="0.35"/>
  </r>
  <r>
    <x v="1"/>
    <x v="1"/>
    <x v="93"/>
    <x v="1"/>
    <x v="34"/>
    <s v="Oklahoma City"/>
    <x v="5"/>
    <n v="0.30000000000000004"/>
    <n v="3000"/>
    <n v="900.00000000000011"/>
    <n v="315"/>
    <n v="0.35"/>
  </r>
  <r>
    <x v="1"/>
    <x v="1"/>
    <x v="120"/>
    <x v="1"/>
    <x v="34"/>
    <s v="Oklahoma City"/>
    <x v="0"/>
    <n v="0.4"/>
    <n v="5700"/>
    <n v="2280"/>
    <n v="798"/>
    <n v="0.35"/>
  </r>
  <r>
    <x v="1"/>
    <x v="1"/>
    <x v="120"/>
    <x v="1"/>
    <x v="34"/>
    <s v="Oklahoma City"/>
    <x v="1"/>
    <n v="0.4"/>
    <n v="2750"/>
    <n v="1100"/>
    <n v="385"/>
    <n v="0.35"/>
  </r>
  <r>
    <x v="1"/>
    <x v="1"/>
    <x v="120"/>
    <x v="1"/>
    <x v="34"/>
    <s v="Oklahoma City"/>
    <x v="2"/>
    <n v="0.35000000000000003"/>
    <n v="2500"/>
    <n v="875.00000000000011"/>
    <n v="306.25"/>
    <n v="0.35"/>
  </r>
  <r>
    <x v="1"/>
    <x v="1"/>
    <x v="120"/>
    <x v="1"/>
    <x v="34"/>
    <s v="Oklahoma City"/>
    <x v="3"/>
    <n v="0.35000000000000003"/>
    <n v="2000"/>
    <n v="700.00000000000011"/>
    <n v="245.00000000000003"/>
    <n v="0.35"/>
  </r>
  <r>
    <x v="1"/>
    <x v="1"/>
    <x v="120"/>
    <x v="1"/>
    <x v="34"/>
    <s v="Oklahoma City"/>
    <x v="4"/>
    <n v="0.44999999999999996"/>
    <n v="2250"/>
    <n v="1012.4999999999999"/>
    <n v="354.37499999999994"/>
    <n v="0.35"/>
  </r>
  <r>
    <x v="1"/>
    <x v="1"/>
    <x v="120"/>
    <x v="1"/>
    <x v="34"/>
    <s v="Oklahoma City"/>
    <x v="5"/>
    <n v="0.44999999999999996"/>
    <n v="3250"/>
    <n v="1462.4999999999998"/>
    <n v="511.87499999999989"/>
    <n v="0.35"/>
  </r>
  <r>
    <x v="1"/>
    <x v="1"/>
    <x v="232"/>
    <x v="1"/>
    <x v="34"/>
    <s v="Oklahoma City"/>
    <x v="0"/>
    <n v="0.39999999999999997"/>
    <n v="5750"/>
    <n v="2300"/>
    <n v="805"/>
    <n v="0.35"/>
  </r>
  <r>
    <x v="1"/>
    <x v="1"/>
    <x v="232"/>
    <x v="1"/>
    <x v="34"/>
    <s v="Oklahoma City"/>
    <x v="1"/>
    <n v="0.35000000000000003"/>
    <n v="3250"/>
    <n v="1137.5"/>
    <n v="398.125"/>
    <n v="0.35"/>
  </r>
  <r>
    <x v="1"/>
    <x v="1"/>
    <x v="232"/>
    <x v="1"/>
    <x v="34"/>
    <s v="Oklahoma City"/>
    <x v="2"/>
    <n v="0.4"/>
    <n v="3000"/>
    <n v="1200"/>
    <n v="420"/>
    <n v="0.35"/>
  </r>
  <r>
    <x v="1"/>
    <x v="1"/>
    <x v="232"/>
    <x v="1"/>
    <x v="34"/>
    <s v="Oklahoma City"/>
    <x v="3"/>
    <n v="0.4"/>
    <n v="2750"/>
    <n v="1100"/>
    <n v="385"/>
    <n v="0.35"/>
  </r>
  <r>
    <x v="1"/>
    <x v="1"/>
    <x v="232"/>
    <x v="1"/>
    <x v="34"/>
    <s v="Oklahoma City"/>
    <x v="4"/>
    <n v="0.54999999999999993"/>
    <n v="2750"/>
    <n v="1512.4999999999998"/>
    <n v="529.37499999999989"/>
    <n v="0.35"/>
  </r>
  <r>
    <x v="1"/>
    <x v="1"/>
    <x v="232"/>
    <x v="1"/>
    <x v="34"/>
    <s v="Oklahoma City"/>
    <x v="5"/>
    <n v="0.6"/>
    <n v="4500"/>
    <n v="2700"/>
    <n v="944.99999999999989"/>
    <n v="0.35"/>
  </r>
  <r>
    <x v="1"/>
    <x v="1"/>
    <x v="96"/>
    <x v="1"/>
    <x v="34"/>
    <s v="Oklahoma City"/>
    <x v="0"/>
    <n v="0.54999999999999993"/>
    <n v="6750"/>
    <n v="3712.4999999999995"/>
    <n v="1299.3749999999998"/>
    <n v="0.35"/>
  </r>
  <r>
    <x v="1"/>
    <x v="1"/>
    <x v="96"/>
    <x v="1"/>
    <x v="34"/>
    <s v="Oklahoma City"/>
    <x v="1"/>
    <n v="0.5"/>
    <n v="4250"/>
    <n v="2125"/>
    <n v="743.75"/>
    <n v="0.35"/>
  </r>
  <r>
    <x v="1"/>
    <x v="1"/>
    <x v="96"/>
    <x v="1"/>
    <x v="34"/>
    <s v="Oklahoma City"/>
    <x v="2"/>
    <n v="0.45"/>
    <n v="3500"/>
    <n v="1575"/>
    <n v="551.25"/>
    <n v="0.35"/>
  </r>
  <r>
    <x v="1"/>
    <x v="1"/>
    <x v="96"/>
    <x v="1"/>
    <x v="34"/>
    <s v="Oklahoma City"/>
    <x v="3"/>
    <n v="0.45"/>
    <n v="3000"/>
    <n v="1350"/>
    <n v="472.49999999999994"/>
    <n v="0.35"/>
  </r>
  <r>
    <x v="1"/>
    <x v="1"/>
    <x v="96"/>
    <x v="1"/>
    <x v="34"/>
    <s v="Oklahoma City"/>
    <x v="4"/>
    <n v="0.6"/>
    <n v="3250"/>
    <n v="1950"/>
    <n v="682.5"/>
    <n v="0.35"/>
  </r>
  <r>
    <x v="1"/>
    <x v="1"/>
    <x v="96"/>
    <x v="1"/>
    <x v="34"/>
    <s v="Oklahoma City"/>
    <x v="5"/>
    <n v="0.65"/>
    <n v="5000"/>
    <n v="3250"/>
    <n v="1137.5"/>
    <n v="0.35"/>
  </r>
  <r>
    <x v="1"/>
    <x v="1"/>
    <x v="97"/>
    <x v="1"/>
    <x v="34"/>
    <s v="Oklahoma City"/>
    <x v="0"/>
    <n v="0.6"/>
    <n v="6500"/>
    <n v="3900"/>
    <n v="1365"/>
    <n v="0.35"/>
  </r>
  <r>
    <x v="1"/>
    <x v="1"/>
    <x v="97"/>
    <x v="1"/>
    <x v="34"/>
    <s v="Oklahoma City"/>
    <x v="1"/>
    <n v="0.55000000000000004"/>
    <n v="4250"/>
    <n v="2337.5"/>
    <n v="818.125"/>
    <n v="0.35"/>
  </r>
  <r>
    <x v="1"/>
    <x v="1"/>
    <x v="97"/>
    <x v="1"/>
    <x v="34"/>
    <s v="Oklahoma City"/>
    <x v="2"/>
    <n v="0.5"/>
    <n v="3500"/>
    <n v="1750"/>
    <n v="612.5"/>
    <n v="0.35"/>
  </r>
  <r>
    <x v="1"/>
    <x v="1"/>
    <x v="97"/>
    <x v="1"/>
    <x v="34"/>
    <s v="Oklahoma City"/>
    <x v="3"/>
    <n v="0.4"/>
    <n v="3000"/>
    <n v="1200"/>
    <n v="420"/>
    <n v="0.35"/>
  </r>
  <r>
    <x v="1"/>
    <x v="1"/>
    <x v="97"/>
    <x v="1"/>
    <x v="34"/>
    <s v="Oklahoma City"/>
    <x v="4"/>
    <n v="0.5"/>
    <n v="2750"/>
    <n v="1375"/>
    <n v="481.24999999999994"/>
    <n v="0.35"/>
  </r>
  <r>
    <x v="1"/>
    <x v="1"/>
    <x v="97"/>
    <x v="1"/>
    <x v="34"/>
    <s v="Oklahoma City"/>
    <x v="5"/>
    <n v="0.55000000000000004"/>
    <n v="4500"/>
    <n v="2475"/>
    <n v="866.25"/>
    <n v="0.35"/>
  </r>
  <r>
    <x v="1"/>
    <x v="1"/>
    <x v="122"/>
    <x v="1"/>
    <x v="34"/>
    <s v="Oklahoma City"/>
    <x v="0"/>
    <n v="0.5"/>
    <n v="5500"/>
    <n v="2750"/>
    <n v="962.49999999999989"/>
    <n v="0.35"/>
  </r>
  <r>
    <x v="1"/>
    <x v="1"/>
    <x v="122"/>
    <x v="1"/>
    <x v="34"/>
    <s v="Oklahoma City"/>
    <x v="1"/>
    <n v="0.40000000000000013"/>
    <n v="3500"/>
    <n v="1400.0000000000005"/>
    <n v="490.00000000000011"/>
    <n v="0.35"/>
  </r>
  <r>
    <x v="1"/>
    <x v="1"/>
    <x v="122"/>
    <x v="1"/>
    <x v="34"/>
    <s v="Oklahoma City"/>
    <x v="2"/>
    <n v="0.15000000000000008"/>
    <n v="2500"/>
    <n v="375.00000000000017"/>
    <n v="131.25000000000006"/>
    <n v="0.35"/>
  </r>
  <r>
    <x v="1"/>
    <x v="1"/>
    <x v="122"/>
    <x v="1"/>
    <x v="34"/>
    <s v="Oklahoma City"/>
    <x v="3"/>
    <n v="0.15000000000000008"/>
    <n v="2250"/>
    <n v="337.50000000000017"/>
    <n v="118.12500000000006"/>
    <n v="0.35"/>
  </r>
  <r>
    <x v="1"/>
    <x v="1"/>
    <x v="122"/>
    <x v="1"/>
    <x v="34"/>
    <s v="Oklahoma City"/>
    <x v="4"/>
    <n v="0.25000000000000006"/>
    <n v="2250"/>
    <n v="562.50000000000011"/>
    <n v="196.87500000000003"/>
    <n v="0.35"/>
  </r>
  <r>
    <x v="1"/>
    <x v="1"/>
    <x v="122"/>
    <x v="1"/>
    <x v="34"/>
    <s v="Oklahoma City"/>
    <x v="5"/>
    <n v="0.3000000000000001"/>
    <n v="3250"/>
    <n v="975.00000000000034"/>
    <n v="341.25000000000011"/>
    <n v="0.35"/>
  </r>
  <r>
    <x v="1"/>
    <x v="1"/>
    <x v="233"/>
    <x v="1"/>
    <x v="34"/>
    <s v="Oklahoma City"/>
    <x v="0"/>
    <n v="0.3000000000000001"/>
    <n v="5000"/>
    <n v="1500.0000000000005"/>
    <n v="525.00000000000011"/>
    <n v="0.35"/>
  </r>
  <r>
    <x v="1"/>
    <x v="1"/>
    <x v="233"/>
    <x v="1"/>
    <x v="34"/>
    <s v="Oklahoma City"/>
    <x v="1"/>
    <n v="0.20000000000000012"/>
    <n v="3250"/>
    <n v="650.00000000000034"/>
    <n v="227.50000000000011"/>
    <n v="0.35"/>
  </r>
  <r>
    <x v="1"/>
    <x v="1"/>
    <x v="233"/>
    <x v="1"/>
    <x v="34"/>
    <s v="Oklahoma City"/>
    <x v="2"/>
    <n v="0.20000000000000012"/>
    <n v="2000"/>
    <n v="400.00000000000023"/>
    <n v="140.00000000000006"/>
    <n v="0.35"/>
  </r>
  <r>
    <x v="1"/>
    <x v="1"/>
    <x v="233"/>
    <x v="1"/>
    <x v="34"/>
    <s v="Oklahoma City"/>
    <x v="3"/>
    <n v="0.20000000000000012"/>
    <n v="1750"/>
    <n v="350.00000000000023"/>
    <n v="122.50000000000007"/>
    <n v="0.35"/>
  </r>
  <r>
    <x v="1"/>
    <x v="1"/>
    <x v="233"/>
    <x v="1"/>
    <x v="34"/>
    <s v="Oklahoma City"/>
    <x v="4"/>
    <n v="0.3000000000000001"/>
    <n v="1750"/>
    <n v="525.00000000000023"/>
    <n v="183.75000000000006"/>
    <n v="0.35"/>
  </r>
  <r>
    <x v="1"/>
    <x v="1"/>
    <x v="233"/>
    <x v="1"/>
    <x v="34"/>
    <s v="Oklahoma City"/>
    <x v="5"/>
    <n v="0.30000000000000004"/>
    <n v="3000"/>
    <n v="900.00000000000011"/>
    <n v="315"/>
    <n v="0.35"/>
  </r>
  <r>
    <x v="1"/>
    <x v="1"/>
    <x v="100"/>
    <x v="1"/>
    <x v="34"/>
    <s v="Oklahoma City"/>
    <x v="0"/>
    <n v="0.25000000000000011"/>
    <n v="4500"/>
    <n v="1125.0000000000005"/>
    <n v="393.75000000000011"/>
    <n v="0.35"/>
  </r>
  <r>
    <x v="1"/>
    <x v="1"/>
    <x v="100"/>
    <x v="1"/>
    <x v="34"/>
    <s v="Oklahoma City"/>
    <x v="1"/>
    <n v="0.15000000000000013"/>
    <n v="2750"/>
    <n v="412.50000000000034"/>
    <n v="144.37500000000011"/>
    <n v="0.35"/>
  </r>
  <r>
    <x v="1"/>
    <x v="1"/>
    <x v="100"/>
    <x v="1"/>
    <x v="34"/>
    <s v="Oklahoma City"/>
    <x v="2"/>
    <n v="0.25000000000000017"/>
    <n v="2200"/>
    <n v="550.00000000000034"/>
    <n v="192.50000000000011"/>
    <n v="0.35"/>
  </r>
  <r>
    <x v="1"/>
    <x v="1"/>
    <x v="100"/>
    <x v="1"/>
    <x v="34"/>
    <s v="Oklahoma City"/>
    <x v="3"/>
    <n v="0.55000000000000016"/>
    <n v="2750"/>
    <n v="1512.5000000000005"/>
    <n v="529.37500000000011"/>
    <n v="0.35"/>
  </r>
  <r>
    <x v="1"/>
    <x v="1"/>
    <x v="100"/>
    <x v="1"/>
    <x v="34"/>
    <s v="Oklahoma City"/>
    <x v="4"/>
    <n v="0.75000000000000011"/>
    <n v="2500"/>
    <n v="1875.0000000000002"/>
    <n v="656.25"/>
    <n v="0.35"/>
  </r>
  <r>
    <x v="1"/>
    <x v="1"/>
    <x v="100"/>
    <x v="1"/>
    <x v="34"/>
    <s v="Oklahoma City"/>
    <x v="5"/>
    <n v="0.75"/>
    <n v="3500"/>
    <n v="2625"/>
    <n v="918.74999999999989"/>
    <n v="0.35"/>
  </r>
  <r>
    <x v="1"/>
    <x v="1"/>
    <x v="101"/>
    <x v="1"/>
    <x v="34"/>
    <s v="Oklahoma City"/>
    <x v="0"/>
    <n v="0.70000000000000007"/>
    <n v="6000"/>
    <n v="4200"/>
    <n v="1470"/>
    <n v="0.35"/>
  </r>
  <r>
    <x v="1"/>
    <x v="1"/>
    <x v="101"/>
    <x v="1"/>
    <x v="34"/>
    <s v="Oklahoma City"/>
    <x v="1"/>
    <n v="0.60000000000000009"/>
    <n v="4000"/>
    <n v="2400.0000000000005"/>
    <n v="840.00000000000011"/>
    <n v="0.35"/>
  </r>
  <r>
    <x v="1"/>
    <x v="1"/>
    <x v="101"/>
    <x v="1"/>
    <x v="34"/>
    <s v="Oklahoma City"/>
    <x v="2"/>
    <n v="0.60000000000000009"/>
    <n v="3500"/>
    <n v="2100.0000000000005"/>
    <n v="735.00000000000011"/>
    <n v="0.35"/>
  </r>
  <r>
    <x v="1"/>
    <x v="1"/>
    <x v="101"/>
    <x v="1"/>
    <x v="34"/>
    <s v="Oklahoma City"/>
    <x v="3"/>
    <n v="0.60000000000000009"/>
    <n v="3000"/>
    <n v="1800.0000000000002"/>
    <n v="630"/>
    <n v="0.35"/>
  </r>
  <r>
    <x v="1"/>
    <x v="1"/>
    <x v="101"/>
    <x v="1"/>
    <x v="34"/>
    <s v="Oklahoma City"/>
    <x v="4"/>
    <n v="0.70000000000000007"/>
    <n v="3000"/>
    <n v="2100"/>
    <n v="735"/>
    <n v="0.35"/>
  </r>
  <r>
    <x v="1"/>
    <x v="1"/>
    <x v="101"/>
    <x v="1"/>
    <x v="34"/>
    <s v="Oklahoma City"/>
    <x v="5"/>
    <n v="0.75"/>
    <n v="4000"/>
    <n v="3000"/>
    <n v="1050"/>
    <n v="0.35"/>
  </r>
  <r>
    <x v="0"/>
    <x v="0"/>
    <x v="78"/>
    <x v="3"/>
    <x v="35"/>
    <s v="Wichita"/>
    <x v="0"/>
    <n v="0.4"/>
    <n v="4750"/>
    <n v="1900"/>
    <n v="665"/>
    <n v="0.35"/>
  </r>
  <r>
    <x v="0"/>
    <x v="0"/>
    <x v="78"/>
    <x v="3"/>
    <x v="35"/>
    <s v="Wichita"/>
    <x v="1"/>
    <n v="0.4"/>
    <n v="2750"/>
    <n v="1100"/>
    <n v="330"/>
    <n v="0.3"/>
  </r>
  <r>
    <x v="0"/>
    <x v="0"/>
    <x v="78"/>
    <x v="3"/>
    <x v="35"/>
    <s v="Wichita"/>
    <x v="2"/>
    <n v="0.30000000000000004"/>
    <n v="2750"/>
    <n v="825.00000000000011"/>
    <n v="247.50000000000003"/>
    <n v="0.3"/>
  </r>
  <r>
    <x v="0"/>
    <x v="0"/>
    <x v="78"/>
    <x v="3"/>
    <x v="35"/>
    <s v="Wichita"/>
    <x v="3"/>
    <n v="0.35000000000000003"/>
    <n v="1250"/>
    <n v="437.50000000000006"/>
    <n v="131.25"/>
    <n v="0.3"/>
  </r>
  <r>
    <x v="0"/>
    <x v="0"/>
    <x v="78"/>
    <x v="3"/>
    <x v="35"/>
    <s v="Wichita"/>
    <x v="4"/>
    <n v="0.49999999999999994"/>
    <n v="1750"/>
    <n v="874.99999999999989"/>
    <n v="306.24999999999994"/>
    <n v="0.35"/>
  </r>
  <r>
    <x v="0"/>
    <x v="0"/>
    <x v="78"/>
    <x v="3"/>
    <x v="35"/>
    <s v="Wichita"/>
    <x v="5"/>
    <n v="0.4"/>
    <n v="2750"/>
    <n v="1100"/>
    <n v="440"/>
    <n v="0.4"/>
  </r>
  <r>
    <x v="0"/>
    <x v="0"/>
    <x v="1"/>
    <x v="3"/>
    <x v="35"/>
    <s v="Wichita"/>
    <x v="0"/>
    <n v="0.4"/>
    <n v="5250"/>
    <n v="2100"/>
    <n v="735"/>
    <n v="0.35"/>
  </r>
  <r>
    <x v="0"/>
    <x v="0"/>
    <x v="1"/>
    <x v="3"/>
    <x v="35"/>
    <s v="Wichita"/>
    <x v="1"/>
    <n v="0.4"/>
    <n v="1750"/>
    <n v="700"/>
    <n v="210"/>
    <n v="0.3"/>
  </r>
  <r>
    <x v="0"/>
    <x v="0"/>
    <x v="1"/>
    <x v="3"/>
    <x v="35"/>
    <s v="Wichita"/>
    <x v="2"/>
    <n v="0.30000000000000004"/>
    <n v="2250"/>
    <n v="675.00000000000011"/>
    <n v="202.50000000000003"/>
    <n v="0.3"/>
  </r>
  <r>
    <x v="0"/>
    <x v="0"/>
    <x v="1"/>
    <x v="3"/>
    <x v="35"/>
    <s v="Wichita"/>
    <x v="3"/>
    <n v="0.35000000000000003"/>
    <n v="1000"/>
    <n v="350.00000000000006"/>
    <n v="105.00000000000001"/>
    <n v="0.3"/>
  </r>
  <r>
    <x v="0"/>
    <x v="0"/>
    <x v="1"/>
    <x v="3"/>
    <x v="35"/>
    <s v="Wichita"/>
    <x v="4"/>
    <n v="0.49999999999999994"/>
    <n v="1750"/>
    <n v="874.99999999999989"/>
    <n v="306.24999999999994"/>
    <n v="0.35"/>
  </r>
  <r>
    <x v="0"/>
    <x v="0"/>
    <x v="1"/>
    <x v="3"/>
    <x v="35"/>
    <s v="Wichita"/>
    <x v="5"/>
    <n v="0.35"/>
    <n v="2750"/>
    <n v="962.49999999999989"/>
    <n v="385"/>
    <n v="0.4"/>
  </r>
  <r>
    <x v="0"/>
    <x v="0"/>
    <x v="234"/>
    <x v="3"/>
    <x v="35"/>
    <s v="Wichita"/>
    <x v="0"/>
    <n v="0.4"/>
    <n v="4950"/>
    <n v="1980"/>
    <n v="693"/>
    <n v="0.35"/>
  </r>
  <r>
    <x v="0"/>
    <x v="0"/>
    <x v="234"/>
    <x v="3"/>
    <x v="35"/>
    <s v="Wichita"/>
    <x v="1"/>
    <n v="0.4"/>
    <n v="2000"/>
    <n v="800"/>
    <n v="240"/>
    <n v="0.3"/>
  </r>
  <r>
    <x v="0"/>
    <x v="0"/>
    <x v="234"/>
    <x v="3"/>
    <x v="35"/>
    <s v="Wichita"/>
    <x v="2"/>
    <n v="0.30000000000000004"/>
    <n v="2250"/>
    <n v="675.00000000000011"/>
    <n v="202.50000000000003"/>
    <n v="0.3"/>
  </r>
  <r>
    <x v="0"/>
    <x v="0"/>
    <x v="234"/>
    <x v="3"/>
    <x v="35"/>
    <s v="Wichita"/>
    <x v="3"/>
    <n v="0.35"/>
    <n v="750"/>
    <n v="262.5"/>
    <n v="78.75"/>
    <n v="0.3"/>
  </r>
  <r>
    <x v="0"/>
    <x v="0"/>
    <x v="234"/>
    <x v="3"/>
    <x v="35"/>
    <s v="Wichita"/>
    <x v="4"/>
    <n v="0.5"/>
    <n v="1250"/>
    <n v="625"/>
    <n v="218.75"/>
    <n v="0.35"/>
  </r>
  <r>
    <x v="0"/>
    <x v="0"/>
    <x v="234"/>
    <x v="3"/>
    <x v="35"/>
    <s v="Wichita"/>
    <x v="5"/>
    <n v="0.4"/>
    <n v="2250"/>
    <n v="900"/>
    <n v="360"/>
    <n v="0.4"/>
  </r>
  <r>
    <x v="0"/>
    <x v="0"/>
    <x v="235"/>
    <x v="3"/>
    <x v="35"/>
    <s v="Wichita"/>
    <x v="0"/>
    <n v="0.4"/>
    <n v="4500"/>
    <n v="1800"/>
    <n v="630"/>
    <n v="0.35"/>
  </r>
  <r>
    <x v="0"/>
    <x v="0"/>
    <x v="235"/>
    <x v="3"/>
    <x v="35"/>
    <s v="Wichita"/>
    <x v="1"/>
    <n v="0.4"/>
    <n v="1500"/>
    <n v="600"/>
    <n v="180"/>
    <n v="0.3"/>
  </r>
  <r>
    <x v="0"/>
    <x v="0"/>
    <x v="235"/>
    <x v="3"/>
    <x v="35"/>
    <s v="Wichita"/>
    <x v="2"/>
    <n v="0.30000000000000004"/>
    <n v="1500"/>
    <n v="450.00000000000006"/>
    <n v="135"/>
    <n v="0.3"/>
  </r>
  <r>
    <x v="0"/>
    <x v="0"/>
    <x v="235"/>
    <x v="3"/>
    <x v="35"/>
    <s v="Wichita"/>
    <x v="3"/>
    <n v="0.35"/>
    <n v="750"/>
    <n v="262.5"/>
    <n v="78.75"/>
    <n v="0.3"/>
  </r>
  <r>
    <x v="0"/>
    <x v="0"/>
    <x v="235"/>
    <x v="3"/>
    <x v="35"/>
    <s v="Wichita"/>
    <x v="4"/>
    <n v="0.6"/>
    <n v="1000"/>
    <n v="600"/>
    <n v="210"/>
    <n v="0.35"/>
  </r>
  <r>
    <x v="0"/>
    <x v="0"/>
    <x v="235"/>
    <x v="3"/>
    <x v="35"/>
    <s v="Wichita"/>
    <x v="5"/>
    <n v="0.5"/>
    <n v="2250"/>
    <n v="1125"/>
    <n v="450"/>
    <n v="0.4"/>
  </r>
  <r>
    <x v="0"/>
    <x v="0"/>
    <x v="236"/>
    <x v="3"/>
    <x v="35"/>
    <s v="Wichita"/>
    <x v="0"/>
    <n v="0.6"/>
    <n v="4950"/>
    <n v="2970"/>
    <n v="1039.5"/>
    <n v="0.35"/>
  </r>
  <r>
    <x v="0"/>
    <x v="0"/>
    <x v="236"/>
    <x v="3"/>
    <x v="35"/>
    <s v="Wichita"/>
    <x v="1"/>
    <n v="0.5"/>
    <n v="2000"/>
    <n v="1000"/>
    <n v="300"/>
    <n v="0.3"/>
  </r>
  <r>
    <x v="0"/>
    <x v="0"/>
    <x v="236"/>
    <x v="3"/>
    <x v="35"/>
    <s v="Wichita"/>
    <x v="2"/>
    <n v="0.45"/>
    <n v="1750"/>
    <n v="787.5"/>
    <n v="236.25"/>
    <n v="0.3"/>
  </r>
  <r>
    <x v="0"/>
    <x v="0"/>
    <x v="236"/>
    <x v="3"/>
    <x v="35"/>
    <s v="Wichita"/>
    <x v="3"/>
    <n v="0.45"/>
    <n v="1000"/>
    <n v="450"/>
    <n v="135"/>
    <n v="0.3"/>
  </r>
  <r>
    <x v="0"/>
    <x v="0"/>
    <x v="236"/>
    <x v="3"/>
    <x v="35"/>
    <s v="Wichita"/>
    <x v="4"/>
    <n v="0.54999999999999993"/>
    <n v="1250"/>
    <n v="687.49999999999989"/>
    <n v="240.62499999999994"/>
    <n v="0.35"/>
  </r>
  <r>
    <x v="0"/>
    <x v="0"/>
    <x v="236"/>
    <x v="3"/>
    <x v="35"/>
    <s v="Wichita"/>
    <x v="5"/>
    <n v="0.6"/>
    <n v="2500"/>
    <n v="1500"/>
    <n v="600"/>
    <n v="0.4"/>
  </r>
  <r>
    <x v="0"/>
    <x v="0"/>
    <x v="5"/>
    <x v="3"/>
    <x v="35"/>
    <s v="Wichita"/>
    <x v="0"/>
    <n v="0.45"/>
    <n v="5000"/>
    <n v="2250"/>
    <n v="787.5"/>
    <n v="0.35"/>
  </r>
  <r>
    <x v="0"/>
    <x v="0"/>
    <x v="5"/>
    <x v="3"/>
    <x v="35"/>
    <s v="Wichita"/>
    <x v="1"/>
    <n v="0.40000000000000008"/>
    <n v="2500"/>
    <n v="1000.0000000000002"/>
    <n v="300.00000000000006"/>
    <n v="0.3"/>
  </r>
  <r>
    <x v="0"/>
    <x v="0"/>
    <x v="5"/>
    <x v="3"/>
    <x v="35"/>
    <s v="Wichita"/>
    <x v="2"/>
    <n v="0.35000000000000003"/>
    <n v="2000"/>
    <n v="700.00000000000011"/>
    <n v="210.00000000000003"/>
    <n v="0.3"/>
  </r>
  <r>
    <x v="0"/>
    <x v="0"/>
    <x v="5"/>
    <x v="3"/>
    <x v="35"/>
    <s v="Wichita"/>
    <x v="3"/>
    <n v="0.35000000000000003"/>
    <n v="1750"/>
    <n v="612.50000000000011"/>
    <n v="183.75000000000003"/>
    <n v="0.3"/>
  </r>
  <r>
    <x v="0"/>
    <x v="0"/>
    <x v="5"/>
    <x v="3"/>
    <x v="35"/>
    <s v="Wichita"/>
    <x v="4"/>
    <n v="0.45"/>
    <n v="1750"/>
    <n v="787.5"/>
    <n v="275.625"/>
    <n v="0.35"/>
  </r>
  <r>
    <x v="0"/>
    <x v="0"/>
    <x v="5"/>
    <x v="3"/>
    <x v="35"/>
    <s v="Wichita"/>
    <x v="5"/>
    <n v="0.55000000000000004"/>
    <n v="3250"/>
    <n v="1787.5000000000002"/>
    <n v="715.00000000000011"/>
    <n v="0.4"/>
  </r>
  <r>
    <x v="0"/>
    <x v="0"/>
    <x v="237"/>
    <x v="3"/>
    <x v="35"/>
    <s v="Wichita"/>
    <x v="0"/>
    <n v="0.5"/>
    <n v="5500"/>
    <n v="2750"/>
    <n v="962.49999999999989"/>
    <n v="0.35"/>
  </r>
  <r>
    <x v="0"/>
    <x v="0"/>
    <x v="237"/>
    <x v="3"/>
    <x v="35"/>
    <s v="Wichita"/>
    <x v="1"/>
    <n v="0.45000000000000007"/>
    <n v="3000"/>
    <n v="1350.0000000000002"/>
    <n v="405.00000000000006"/>
    <n v="0.3"/>
  </r>
  <r>
    <x v="0"/>
    <x v="0"/>
    <x v="237"/>
    <x v="3"/>
    <x v="35"/>
    <s v="Wichita"/>
    <x v="2"/>
    <n v="0.4"/>
    <n v="2250"/>
    <n v="900"/>
    <n v="270"/>
    <n v="0.3"/>
  </r>
  <r>
    <x v="0"/>
    <x v="0"/>
    <x v="237"/>
    <x v="3"/>
    <x v="35"/>
    <s v="Wichita"/>
    <x v="3"/>
    <n v="0.4"/>
    <n v="1750"/>
    <n v="700"/>
    <n v="210"/>
    <n v="0.3"/>
  </r>
  <r>
    <x v="0"/>
    <x v="0"/>
    <x v="237"/>
    <x v="3"/>
    <x v="35"/>
    <s v="Wichita"/>
    <x v="4"/>
    <n v="0.5"/>
    <n v="2000"/>
    <n v="1000"/>
    <n v="350"/>
    <n v="0.35"/>
  </r>
  <r>
    <x v="0"/>
    <x v="0"/>
    <x v="237"/>
    <x v="3"/>
    <x v="35"/>
    <s v="Wichita"/>
    <x v="5"/>
    <n v="0.55000000000000004"/>
    <n v="3750"/>
    <n v="2062.5"/>
    <n v="825"/>
    <n v="0.4"/>
  </r>
  <r>
    <x v="0"/>
    <x v="0"/>
    <x v="238"/>
    <x v="3"/>
    <x v="35"/>
    <s v="Wichita"/>
    <x v="0"/>
    <n v="0.5"/>
    <n v="5250"/>
    <n v="2625"/>
    <n v="918.74999999999989"/>
    <n v="0.35"/>
  </r>
  <r>
    <x v="0"/>
    <x v="0"/>
    <x v="238"/>
    <x v="3"/>
    <x v="35"/>
    <s v="Wichita"/>
    <x v="1"/>
    <n v="0.45000000000000007"/>
    <n v="3000"/>
    <n v="1350.0000000000002"/>
    <n v="405.00000000000006"/>
    <n v="0.3"/>
  </r>
  <r>
    <x v="0"/>
    <x v="0"/>
    <x v="238"/>
    <x v="3"/>
    <x v="35"/>
    <s v="Wichita"/>
    <x v="2"/>
    <n v="0.4"/>
    <n v="2250"/>
    <n v="900"/>
    <n v="270"/>
    <n v="0.3"/>
  </r>
  <r>
    <x v="0"/>
    <x v="0"/>
    <x v="238"/>
    <x v="3"/>
    <x v="35"/>
    <s v="Wichita"/>
    <x v="3"/>
    <n v="0.4"/>
    <n v="2000"/>
    <n v="800"/>
    <n v="240"/>
    <n v="0.3"/>
  </r>
  <r>
    <x v="0"/>
    <x v="0"/>
    <x v="238"/>
    <x v="3"/>
    <x v="35"/>
    <s v="Wichita"/>
    <x v="4"/>
    <n v="0.5"/>
    <n v="1750"/>
    <n v="875"/>
    <n v="306.25"/>
    <n v="0.35"/>
  </r>
  <r>
    <x v="0"/>
    <x v="0"/>
    <x v="238"/>
    <x v="3"/>
    <x v="35"/>
    <s v="Wichita"/>
    <x v="5"/>
    <n v="0.55000000000000004"/>
    <n v="3500"/>
    <n v="1925.0000000000002"/>
    <n v="770.00000000000011"/>
    <n v="0.4"/>
  </r>
  <r>
    <x v="0"/>
    <x v="0"/>
    <x v="239"/>
    <x v="3"/>
    <x v="35"/>
    <s v="Wichita"/>
    <x v="0"/>
    <n v="0.45"/>
    <n v="4750"/>
    <n v="2137.5"/>
    <n v="748.125"/>
    <n v="0.35"/>
  </r>
  <r>
    <x v="0"/>
    <x v="0"/>
    <x v="239"/>
    <x v="3"/>
    <x v="35"/>
    <s v="Wichita"/>
    <x v="1"/>
    <n v="0.40000000000000008"/>
    <n v="2750"/>
    <n v="1100.0000000000002"/>
    <n v="330.00000000000006"/>
    <n v="0.3"/>
  </r>
  <r>
    <x v="0"/>
    <x v="0"/>
    <x v="239"/>
    <x v="3"/>
    <x v="35"/>
    <s v="Wichita"/>
    <x v="2"/>
    <n v="0.35000000000000003"/>
    <n v="1750"/>
    <n v="612.50000000000011"/>
    <n v="183.75000000000003"/>
    <n v="0.3"/>
  </r>
  <r>
    <x v="0"/>
    <x v="0"/>
    <x v="239"/>
    <x v="3"/>
    <x v="35"/>
    <s v="Wichita"/>
    <x v="3"/>
    <n v="0.35000000000000003"/>
    <n v="1500"/>
    <n v="525"/>
    <n v="157.5"/>
    <n v="0.3"/>
  </r>
  <r>
    <x v="0"/>
    <x v="0"/>
    <x v="239"/>
    <x v="3"/>
    <x v="35"/>
    <s v="Wichita"/>
    <x v="4"/>
    <n v="0.45"/>
    <n v="1500"/>
    <n v="675"/>
    <n v="236.24999999999997"/>
    <n v="0.35"/>
  </r>
  <r>
    <x v="0"/>
    <x v="0"/>
    <x v="239"/>
    <x v="3"/>
    <x v="35"/>
    <s v="Wichita"/>
    <x v="5"/>
    <n v="0.5"/>
    <n v="2250"/>
    <n v="1125"/>
    <n v="450"/>
    <n v="0.4"/>
  </r>
  <r>
    <x v="0"/>
    <x v="0"/>
    <x v="9"/>
    <x v="3"/>
    <x v="35"/>
    <s v="Wichita"/>
    <x v="0"/>
    <n v="0.54999999999999993"/>
    <n v="4000"/>
    <n v="2199.9999999999995"/>
    <n v="769.99999999999977"/>
    <n v="0.35"/>
  </r>
  <r>
    <x v="0"/>
    <x v="0"/>
    <x v="9"/>
    <x v="3"/>
    <x v="35"/>
    <s v="Wichita"/>
    <x v="1"/>
    <n v="0.45"/>
    <n v="2500"/>
    <n v="1125"/>
    <n v="337.5"/>
    <n v="0.3"/>
  </r>
  <r>
    <x v="0"/>
    <x v="0"/>
    <x v="9"/>
    <x v="3"/>
    <x v="35"/>
    <s v="Wichita"/>
    <x v="2"/>
    <n v="0.45"/>
    <n v="1500"/>
    <n v="675"/>
    <n v="202.5"/>
    <n v="0.3"/>
  </r>
  <r>
    <x v="0"/>
    <x v="0"/>
    <x v="9"/>
    <x v="3"/>
    <x v="35"/>
    <s v="Wichita"/>
    <x v="3"/>
    <n v="0.45"/>
    <n v="1250"/>
    <n v="562.5"/>
    <n v="168.75"/>
    <n v="0.3"/>
  </r>
  <r>
    <x v="0"/>
    <x v="0"/>
    <x v="9"/>
    <x v="3"/>
    <x v="35"/>
    <s v="Wichita"/>
    <x v="4"/>
    <n v="0.54999999999999993"/>
    <n v="1250"/>
    <n v="687.49999999999989"/>
    <n v="240.62499999999994"/>
    <n v="0.35"/>
  </r>
  <r>
    <x v="0"/>
    <x v="0"/>
    <x v="9"/>
    <x v="3"/>
    <x v="35"/>
    <s v="Wichita"/>
    <x v="5"/>
    <n v="0.59999999999999987"/>
    <n v="2500"/>
    <n v="1499.9999999999998"/>
    <n v="599.99999999999989"/>
    <n v="0.4"/>
  </r>
  <r>
    <x v="0"/>
    <x v="0"/>
    <x v="240"/>
    <x v="3"/>
    <x v="35"/>
    <s v="Wichita"/>
    <x v="0"/>
    <n v="0.54999999999999993"/>
    <n v="4000"/>
    <n v="2199.9999999999995"/>
    <n v="769.99999999999977"/>
    <n v="0.35"/>
  </r>
  <r>
    <x v="0"/>
    <x v="0"/>
    <x v="240"/>
    <x v="3"/>
    <x v="35"/>
    <s v="Wichita"/>
    <x v="1"/>
    <n v="0.45"/>
    <n v="2500"/>
    <n v="1125"/>
    <n v="337.5"/>
    <n v="0.3"/>
  </r>
  <r>
    <x v="0"/>
    <x v="0"/>
    <x v="240"/>
    <x v="3"/>
    <x v="35"/>
    <s v="Wichita"/>
    <x v="2"/>
    <n v="0.45"/>
    <n v="1950"/>
    <n v="877.5"/>
    <n v="263.25"/>
    <n v="0.3"/>
  </r>
  <r>
    <x v="0"/>
    <x v="0"/>
    <x v="240"/>
    <x v="3"/>
    <x v="35"/>
    <s v="Wichita"/>
    <x v="3"/>
    <n v="0.45"/>
    <n v="1750"/>
    <n v="787.5"/>
    <n v="236.25"/>
    <n v="0.3"/>
  </r>
  <r>
    <x v="0"/>
    <x v="0"/>
    <x v="240"/>
    <x v="3"/>
    <x v="35"/>
    <s v="Wichita"/>
    <x v="4"/>
    <n v="0.6"/>
    <n v="1500"/>
    <n v="900"/>
    <n v="315"/>
    <n v="0.35"/>
  </r>
  <r>
    <x v="0"/>
    <x v="0"/>
    <x v="240"/>
    <x v="3"/>
    <x v="35"/>
    <s v="Wichita"/>
    <x v="5"/>
    <n v="0.64999999999999991"/>
    <n v="2500"/>
    <n v="1624.9999999999998"/>
    <n v="650"/>
    <n v="0.4"/>
  </r>
  <r>
    <x v="0"/>
    <x v="0"/>
    <x v="241"/>
    <x v="3"/>
    <x v="35"/>
    <s v="Wichita"/>
    <x v="0"/>
    <n v="0.6"/>
    <n v="5000"/>
    <n v="3000"/>
    <n v="1050"/>
    <n v="0.35"/>
  </r>
  <r>
    <x v="0"/>
    <x v="0"/>
    <x v="241"/>
    <x v="3"/>
    <x v="35"/>
    <s v="Wichita"/>
    <x v="1"/>
    <n v="0.5"/>
    <n v="3000"/>
    <n v="1500"/>
    <n v="450"/>
    <n v="0.3"/>
  </r>
  <r>
    <x v="0"/>
    <x v="0"/>
    <x v="241"/>
    <x v="3"/>
    <x v="35"/>
    <s v="Wichita"/>
    <x v="2"/>
    <n v="0.5"/>
    <n v="2500"/>
    <n v="1250"/>
    <n v="375"/>
    <n v="0.3"/>
  </r>
  <r>
    <x v="0"/>
    <x v="0"/>
    <x v="241"/>
    <x v="3"/>
    <x v="35"/>
    <s v="Wichita"/>
    <x v="3"/>
    <n v="0.5"/>
    <n v="2000"/>
    <n v="1000"/>
    <n v="300"/>
    <n v="0.3"/>
  </r>
  <r>
    <x v="0"/>
    <x v="0"/>
    <x v="241"/>
    <x v="3"/>
    <x v="35"/>
    <s v="Wichita"/>
    <x v="4"/>
    <n v="0.6"/>
    <n v="2000"/>
    <n v="1200"/>
    <n v="420"/>
    <n v="0.35"/>
  </r>
  <r>
    <x v="0"/>
    <x v="0"/>
    <x v="241"/>
    <x v="3"/>
    <x v="35"/>
    <s v="Wichita"/>
    <x v="5"/>
    <n v="0.64999999999999991"/>
    <n v="3000"/>
    <n v="1949.9999999999998"/>
    <n v="780"/>
    <n v="0.4"/>
  </r>
  <r>
    <x v="0"/>
    <x v="0"/>
    <x v="204"/>
    <x v="3"/>
    <x v="36"/>
    <s v="Sioux Falls"/>
    <x v="0"/>
    <n v="0.35000000000000003"/>
    <n v="4750"/>
    <n v="1662.5000000000002"/>
    <n v="581.875"/>
    <n v="0.35"/>
  </r>
  <r>
    <x v="0"/>
    <x v="0"/>
    <x v="204"/>
    <x v="3"/>
    <x v="36"/>
    <s v="Sioux Falls"/>
    <x v="1"/>
    <n v="0.35000000000000003"/>
    <n v="2750"/>
    <n v="962.50000000000011"/>
    <n v="288.75"/>
    <n v="0.3"/>
  </r>
  <r>
    <x v="0"/>
    <x v="0"/>
    <x v="204"/>
    <x v="3"/>
    <x v="36"/>
    <s v="Sioux Falls"/>
    <x v="2"/>
    <n v="0.25000000000000006"/>
    <n v="2750"/>
    <n v="687.50000000000011"/>
    <n v="206.25000000000003"/>
    <n v="0.3"/>
  </r>
  <r>
    <x v="0"/>
    <x v="0"/>
    <x v="204"/>
    <x v="3"/>
    <x v="36"/>
    <s v="Sioux Falls"/>
    <x v="3"/>
    <n v="0.30000000000000004"/>
    <n v="1250"/>
    <n v="375.00000000000006"/>
    <n v="112.50000000000001"/>
    <n v="0.3"/>
  </r>
  <r>
    <x v="0"/>
    <x v="0"/>
    <x v="204"/>
    <x v="3"/>
    <x v="36"/>
    <s v="Sioux Falls"/>
    <x v="4"/>
    <n v="0.44999999999999996"/>
    <n v="1750"/>
    <n v="787.49999999999989"/>
    <n v="275.62499999999994"/>
    <n v="0.35"/>
  </r>
  <r>
    <x v="0"/>
    <x v="0"/>
    <x v="204"/>
    <x v="3"/>
    <x v="36"/>
    <s v="Sioux Falls"/>
    <x v="5"/>
    <n v="0.35000000000000003"/>
    <n v="2750"/>
    <n v="962.50000000000011"/>
    <n v="385.00000000000006"/>
    <n v="0.4"/>
  </r>
  <r>
    <x v="0"/>
    <x v="0"/>
    <x v="242"/>
    <x v="3"/>
    <x v="36"/>
    <s v="Sioux Falls"/>
    <x v="0"/>
    <n v="0.35000000000000003"/>
    <n v="5250"/>
    <n v="1837.5000000000002"/>
    <n v="643.125"/>
    <n v="0.35"/>
  </r>
  <r>
    <x v="0"/>
    <x v="0"/>
    <x v="242"/>
    <x v="3"/>
    <x v="36"/>
    <s v="Sioux Falls"/>
    <x v="1"/>
    <n v="0.35000000000000003"/>
    <n v="1750"/>
    <n v="612.50000000000011"/>
    <n v="183.75000000000003"/>
    <n v="0.3"/>
  </r>
  <r>
    <x v="0"/>
    <x v="0"/>
    <x v="242"/>
    <x v="3"/>
    <x v="36"/>
    <s v="Sioux Falls"/>
    <x v="2"/>
    <n v="0.25000000000000006"/>
    <n v="2250"/>
    <n v="562.50000000000011"/>
    <n v="168.75000000000003"/>
    <n v="0.3"/>
  </r>
  <r>
    <x v="0"/>
    <x v="0"/>
    <x v="242"/>
    <x v="3"/>
    <x v="36"/>
    <s v="Sioux Falls"/>
    <x v="3"/>
    <n v="0.30000000000000004"/>
    <n v="1000"/>
    <n v="300.00000000000006"/>
    <n v="90.000000000000014"/>
    <n v="0.3"/>
  </r>
  <r>
    <x v="0"/>
    <x v="0"/>
    <x v="242"/>
    <x v="3"/>
    <x v="36"/>
    <s v="Sioux Falls"/>
    <x v="4"/>
    <n v="0.44999999999999996"/>
    <n v="1750"/>
    <n v="787.49999999999989"/>
    <n v="275.62499999999994"/>
    <n v="0.35"/>
  </r>
  <r>
    <x v="0"/>
    <x v="0"/>
    <x v="242"/>
    <x v="3"/>
    <x v="36"/>
    <s v="Sioux Falls"/>
    <x v="5"/>
    <n v="0.24999999999999997"/>
    <n v="2750"/>
    <n v="687.49999999999989"/>
    <n v="274.99999999999994"/>
    <n v="0.4"/>
  </r>
  <r>
    <x v="0"/>
    <x v="0"/>
    <x v="80"/>
    <x v="3"/>
    <x v="36"/>
    <s v="Sioux Falls"/>
    <x v="0"/>
    <n v="0.30000000000000004"/>
    <n v="4950"/>
    <n v="1485.0000000000002"/>
    <n v="519.75"/>
    <n v="0.35"/>
  </r>
  <r>
    <x v="0"/>
    <x v="0"/>
    <x v="80"/>
    <x v="3"/>
    <x v="36"/>
    <s v="Sioux Falls"/>
    <x v="1"/>
    <n v="0.30000000000000004"/>
    <n v="2000"/>
    <n v="600.00000000000011"/>
    <n v="180.00000000000003"/>
    <n v="0.3"/>
  </r>
  <r>
    <x v="0"/>
    <x v="0"/>
    <x v="80"/>
    <x v="3"/>
    <x v="36"/>
    <s v="Sioux Falls"/>
    <x v="2"/>
    <n v="0.20000000000000004"/>
    <n v="2250"/>
    <n v="450.00000000000011"/>
    <n v="135.00000000000003"/>
    <n v="0.3"/>
  </r>
  <r>
    <x v="0"/>
    <x v="0"/>
    <x v="80"/>
    <x v="3"/>
    <x v="36"/>
    <s v="Sioux Falls"/>
    <x v="3"/>
    <n v="0.24999999999999997"/>
    <n v="750"/>
    <n v="187.49999999999997"/>
    <n v="56.249999999999993"/>
    <n v="0.3"/>
  </r>
  <r>
    <x v="0"/>
    <x v="0"/>
    <x v="80"/>
    <x v="3"/>
    <x v="36"/>
    <s v="Sioux Falls"/>
    <x v="4"/>
    <n v="0.4"/>
    <n v="1250"/>
    <n v="500"/>
    <n v="175"/>
    <n v="0.35"/>
  </r>
  <r>
    <x v="0"/>
    <x v="0"/>
    <x v="80"/>
    <x v="3"/>
    <x v="36"/>
    <s v="Sioux Falls"/>
    <x v="5"/>
    <n v="0.30000000000000004"/>
    <n v="2250"/>
    <n v="675.00000000000011"/>
    <n v="270.00000000000006"/>
    <n v="0.4"/>
  </r>
  <r>
    <x v="0"/>
    <x v="0"/>
    <x v="81"/>
    <x v="3"/>
    <x v="36"/>
    <s v="Sioux Falls"/>
    <x v="0"/>
    <n v="0.30000000000000004"/>
    <n v="4500"/>
    <n v="1350.0000000000002"/>
    <n v="472.50000000000006"/>
    <n v="0.35"/>
  </r>
  <r>
    <x v="0"/>
    <x v="0"/>
    <x v="81"/>
    <x v="3"/>
    <x v="36"/>
    <s v="Sioux Falls"/>
    <x v="1"/>
    <n v="0.30000000000000004"/>
    <n v="1500"/>
    <n v="450.00000000000006"/>
    <n v="135"/>
    <n v="0.3"/>
  </r>
  <r>
    <x v="0"/>
    <x v="0"/>
    <x v="81"/>
    <x v="3"/>
    <x v="36"/>
    <s v="Sioux Falls"/>
    <x v="2"/>
    <n v="0.20000000000000004"/>
    <n v="1500"/>
    <n v="300.00000000000006"/>
    <n v="90.000000000000014"/>
    <n v="0.3"/>
  </r>
  <r>
    <x v="0"/>
    <x v="0"/>
    <x v="81"/>
    <x v="3"/>
    <x v="36"/>
    <s v="Sioux Falls"/>
    <x v="3"/>
    <n v="0.24999999999999997"/>
    <n v="750"/>
    <n v="187.49999999999997"/>
    <n v="56.249999999999993"/>
    <n v="0.3"/>
  </r>
  <r>
    <x v="0"/>
    <x v="0"/>
    <x v="81"/>
    <x v="3"/>
    <x v="36"/>
    <s v="Sioux Falls"/>
    <x v="4"/>
    <n v="0.6"/>
    <n v="1000"/>
    <n v="600"/>
    <n v="210"/>
    <n v="0.35"/>
  </r>
  <r>
    <x v="0"/>
    <x v="0"/>
    <x v="81"/>
    <x v="3"/>
    <x v="36"/>
    <s v="Sioux Falls"/>
    <x v="5"/>
    <n v="0.5"/>
    <n v="2250"/>
    <n v="1125"/>
    <n v="450"/>
    <n v="0.4"/>
  </r>
  <r>
    <x v="0"/>
    <x v="0"/>
    <x v="4"/>
    <x v="3"/>
    <x v="36"/>
    <s v="Sioux Falls"/>
    <x v="0"/>
    <n v="0.6"/>
    <n v="4950"/>
    <n v="2970"/>
    <n v="1039.5"/>
    <n v="0.35"/>
  </r>
  <r>
    <x v="0"/>
    <x v="0"/>
    <x v="4"/>
    <x v="3"/>
    <x v="36"/>
    <s v="Sioux Falls"/>
    <x v="1"/>
    <n v="0.45"/>
    <n v="2000"/>
    <n v="900"/>
    <n v="270"/>
    <n v="0.3"/>
  </r>
  <r>
    <x v="0"/>
    <x v="0"/>
    <x v="4"/>
    <x v="3"/>
    <x v="36"/>
    <s v="Sioux Falls"/>
    <x v="2"/>
    <n v="0.4"/>
    <n v="1750"/>
    <n v="700"/>
    <n v="210"/>
    <n v="0.3"/>
  </r>
  <r>
    <x v="0"/>
    <x v="0"/>
    <x v="4"/>
    <x v="3"/>
    <x v="36"/>
    <s v="Sioux Falls"/>
    <x v="3"/>
    <n v="0.4"/>
    <n v="1000"/>
    <n v="400"/>
    <n v="120"/>
    <n v="0.3"/>
  </r>
  <r>
    <x v="0"/>
    <x v="0"/>
    <x v="4"/>
    <x v="3"/>
    <x v="36"/>
    <s v="Sioux Falls"/>
    <x v="4"/>
    <n v="0.49999999999999994"/>
    <n v="1250"/>
    <n v="624.99999999999989"/>
    <n v="218.74999999999994"/>
    <n v="0.35"/>
  </r>
  <r>
    <x v="0"/>
    <x v="0"/>
    <x v="4"/>
    <x v="3"/>
    <x v="36"/>
    <s v="Sioux Falls"/>
    <x v="5"/>
    <n v="0.54999999999999993"/>
    <n v="2500"/>
    <n v="1374.9999999999998"/>
    <n v="549.99999999999989"/>
    <n v="0.4"/>
  </r>
  <r>
    <x v="0"/>
    <x v="0"/>
    <x v="243"/>
    <x v="3"/>
    <x v="36"/>
    <s v="Sioux Falls"/>
    <x v="0"/>
    <n v="0.4"/>
    <n v="5000"/>
    <n v="2000"/>
    <n v="700"/>
    <n v="0.35"/>
  </r>
  <r>
    <x v="0"/>
    <x v="0"/>
    <x v="243"/>
    <x v="3"/>
    <x v="36"/>
    <s v="Sioux Falls"/>
    <x v="1"/>
    <n v="0.35000000000000009"/>
    <n v="2500"/>
    <n v="875.00000000000023"/>
    <n v="262.50000000000006"/>
    <n v="0.3"/>
  </r>
  <r>
    <x v="0"/>
    <x v="0"/>
    <x v="243"/>
    <x v="3"/>
    <x v="36"/>
    <s v="Sioux Falls"/>
    <x v="2"/>
    <n v="0.30000000000000004"/>
    <n v="2000"/>
    <n v="600.00000000000011"/>
    <n v="180.00000000000003"/>
    <n v="0.3"/>
  </r>
  <r>
    <x v="0"/>
    <x v="0"/>
    <x v="243"/>
    <x v="3"/>
    <x v="36"/>
    <s v="Sioux Falls"/>
    <x v="3"/>
    <n v="0.30000000000000004"/>
    <n v="1750"/>
    <n v="525.00000000000011"/>
    <n v="157.50000000000003"/>
    <n v="0.3"/>
  </r>
  <r>
    <x v="0"/>
    <x v="0"/>
    <x v="243"/>
    <x v="3"/>
    <x v="36"/>
    <s v="Sioux Falls"/>
    <x v="4"/>
    <n v="0.4"/>
    <n v="1750"/>
    <n v="700"/>
    <n v="244.99999999999997"/>
    <n v="0.35"/>
  </r>
  <r>
    <x v="0"/>
    <x v="0"/>
    <x v="243"/>
    <x v="3"/>
    <x v="36"/>
    <s v="Sioux Falls"/>
    <x v="5"/>
    <n v="0.55000000000000004"/>
    <n v="3250"/>
    <n v="1787.5000000000002"/>
    <n v="715.00000000000011"/>
    <n v="0.4"/>
  </r>
  <r>
    <x v="0"/>
    <x v="0"/>
    <x v="84"/>
    <x v="3"/>
    <x v="36"/>
    <s v="Sioux Falls"/>
    <x v="0"/>
    <n v="0.5"/>
    <n v="5500"/>
    <n v="2750"/>
    <n v="962.49999999999989"/>
    <n v="0.35"/>
  </r>
  <r>
    <x v="0"/>
    <x v="0"/>
    <x v="84"/>
    <x v="3"/>
    <x v="36"/>
    <s v="Sioux Falls"/>
    <x v="1"/>
    <n v="0.45000000000000007"/>
    <n v="3000"/>
    <n v="1350.0000000000002"/>
    <n v="405.00000000000006"/>
    <n v="0.3"/>
  </r>
  <r>
    <x v="0"/>
    <x v="0"/>
    <x v="84"/>
    <x v="3"/>
    <x v="36"/>
    <s v="Sioux Falls"/>
    <x v="2"/>
    <n v="0.4"/>
    <n v="2250"/>
    <n v="900"/>
    <n v="270"/>
    <n v="0.3"/>
  </r>
  <r>
    <x v="0"/>
    <x v="0"/>
    <x v="84"/>
    <x v="3"/>
    <x v="36"/>
    <s v="Sioux Falls"/>
    <x v="3"/>
    <n v="0.4"/>
    <n v="1750"/>
    <n v="700"/>
    <n v="210"/>
    <n v="0.3"/>
  </r>
  <r>
    <x v="0"/>
    <x v="0"/>
    <x v="84"/>
    <x v="3"/>
    <x v="36"/>
    <s v="Sioux Falls"/>
    <x v="4"/>
    <n v="0.5"/>
    <n v="2000"/>
    <n v="1000"/>
    <n v="350"/>
    <n v="0.35"/>
  </r>
  <r>
    <x v="0"/>
    <x v="0"/>
    <x v="84"/>
    <x v="3"/>
    <x v="36"/>
    <s v="Sioux Falls"/>
    <x v="5"/>
    <n v="0.55000000000000004"/>
    <n v="3750"/>
    <n v="2062.5"/>
    <n v="825"/>
    <n v="0.4"/>
  </r>
  <r>
    <x v="0"/>
    <x v="0"/>
    <x v="85"/>
    <x v="3"/>
    <x v="36"/>
    <s v="Sioux Falls"/>
    <x v="0"/>
    <n v="0.5"/>
    <n v="5250"/>
    <n v="2625"/>
    <n v="918.74999999999989"/>
    <n v="0.35"/>
  </r>
  <r>
    <x v="0"/>
    <x v="0"/>
    <x v="85"/>
    <x v="3"/>
    <x v="36"/>
    <s v="Sioux Falls"/>
    <x v="1"/>
    <n v="0.45000000000000007"/>
    <n v="3000"/>
    <n v="1350.0000000000002"/>
    <n v="405.00000000000006"/>
    <n v="0.3"/>
  </r>
  <r>
    <x v="0"/>
    <x v="0"/>
    <x v="85"/>
    <x v="3"/>
    <x v="36"/>
    <s v="Sioux Falls"/>
    <x v="2"/>
    <n v="0.4"/>
    <n v="2250"/>
    <n v="900"/>
    <n v="270"/>
    <n v="0.3"/>
  </r>
  <r>
    <x v="0"/>
    <x v="0"/>
    <x v="85"/>
    <x v="3"/>
    <x v="36"/>
    <s v="Sioux Falls"/>
    <x v="3"/>
    <n v="0.4"/>
    <n v="2000"/>
    <n v="800"/>
    <n v="240"/>
    <n v="0.3"/>
  </r>
  <r>
    <x v="0"/>
    <x v="0"/>
    <x v="85"/>
    <x v="3"/>
    <x v="36"/>
    <s v="Sioux Falls"/>
    <x v="4"/>
    <n v="0.5"/>
    <n v="1750"/>
    <n v="875"/>
    <n v="306.25"/>
    <n v="0.35"/>
  </r>
  <r>
    <x v="0"/>
    <x v="0"/>
    <x v="85"/>
    <x v="3"/>
    <x v="36"/>
    <s v="Sioux Falls"/>
    <x v="5"/>
    <n v="0.55000000000000004"/>
    <n v="3500"/>
    <n v="1925.0000000000002"/>
    <n v="770.00000000000011"/>
    <n v="0.4"/>
  </r>
  <r>
    <x v="0"/>
    <x v="0"/>
    <x v="8"/>
    <x v="3"/>
    <x v="36"/>
    <s v="Sioux Falls"/>
    <x v="0"/>
    <n v="0.4"/>
    <n v="4750"/>
    <n v="1900"/>
    <n v="665"/>
    <n v="0.35"/>
  </r>
  <r>
    <x v="0"/>
    <x v="0"/>
    <x v="8"/>
    <x v="3"/>
    <x v="36"/>
    <s v="Sioux Falls"/>
    <x v="1"/>
    <n v="0.35000000000000009"/>
    <n v="2750"/>
    <n v="962.50000000000023"/>
    <n v="288.75000000000006"/>
    <n v="0.3"/>
  </r>
  <r>
    <x v="0"/>
    <x v="0"/>
    <x v="8"/>
    <x v="3"/>
    <x v="36"/>
    <s v="Sioux Falls"/>
    <x v="2"/>
    <n v="0.30000000000000004"/>
    <n v="1750"/>
    <n v="525.00000000000011"/>
    <n v="157.50000000000003"/>
    <n v="0.3"/>
  </r>
  <r>
    <x v="0"/>
    <x v="0"/>
    <x v="8"/>
    <x v="3"/>
    <x v="36"/>
    <s v="Sioux Falls"/>
    <x v="3"/>
    <n v="0.30000000000000004"/>
    <n v="1500"/>
    <n v="450.00000000000006"/>
    <n v="135"/>
    <n v="0.3"/>
  </r>
  <r>
    <x v="0"/>
    <x v="0"/>
    <x v="8"/>
    <x v="3"/>
    <x v="36"/>
    <s v="Sioux Falls"/>
    <x v="4"/>
    <n v="0.4"/>
    <n v="1500"/>
    <n v="600"/>
    <n v="210"/>
    <n v="0.35"/>
  </r>
  <r>
    <x v="0"/>
    <x v="0"/>
    <x v="8"/>
    <x v="3"/>
    <x v="36"/>
    <s v="Sioux Falls"/>
    <x v="5"/>
    <n v="0.45"/>
    <n v="2250"/>
    <n v="1012.5"/>
    <n v="405"/>
    <n v="0.4"/>
  </r>
  <r>
    <x v="0"/>
    <x v="0"/>
    <x v="244"/>
    <x v="3"/>
    <x v="36"/>
    <s v="Sioux Falls"/>
    <x v="0"/>
    <n v="0.49999999999999994"/>
    <n v="4000"/>
    <n v="1999.9999999999998"/>
    <n v="699.99999999999989"/>
    <n v="0.35"/>
  </r>
  <r>
    <x v="0"/>
    <x v="0"/>
    <x v="244"/>
    <x v="3"/>
    <x v="36"/>
    <s v="Sioux Falls"/>
    <x v="1"/>
    <n v="0.4"/>
    <n v="2500"/>
    <n v="1000"/>
    <n v="300"/>
    <n v="0.3"/>
  </r>
  <r>
    <x v="0"/>
    <x v="0"/>
    <x v="244"/>
    <x v="3"/>
    <x v="36"/>
    <s v="Sioux Falls"/>
    <x v="2"/>
    <n v="0.4"/>
    <n v="1500"/>
    <n v="600"/>
    <n v="180"/>
    <n v="0.3"/>
  </r>
  <r>
    <x v="0"/>
    <x v="0"/>
    <x v="244"/>
    <x v="3"/>
    <x v="36"/>
    <s v="Sioux Falls"/>
    <x v="3"/>
    <n v="0.4"/>
    <n v="1250"/>
    <n v="500"/>
    <n v="150"/>
    <n v="0.3"/>
  </r>
  <r>
    <x v="0"/>
    <x v="0"/>
    <x v="244"/>
    <x v="3"/>
    <x v="36"/>
    <s v="Sioux Falls"/>
    <x v="4"/>
    <n v="0.49999999999999994"/>
    <n v="1250"/>
    <n v="624.99999999999989"/>
    <n v="218.74999999999994"/>
    <n v="0.35"/>
  </r>
  <r>
    <x v="0"/>
    <x v="0"/>
    <x v="244"/>
    <x v="3"/>
    <x v="36"/>
    <s v="Sioux Falls"/>
    <x v="5"/>
    <n v="0.54999999999999982"/>
    <n v="2500"/>
    <n v="1374.9999999999995"/>
    <n v="549.99999999999989"/>
    <n v="0.4"/>
  </r>
  <r>
    <x v="0"/>
    <x v="0"/>
    <x v="88"/>
    <x v="3"/>
    <x v="36"/>
    <s v="Sioux Falls"/>
    <x v="0"/>
    <n v="0.49999999999999994"/>
    <n v="4000"/>
    <n v="1999.9999999999998"/>
    <n v="699.99999999999989"/>
    <n v="0.35"/>
  </r>
  <r>
    <x v="0"/>
    <x v="0"/>
    <x v="88"/>
    <x v="3"/>
    <x v="36"/>
    <s v="Sioux Falls"/>
    <x v="1"/>
    <n v="0.4"/>
    <n v="2500"/>
    <n v="1000"/>
    <n v="300"/>
    <n v="0.3"/>
  </r>
  <r>
    <x v="0"/>
    <x v="0"/>
    <x v="88"/>
    <x v="3"/>
    <x v="36"/>
    <s v="Sioux Falls"/>
    <x v="2"/>
    <n v="0.4"/>
    <n v="1950"/>
    <n v="780"/>
    <n v="234"/>
    <n v="0.3"/>
  </r>
  <r>
    <x v="0"/>
    <x v="0"/>
    <x v="88"/>
    <x v="3"/>
    <x v="36"/>
    <s v="Sioux Falls"/>
    <x v="3"/>
    <n v="0.4"/>
    <n v="1750"/>
    <n v="700"/>
    <n v="210"/>
    <n v="0.3"/>
  </r>
  <r>
    <x v="0"/>
    <x v="0"/>
    <x v="88"/>
    <x v="3"/>
    <x v="36"/>
    <s v="Sioux Falls"/>
    <x v="4"/>
    <n v="0.6"/>
    <n v="1500"/>
    <n v="900"/>
    <n v="315"/>
    <n v="0.35"/>
  </r>
  <r>
    <x v="0"/>
    <x v="0"/>
    <x v="88"/>
    <x v="3"/>
    <x v="36"/>
    <s v="Sioux Falls"/>
    <x v="5"/>
    <n v="0.64999999999999991"/>
    <n v="2500"/>
    <n v="1624.9999999999998"/>
    <n v="650"/>
    <n v="0.4"/>
  </r>
  <r>
    <x v="0"/>
    <x v="0"/>
    <x v="89"/>
    <x v="3"/>
    <x v="36"/>
    <s v="Sioux Falls"/>
    <x v="0"/>
    <n v="0.6"/>
    <n v="5000"/>
    <n v="3000"/>
    <n v="1050"/>
    <n v="0.35"/>
  </r>
  <r>
    <x v="0"/>
    <x v="0"/>
    <x v="89"/>
    <x v="3"/>
    <x v="36"/>
    <s v="Sioux Falls"/>
    <x v="1"/>
    <n v="0.5"/>
    <n v="3000"/>
    <n v="1500"/>
    <n v="450"/>
    <n v="0.3"/>
  </r>
  <r>
    <x v="0"/>
    <x v="0"/>
    <x v="89"/>
    <x v="3"/>
    <x v="36"/>
    <s v="Sioux Falls"/>
    <x v="2"/>
    <n v="0.5"/>
    <n v="2500"/>
    <n v="1250"/>
    <n v="375"/>
    <n v="0.3"/>
  </r>
  <r>
    <x v="0"/>
    <x v="0"/>
    <x v="89"/>
    <x v="3"/>
    <x v="36"/>
    <s v="Sioux Falls"/>
    <x v="3"/>
    <n v="0.5"/>
    <n v="2000"/>
    <n v="1000"/>
    <n v="300"/>
    <n v="0.3"/>
  </r>
  <r>
    <x v="0"/>
    <x v="0"/>
    <x v="89"/>
    <x v="3"/>
    <x v="36"/>
    <s v="Sioux Falls"/>
    <x v="4"/>
    <n v="0.6"/>
    <n v="2000"/>
    <n v="1200"/>
    <n v="420"/>
    <n v="0.35"/>
  </r>
  <r>
    <x v="0"/>
    <x v="0"/>
    <x v="89"/>
    <x v="3"/>
    <x v="36"/>
    <s v="Sioux Falls"/>
    <x v="5"/>
    <n v="0.64999999999999991"/>
    <n v="3000"/>
    <n v="1949.9999999999998"/>
    <n v="780"/>
    <n v="0.4"/>
  </r>
  <r>
    <x v="0"/>
    <x v="0"/>
    <x v="212"/>
    <x v="3"/>
    <x v="37"/>
    <s v="Fargo"/>
    <x v="0"/>
    <n v="0.30000000000000004"/>
    <n v="4500"/>
    <n v="1350.0000000000002"/>
    <n v="405.00000000000006"/>
    <n v="0.3"/>
  </r>
  <r>
    <x v="0"/>
    <x v="0"/>
    <x v="212"/>
    <x v="3"/>
    <x v="37"/>
    <s v="Fargo"/>
    <x v="1"/>
    <n v="0.30000000000000004"/>
    <n v="2500"/>
    <n v="750.00000000000011"/>
    <n v="262.5"/>
    <n v="0.35"/>
  </r>
  <r>
    <x v="0"/>
    <x v="0"/>
    <x v="212"/>
    <x v="3"/>
    <x v="37"/>
    <s v="Fargo"/>
    <x v="2"/>
    <n v="0.20000000000000007"/>
    <n v="2500"/>
    <n v="500.00000000000017"/>
    <n v="150.00000000000006"/>
    <n v="0.3"/>
  </r>
  <r>
    <x v="0"/>
    <x v="0"/>
    <x v="212"/>
    <x v="3"/>
    <x v="37"/>
    <s v="Fargo"/>
    <x v="3"/>
    <n v="0.25000000000000006"/>
    <n v="1000"/>
    <n v="250.00000000000006"/>
    <n v="75.000000000000014"/>
    <n v="0.3"/>
  </r>
  <r>
    <x v="0"/>
    <x v="0"/>
    <x v="212"/>
    <x v="3"/>
    <x v="37"/>
    <s v="Fargo"/>
    <x v="4"/>
    <n v="0.39999999999999997"/>
    <n v="1500"/>
    <n v="600"/>
    <n v="300"/>
    <n v="0.5"/>
  </r>
  <r>
    <x v="0"/>
    <x v="0"/>
    <x v="212"/>
    <x v="3"/>
    <x v="37"/>
    <s v="Fargo"/>
    <x v="5"/>
    <n v="0.30000000000000004"/>
    <n v="2500"/>
    <n v="750.00000000000011"/>
    <n v="300.00000000000006"/>
    <n v="0.4"/>
  </r>
  <r>
    <x v="0"/>
    <x v="0"/>
    <x v="245"/>
    <x v="3"/>
    <x v="37"/>
    <s v="Fargo"/>
    <x v="0"/>
    <n v="0.30000000000000004"/>
    <n v="5000"/>
    <n v="1500.0000000000002"/>
    <n v="450.00000000000006"/>
    <n v="0.3"/>
  </r>
  <r>
    <x v="0"/>
    <x v="0"/>
    <x v="245"/>
    <x v="3"/>
    <x v="37"/>
    <s v="Fargo"/>
    <x v="1"/>
    <n v="0.30000000000000004"/>
    <n v="1500"/>
    <n v="450.00000000000006"/>
    <n v="157.5"/>
    <n v="0.35"/>
  </r>
  <r>
    <x v="0"/>
    <x v="0"/>
    <x v="245"/>
    <x v="3"/>
    <x v="37"/>
    <s v="Fargo"/>
    <x v="2"/>
    <n v="0.20000000000000007"/>
    <n v="2000"/>
    <n v="400.00000000000011"/>
    <n v="120.00000000000003"/>
    <n v="0.3"/>
  </r>
  <r>
    <x v="0"/>
    <x v="0"/>
    <x v="245"/>
    <x v="3"/>
    <x v="37"/>
    <s v="Fargo"/>
    <x v="3"/>
    <n v="0.25000000000000006"/>
    <n v="750"/>
    <n v="187.50000000000003"/>
    <n v="56.250000000000007"/>
    <n v="0.3"/>
  </r>
  <r>
    <x v="0"/>
    <x v="0"/>
    <x v="245"/>
    <x v="3"/>
    <x v="37"/>
    <s v="Fargo"/>
    <x v="4"/>
    <n v="0.39999999999999997"/>
    <n v="1500"/>
    <n v="600"/>
    <n v="300"/>
    <n v="0.5"/>
  </r>
  <r>
    <x v="0"/>
    <x v="0"/>
    <x v="245"/>
    <x v="3"/>
    <x v="37"/>
    <s v="Fargo"/>
    <x v="5"/>
    <n v="0.14999999999999997"/>
    <n v="2500"/>
    <n v="374.99999999999994"/>
    <n v="149.99999999999997"/>
    <n v="0.4"/>
  </r>
  <r>
    <x v="0"/>
    <x v="0"/>
    <x v="115"/>
    <x v="3"/>
    <x v="37"/>
    <s v="Fargo"/>
    <x v="0"/>
    <n v="0.20000000000000004"/>
    <n v="4700"/>
    <n v="940.00000000000023"/>
    <n v="282.00000000000006"/>
    <n v="0.3"/>
  </r>
  <r>
    <x v="0"/>
    <x v="0"/>
    <x v="115"/>
    <x v="3"/>
    <x v="37"/>
    <s v="Fargo"/>
    <x v="1"/>
    <n v="0.20000000000000004"/>
    <n v="1750"/>
    <n v="350.00000000000006"/>
    <n v="122.50000000000001"/>
    <n v="0.35"/>
  </r>
  <r>
    <x v="0"/>
    <x v="0"/>
    <x v="115"/>
    <x v="3"/>
    <x v="37"/>
    <s v="Fargo"/>
    <x v="2"/>
    <n v="0.10000000000000003"/>
    <n v="2250"/>
    <n v="225.00000000000009"/>
    <n v="67.500000000000028"/>
    <n v="0.3"/>
  </r>
  <r>
    <x v="0"/>
    <x v="0"/>
    <x v="115"/>
    <x v="3"/>
    <x v="37"/>
    <s v="Fargo"/>
    <x v="3"/>
    <n v="0.14999999999999997"/>
    <n v="1000"/>
    <n v="149.99999999999997"/>
    <n v="44.999999999999993"/>
    <n v="0.3"/>
  </r>
  <r>
    <x v="0"/>
    <x v="0"/>
    <x v="115"/>
    <x v="3"/>
    <x v="37"/>
    <s v="Fargo"/>
    <x v="4"/>
    <n v="0.30000000000000004"/>
    <n v="1500"/>
    <n v="450.00000000000006"/>
    <n v="225.00000000000003"/>
    <n v="0.5"/>
  </r>
  <r>
    <x v="0"/>
    <x v="0"/>
    <x v="115"/>
    <x v="3"/>
    <x v="37"/>
    <s v="Fargo"/>
    <x v="5"/>
    <n v="0.20000000000000004"/>
    <n v="2500"/>
    <n v="500.00000000000011"/>
    <n v="200.00000000000006"/>
    <n v="0.4"/>
  </r>
  <r>
    <x v="0"/>
    <x v="0"/>
    <x v="206"/>
    <x v="3"/>
    <x v="37"/>
    <s v="Fargo"/>
    <x v="0"/>
    <n v="0.20000000000000004"/>
    <n v="4750"/>
    <n v="950.00000000000023"/>
    <n v="285.00000000000006"/>
    <n v="0.3"/>
  </r>
  <r>
    <x v="0"/>
    <x v="0"/>
    <x v="206"/>
    <x v="3"/>
    <x v="37"/>
    <s v="Fargo"/>
    <x v="1"/>
    <n v="0.20000000000000004"/>
    <n v="1750"/>
    <n v="350.00000000000006"/>
    <n v="122.50000000000001"/>
    <n v="0.35"/>
  </r>
  <r>
    <x v="0"/>
    <x v="0"/>
    <x v="206"/>
    <x v="3"/>
    <x v="37"/>
    <s v="Fargo"/>
    <x v="2"/>
    <n v="0.10000000000000003"/>
    <n v="1750"/>
    <n v="175.00000000000006"/>
    <n v="52.500000000000014"/>
    <n v="0.3"/>
  </r>
  <r>
    <x v="0"/>
    <x v="0"/>
    <x v="206"/>
    <x v="3"/>
    <x v="37"/>
    <s v="Fargo"/>
    <x v="3"/>
    <n v="0.14999999999999997"/>
    <n v="1000"/>
    <n v="149.99999999999997"/>
    <n v="44.999999999999993"/>
    <n v="0.3"/>
  </r>
  <r>
    <x v="0"/>
    <x v="0"/>
    <x v="206"/>
    <x v="3"/>
    <x v="37"/>
    <s v="Fargo"/>
    <x v="4"/>
    <n v="0.6"/>
    <n v="1250"/>
    <n v="750"/>
    <n v="375"/>
    <n v="0.5"/>
  </r>
  <r>
    <x v="0"/>
    <x v="0"/>
    <x v="206"/>
    <x v="3"/>
    <x v="37"/>
    <s v="Fargo"/>
    <x v="5"/>
    <n v="0.5"/>
    <n v="2500"/>
    <n v="1250"/>
    <n v="500"/>
    <n v="0.4"/>
  </r>
  <r>
    <x v="0"/>
    <x v="0"/>
    <x v="246"/>
    <x v="3"/>
    <x v="37"/>
    <s v="Fargo"/>
    <x v="0"/>
    <n v="0.6"/>
    <n v="5200"/>
    <n v="3120"/>
    <n v="936"/>
    <n v="0.3"/>
  </r>
  <r>
    <x v="0"/>
    <x v="0"/>
    <x v="246"/>
    <x v="3"/>
    <x v="37"/>
    <s v="Fargo"/>
    <x v="1"/>
    <n v="0.4"/>
    <n v="2250"/>
    <n v="900"/>
    <n v="315"/>
    <n v="0.35"/>
  </r>
  <r>
    <x v="0"/>
    <x v="0"/>
    <x v="246"/>
    <x v="3"/>
    <x v="37"/>
    <s v="Fargo"/>
    <x v="2"/>
    <n v="0.35000000000000003"/>
    <n v="2000"/>
    <n v="700.00000000000011"/>
    <n v="210.00000000000003"/>
    <n v="0.3"/>
  </r>
  <r>
    <x v="0"/>
    <x v="0"/>
    <x v="246"/>
    <x v="3"/>
    <x v="37"/>
    <s v="Fargo"/>
    <x v="3"/>
    <n v="0.35000000000000003"/>
    <n v="1250"/>
    <n v="437.50000000000006"/>
    <n v="131.25"/>
    <n v="0.3"/>
  </r>
  <r>
    <x v="0"/>
    <x v="0"/>
    <x v="246"/>
    <x v="3"/>
    <x v="37"/>
    <s v="Fargo"/>
    <x v="4"/>
    <n v="0.44999999999999996"/>
    <n v="1500"/>
    <n v="674.99999999999989"/>
    <n v="337.49999999999994"/>
    <n v="0.5"/>
  </r>
  <r>
    <x v="0"/>
    <x v="0"/>
    <x v="246"/>
    <x v="3"/>
    <x v="37"/>
    <s v="Fargo"/>
    <x v="5"/>
    <n v="0.49999999999999994"/>
    <n v="2750"/>
    <n v="1374.9999999999998"/>
    <n v="549.99999999999989"/>
    <n v="0.4"/>
  </r>
  <r>
    <x v="0"/>
    <x v="0"/>
    <x v="247"/>
    <x v="3"/>
    <x v="37"/>
    <s v="Fargo"/>
    <x v="0"/>
    <n v="0.35000000000000003"/>
    <n v="5250"/>
    <n v="1837.5000000000002"/>
    <n v="551.25"/>
    <n v="0.3"/>
  </r>
  <r>
    <x v="0"/>
    <x v="0"/>
    <x v="247"/>
    <x v="3"/>
    <x v="37"/>
    <s v="Fargo"/>
    <x v="1"/>
    <n v="0.3000000000000001"/>
    <n v="2750"/>
    <n v="825.00000000000023"/>
    <n v="288.75000000000006"/>
    <n v="0.35"/>
  </r>
  <r>
    <x v="0"/>
    <x v="0"/>
    <x v="247"/>
    <x v="3"/>
    <x v="37"/>
    <s v="Fargo"/>
    <x v="2"/>
    <n v="0.25000000000000006"/>
    <n v="2000"/>
    <n v="500.00000000000011"/>
    <n v="150.00000000000003"/>
    <n v="0.3"/>
  </r>
  <r>
    <x v="0"/>
    <x v="0"/>
    <x v="247"/>
    <x v="3"/>
    <x v="37"/>
    <s v="Fargo"/>
    <x v="3"/>
    <n v="0.25000000000000006"/>
    <n v="1750"/>
    <n v="437.50000000000011"/>
    <n v="131.25000000000003"/>
    <n v="0.3"/>
  </r>
  <r>
    <x v="0"/>
    <x v="0"/>
    <x v="247"/>
    <x v="3"/>
    <x v="37"/>
    <s v="Fargo"/>
    <x v="4"/>
    <n v="0.35000000000000003"/>
    <n v="1750"/>
    <n v="612.50000000000011"/>
    <n v="306.25000000000006"/>
    <n v="0.5"/>
  </r>
  <r>
    <x v="0"/>
    <x v="0"/>
    <x v="247"/>
    <x v="3"/>
    <x v="37"/>
    <s v="Fargo"/>
    <x v="5"/>
    <n v="0.55000000000000004"/>
    <n v="3250"/>
    <n v="1787.5000000000002"/>
    <n v="715.00000000000011"/>
    <n v="0.4"/>
  </r>
  <r>
    <x v="0"/>
    <x v="0"/>
    <x v="116"/>
    <x v="3"/>
    <x v="37"/>
    <s v="Fargo"/>
    <x v="0"/>
    <n v="0.5"/>
    <n v="5500"/>
    <n v="2750"/>
    <n v="825"/>
    <n v="0.3"/>
  </r>
  <r>
    <x v="0"/>
    <x v="0"/>
    <x v="116"/>
    <x v="3"/>
    <x v="37"/>
    <s v="Fargo"/>
    <x v="1"/>
    <n v="0.45000000000000007"/>
    <n v="3000"/>
    <n v="1350.0000000000002"/>
    <n v="472.50000000000006"/>
    <n v="0.35"/>
  </r>
  <r>
    <x v="0"/>
    <x v="0"/>
    <x v="116"/>
    <x v="3"/>
    <x v="37"/>
    <s v="Fargo"/>
    <x v="2"/>
    <n v="0.4"/>
    <n v="2250"/>
    <n v="900"/>
    <n v="270"/>
    <n v="0.3"/>
  </r>
  <r>
    <x v="0"/>
    <x v="0"/>
    <x v="116"/>
    <x v="3"/>
    <x v="37"/>
    <s v="Fargo"/>
    <x v="3"/>
    <n v="0.4"/>
    <n v="1750"/>
    <n v="700"/>
    <n v="210"/>
    <n v="0.3"/>
  </r>
  <r>
    <x v="0"/>
    <x v="0"/>
    <x v="116"/>
    <x v="3"/>
    <x v="37"/>
    <s v="Fargo"/>
    <x v="4"/>
    <n v="0.5"/>
    <n v="2000"/>
    <n v="1000"/>
    <n v="500"/>
    <n v="0.5"/>
  </r>
  <r>
    <x v="0"/>
    <x v="0"/>
    <x v="116"/>
    <x v="3"/>
    <x v="37"/>
    <s v="Fargo"/>
    <x v="5"/>
    <n v="0.55000000000000004"/>
    <n v="3750"/>
    <n v="2062.5"/>
    <n v="825"/>
    <n v="0.4"/>
  </r>
  <r>
    <x v="0"/>
    <x v="0"/>
    <x v="208"/>
    <x v="3"/>
    <x v="37"/>
    <s v="Fargo"/>
    <x v="0"/>
    <n v="0.5"/>
    <n v="5250"/>
    <n v="2625"/>
    <n v="787.5"/>
    <n v="0.3"/>
  </r>
  <r>
    <x v="0"/>
    <x v="0"/>
    <x v="208"/>
    <x v="3"/>
    <x v="37"/>
    <s v="Fargo"/>
    <x v="1"/>
    <n v="0.45000000000000007"/>
    <n v="3000"/>
    <n v="1350.0000000000002"/>
    <n v="472.50000000000006"/>
    <n v="0.35"/>
  </r>
  <r>
    <x v="0"/>
    <x v="0"/>
    <x v="208"/>
    <x v="3"/>
    <x v="37"/>
    <s v="Fargo"/>
    <x v="2"/>
    <n v="0.4"/>
    <n v="2250"/>
    <n v="900"/>
    <n v="270"/>
    <n v="0.3"/>
  </r>
  <r>
    <x v="0"/>
    <x v="0"/>
    <x v="208"/>
    <x v="3"/>
    <x v="37"/>
    <s v="Fargo"/>
    <x v="3"/>
    <n v="0.4"/>
    <n v="2000"/>
    <n v="800"/>
    <n v="240"/>
    <n v="0.3"/>
  </r>
  <r>
    <x v="0"/>
    <x v="0"/>
    <x v="208"/>
    <x v="3"/>
    <x v="37"/>
    <s v="Fargo"/>
    <x v="4"/>
    <n v="0.5"/>
    <n v="1750"/>
    <n v="875"/>
    <n v="437.5"/>
    <n v="0.5"/>
  </r>
  <r>
    <x v="0"/>
    <x v="0"/>
    <x v="208"/>
    <x v="3"/>
    <x v="37"/>
    <s v="Fargo"/>
    <x v="5"/>
    <n v="0.55000000000000004"/>
    <n v="3500"/>
    <n v="1925.0000000000002"/>
    <n v="770.00000000000011"/>
    <n v="0.4"/>
  </r>
  <r>
    <x v="0"/>
    <x v="0"/>
    <x v="248"/>
    <x v="3"/>
    <x v="37"/>
    <s v="Fargo"/>
    <x v="0"/>
    <n v="0.35000000000000003"/>
    <n v="4750"/>
    <n v="1662.5000000000002"/>
    <n v="498.75000000000006"/>
    <n v="0.3"/>
  </r>
  <r>
    <x v="0"/>
    <x v="0"/>
    <x v="248"/>
    <x v="3"/>
    <x v="37"/>
    <s v="Fargo"/>
    <x v="1"/>
    <n v="0.3000000000000001"/>
    <n v="2750"/>
    <n v="825.00000000000023"/>
    <n v="288.75000000000006"/>
    <n v="0.35"/>
  </r>
  <r>
    <x v="0"/>
    <x v="0"/>
    <x v="248"/>
    <x v="3"/>
    <x v="37"/>
    <s v="Fargo"/>
    <x v="2"/>
    <n v="0.25000000000000006"/>
    <n v="1750"/>
    <n v="437.50000000000011"/>
    <n v="131.25000000000003"/>
    <n v="0.3"/>
  </r>
  <r>
    <x v="0"/>
    <x v="0"/>
    <x v="248"/>
    <x v="3"/>
    <x v="37"/>
    <s v="Fargo"/>
    <x v="3"/>
    <n v="0.25000000000000006"/>
    <n v="1500"/>
    <n v="375.00000000000006"/>
    <n v="112.50000000000001"/>
    <n v="0.3"/>
  </r>
  <r>
    <x v="0"/>
    <x v="0"/>
    <x v="248"/>
    <x v="3"/>
    <x v="37"/>
    <s v="Fargo"/>
    <x v="4"/>
    <n v="0.35000000000000003"/>
    <n v="1500"/>
    <n v="525"/>
    <n v="262.5"/>
    <n v="0.5"/>
  </r>
  <r>
    <x v="0"/>
    <x v="0"/>
    <x v="248"/>
    <x v="3"/>
    <x v="37"/>
    <s v="Fargo"/>
    <x v="5"/>
    <n v="0.4"/>
    <n v="2250"/>
    <n v="900"/>
    <n v="360"/>
    <n v="0.4"/>
  </r>
  <r>
    <x v="0"/>
    <x v="0"/>
    <x v="249"/>
    <x v="3"/>
    <x v="37"/>
    <s v="Fargo"/>
    <x v="0"/>
    <n v="0.44999999999999996"/>
    <n v="4000"/>
    <n v="1799.9999999999998"/>
    <n v="539.99999999999989"/>
    <n v="0.3"/>
  </r>
  <r>
    <x v="0"/>
    <x v="0"/>
    <x v="249"/>
    <x v="3"/>
    <x v="37"/>
    <s v="Fargo"/>
    <x v="1"/>
    <n v="0.35000000000000003"/>
    <n v="2500"/>
    <n v="875.00000000000011"/>
    <n v="306.25"/>
    <n v="0.35"/>
  </r>
  <r>
    <x v="0"/>
    <x v="0"/>
    <x v="249"/>
    <x v="3"/>
    <x v="37"/>
    <s v="Fargo"/>
    <x v="2"/>
    <n v="0.35000000000000003"/>
    <n v="1500"/>
    <n v="525"/>
    <n v="157.5"/>
    <n v="0.3"/>
  </r>
  <r>
    <x v="0"/>
    <x v="0"/>
    <x v="249"/>
    <x v="3"/>
    <x v="37"/>
    <s v="Fargo"/>
    <x v="3"/>
    <n v="0.35000000000000003"/>
    <n v="1250"/>
    <n v="437.50000000000006"/>
    <n v="131.25"/>
    <n v="0.3"/>
  </r>
  <r>
    <x v="0"/>
    <x v="0"/>
    <x v="249"/>
    <x v="3"/>
    <x v="37"/>
    <s v="Fargo"/>
    <x v="4"/>
    <n v="0.44999999999999996"/>
    <n v="1250"/>
    <n v="562.5"/>
    <n v="281.25"/>
    <n v="0.5"/>
  </r>
  <r>
    <x v="0"/>
    <x v="0"/>
    <x v="249"/>
    <x v="3"/>
    <x v="37"/>
    <s v="Fargo"/>
    <x v="5"/>
    <n v="0.49999999999999983"/>
    <n v="2500"/>
    <n v="1249.9999999999995"/>
    <n v="499.99999999999983"/>
    <n v="0.4"/>
  </r>
  <r>
    <x v="0"/>
    <x v="0"/>
    <x v="210"/>
    <x v="3"/>
    <x v="37"/>
    <s v="Fargo"/>
    <x v="0"/>
    <n v="0.44999999999999996"/>
    <n v="4000"/>
    <n v="1799.9999999999998"/>
    <n v="539.99999999999989"/>
    <n v="0.3"/>
  </r>
  <r>
    <x v="0"/>
    <x v="0"/>
    <x v="210"/>
    <x v="3"/>
    <x v="37"/>
    <s v="Fargo"/>
    <x v="1"/>
    <n v="0.35000000000000003"/>
    <n v="2750"/>
    <n v="962.50000000000011"/>
    <n v="336.875"/>
    <n v="0.35"/>
  </r>
  <r>
    <x v="0"/>
    <x v="0"/>
    <x v="210"/>
    <x v="3"/>
    <x v="37"/>
    <s v="Fargo"/>
    <x v="2"/>
    <n v="0.35000000000000003"/>
    <n v="2200"/>
    <n v="770.00000000000011"/>
    <n v="231.00000000000003"/>
    <n v="0.3"/>
  </r>
  <r>
    <x v="0"/>
    <x v="0"/>
    <x v="210"/>
    <x v="3"/>
    <x v="37"/>
    <s v="Fargo"/>
    <x v="3"/>
    <n v="0.35000000000000003"/>
    <n v="2000"/>
    <n v="700.00000000000011"/>
    <n v="210.00000000000003"/>
    <n v="0.3"/>
  </r>
  <r>
    <x v="0"/>
    <x v="0"/>
    <x v="210"/>
    <x v="3"/>
    <x v="37"/>
    <s v="Fargo"/>
    <x v="4"/>
    <n v="0.6"/>
    <n v="1750"/>
    <n v="1050"/>
    <n v="525"/>
    <n v="0.5"/>
  </r>
  <r>
    <x v="0"/>
    <x v="0"/>
    <x v="210"/>
    <x v="3"/>
    <x v="37"/>
    <s v="Fargo"/>
    <x v="5"/>
    <n v="0.64999999999999991"/>
    <n v="2750"/>
    <n v="1787.4999999999998"/>
    <n v="715"/>
    <n v="0.4"/>
  </r>
  <r>
    <x v="0"/>
    <x v="0"/>
    <x v="211"/>
    <x v="3"/>
    <x v="37"/>
    <s v="Fargo"/>
    <x v="0"/>
    <n v="0.6"/>
    <n v="5250"/>
    <n v="3150"/>
    <n v="945"/>
    <n v="0.3"/>
  </r>
  <r>
    <x v="0"/>
    <x v="0"/>
    <x v="211"/>
    <x v="3"/>
    <x v="37"/>
    <s v="Fargo"/>
    <x v="1"/>
    <n v="0.5"/>
    <n v="3250"/>
    <n v="1625"/>
    <n v="568.75"/>
    <n v="0.35"/>
  </r>
  <r>
    <x v="0"/>
    <x v="0"/>
    <x v="211"/>
    <x v="3"/>
    <x v="37"/>
    <s v="Fargo"/>
    <x v="2"/>
    <n v="0.5"/>
    <n v="2750"/>
    <n v="1375"/>
    <n v="412.5"/>
    <n v="0.3"/>
  </r>
  <r>
    <x v="0"/>
    <x v="0"/>
    <x v="211"/>
    <x v="3"/>
    <x v="37"/>
    <s v="Fargo"/>
    <x v="3"/>
    <n v="0.5"/>
    <n v="2250"/>
    <n v="1125"/>
    <n v="337.5"/>
    <n v="0.3"/>
  </r>
  <r>
    <x v="0"/>
    <x v="0"/>
    <x v="211"/>
    <x v="3"/>
    <x v="37"/>
    <s v="Fargo"/>
    <x v="4"/>
    <n v="0.6"/>
    <n v="2250"/>
    <n v="1350"/>
    <n v="675"/>
    <n v="0.5"/>
  </r>
  <r>
    <x v="0"/>
    <x v="0"/>
    <x v="211"/>
    <x v="3"/>
    <x v="37"/>
    <s v="Fargo"/>
    <x v="5"/>
    <n v="0.64999999999999991"/>
    <n v="3250"/>
    <n v="2112.4999999999995"/>
    <n v="844.99999999999989"/>
    <n v="0.4"/>
  </r>
  <r>
    <x v="0"/>
    <x v="0"/>
    <x v="66"/>
    <x v="3"/>
    <x v="38"/>
    <s v="Des Moines"/>
    <x v="0"/>
    <n v="0.30000000000000004"/>
    <n v="4500"/>
    <n v="1350.0000000000002"/>
    <n v="405.00000000000006"/>
    <n v="0.3"/>
  </r>
  <r>
    <x v="0"/>
    <x v="0"/>
    <x v="66"/>
    <x v="3"/>
    <x v="38"/>
    <s v="Des Moines"/>
    <x v="1"/>
    <n v="0.30000000000000004"/>
    <n v="2500"/>
    <n v="750.00000000000011"/>
    <n v="262.5"/>
    <n v="0.35"/>
  </r>
  <r>
    <x v="0"/>
    <x v="0"/>
    <x v="66"/>
    <x v="3"/>
    <x v="38"/>
    <s v="Des Moines"/>
    <x v="2"/>
    <n v="0.20000000000000007"/>
    <n v="2500"/>
    <n v="500.00000000000017"/>
    <n v="150.00000000000006"/>
    <n v="0.3"/>
  </r>
  <r>
    <x v="0"/>
    <x v="0"/>
    <x v="66"/>
    <x v="3"/>
    <x v="38"/>
    <s v="Des Moines"/>
    <x v="3"/>
    <n v="0.25000000000000006"/>
    <n v="1000"/>
    <n v="250.00000000000006"/>
    <n v="75.000000000000014"/>
    <n v="0.3"/>
  </r>
  <r>
    <x v="0"/>
    <x v="0"/>
    <x v="66"/>
    <x v="3"/>
    <x v="38"/>
    <s v="Des Moines"/>
    <x v="4"/>
    <n v="0.39999999999999997"/>
    <n v="1500"/>
    <n v="600"/>
    <n v="300"/>
    <n v="0.5"/>
  </r>
  <r>
    <x v="0"/>
    <x v="0"/>
    <x v="66"/>
    <x v="3"/>
    <x v="38"/>
    <s v="Des Moines"/>
    <x v="5"/>
    <n v="0.30000000000000004"/>
    <n v="2500"/>
    <n v="750.00000000000011"/>
    <n v="300.00000000000006"/>
    <n v="0.4"/>
  </r>
  <r>
    <x v="0"/>
    <x v="0"/>
    <x v="67"/>
    <x v="3"/>
    <x v="38"/>
    <s v="Des Moines"/>
    <x v="0"/>
    <n v="0.30000000000000004"/>
    <n v="5000"/>
    <n v="1500.0000000000002"/>
    <n v="450.00000000000006"/>
    <n v="0.3"/>
  </r>
  <r>
    <x v="0"/>
    <x v="0"/>
    <x v="67"/>
    <x v="3"/>
    <x v="38"/>
    <s v="Des Moines"/>
    <x v="1"/>
    <n v="0.30000000000000004"/>
    <n v="1500"/>
    <n v="450.00000000000006"/>
    <n v="157.5"/>
    <n v="0.35"/>
  </r>
  <r>
    <x v="0"/>
    <x v="0"/>
    <x v="67"/>
    <x v="3"/>
    <x v="38"/>
    <s v="Des Moines"/>
    <x v="2"/>
    <n v="0.20000000000000007"/>
    <n v="2000"/>
    <n v="400.00000000000011"/>
    <n v="120.00000000000003"/>
    <n v="0.3"/>
  </r>
  <r>
    <x v="0"/>
    <x v="0"/>
    <x v="67"/>
    <x v="3"/>
    <x v="38"/>
    <s v="Des Moines"/>
    <x v="3"/>
    <n v="0.25000000000000006"/>
    <n v="750"/>
    <n v="187.50000000000003"/>
    <n v="56.250000000000007"/>
    <n v="0.3"/>
  </r>
  <r>
    <x v="0"/>
    <x v="0"/>
    <x v="67"/>
    <x v="3"/>
    <x v="38"/>
    <s v="Des Moines"/>
    <x v="4"/>
    <n v="0.39999999999999997"/>
    <n v="1500"/>
    <n v="600"/>
    <n v="300"/>
    <n v="0.5"/>
  </r>
  <r>
    <x v="0"/>
    <x v="0"/>
    <x v="67"/>
    <x v="3"/>
    <x v="38"/>
    <s v="Des Moines"/>
    <x v="5"/>
    <n v="0.14999999999999997"/>
    <n v="2500"/>
    <n v="374.99999999999994"/>
    <n v="149.99999999999997"/>
    <n v="0.4"/>
  </r>
  <r>
    <x v="0"/>
    <x v="0"/>
    <x v="68"/>
    <x v="3"/>
    <x v="38"/>
    <s v="Des Moines"/>
    <x v="0"/>
    <n v="0.20000000000000004"/>
    <n v="4700"/>
    <n v="940.00000000000023"/>
    <n v="282.00000000000006"/>
    <n v="0.3"/>
  </r>
  <r>
    <x v="0"/>
    <x v="0"/>
    <x v="68"/>
    <x v="3"/>
    <x v="38"/>
    <s v="Des Moines"/>
    <x v="1"/>
    <n v="0.20000000000000004"/>
    <n v="1750"/>
    <n v="350.00000000000006"/>
    <n v="122.50000000000001"/>
    <n v="0.35"/>
  </r>
  <r>
    <x v="0"/>
    <x v="0"/>
    <x v="68"/>
    <x v="3"/>
    <x v="38"/>
    <s v="Des Moines"/>
    <x v="2"/>
    <n v="0.10000000000000003"/>
    <n v="2250"/>
    <n v="225.00000000000009"/>
    <n v="67.500000000000028"/>
    <n v="0.3"/>
  </r>
  <r>
    <x v="0"/>
    <x v="0"/>
    <x v="68"/>
    <x v="3"/>
    <x v="38"/>
    <s v="Des Moines"/>
    <x v="3"/>
    <n v="0.14999999999999997"/>
    <n v="750"/>
    <n v="112.49999999999997"/>
    <n v="33.749999999999993"/>
    <n v="0.3"/>
  </r>
  <r>
    <x v="0"/>
    <x v="0"/>
    <x v="68"/>
    <x v="3"/>
    <x v="38"/>
    <s v="Des Moines"/>
    <x v="4"/>
    <n v="0.30000000000000004"/>
    <n v="1250"/>
    <n v="375.00000000000006"/>
    <n v="187.50000000000003"/>
    <n v="0.5"/>
  </r>
  <r>
    <x v="0"/>
    <x v="0"/>
    <x v="68"/>
    <x v="3"/>
    <x v="38"/>
    <s v="Des Moines"/>
    <x v="5"/>
    <n v="0.20000000000000004"/>
    <n v="2250"/>
    <n v="450.00000000000011"/>
    <n v="180.00000000000006"/>
    <n v="0.4"/>
  </r>
  <r>
    <x v="0"/>
    <x v="0"/>
    <x v="69"/>
    <x v="3"/>
    <x v="38"/>
    <s v="Des Moines"/>
    <x v="0"/>
    <n v="0.20000000000000004"/>
    <n v="4500"/>
    <n v="900.00000000000023"/>
    <n v="270.00000000000006"/>
    <n v="0.3"/>
  </r>
  <r>
    <x v="0"/>
    <x v="0"/>
    <x v="69"/>
    <x v="3"/>
    <x v="38"/>
    <s v="Des Moines"/>
    <x v="1"/>
    <n v="0.20000000000000004"/>
    <n v="1500"/>
    <n v="300.00000000000006"/>
    <n v="105.00000000000001"/>
    <n v="0.35"/>
  </r>
  <r>
    <x v="0"/>
    <x v="0"/>
    <x v="69"/>
    <x v="3"/>
    <x v="38"/>
    <s v="Des Moines"/>
    <x v="2"/>
    <n v="0.10000000000000003"/>
    <n v="1500"/>
    <n v="150.00000000000006"/>
    <n v="45.000000000000014"/>
    <n v="0.3"/>
  </r>
  <r>
    <x v="0"/>
    <x v="0"/>
    <x v="69"/>
    <x v="3"/>
    <x v="38"/>
    <s v="Des Moines"/>
    <x v="3"/>
    <n v="0.14999999999999997"/>
    <n v="750"/>
    <n v="112.49999999999997"/>
    <n v="33.749999999999993"/>
    <n v="0.3"/>
  </r>
  <r>
    <x v="0"/>
    <x v="0"/>
    <x v="69"/>
    <x v="3"/>
    <x v="38"/>
    <s v="Des Moines"/>
    <x v="4"/>
    <n v="0.6"/>
    <n v="1000"/>
    <n v="600"/>
    <n v="300"/>
    <n v="0.5"/>
  </r>
  <r>
    <x v="0"/>
    <x v="0"/>
    <x v="69"/>
    <x v="3"/>
    <x v="38"/>
    <s v="Des Moines"/>
    <x v="5"/>
    <n v="0.5"/>
    <n v="2250"/>
    <n v="1125"/>
    <n v="450"/>
    <n v="0.4"/>
  </r>
  <r>
    <x v="0"/>
    <x v="0"/>
    <x v="70"/>
    <x v="3"/>
    <x v="38"/>
    <s v="Des Moines"/>
    <x v="0"/>
    <n v="0.6"/>
    <n v="4950"/>
    <n v="2970"/>
    <n v="891"/>
    <n v="0.3"/>
  </r>
  <r>
    <x v="0"/>
    <x v="0"/>
    <x v="70"/>
    <x v="3"/>
    <x v="38"/>
    <s v="Des Moines"/>
    <x v="1"/>
    <n v="0.4"/>
    <n v="2000"/>
    <n v="800"/>
    <n v="280"/>
    <n v="0.35"/>
  </r>
  <r>
    <x v="0"/>
    <x v="0"/>
    <x v="70"/>
    <x v="3"/>
    <x v="38"/>
    <s v="Des Moines"/>
    <x v="2"/>
    <n v="0.35000000000000003"/>
    <n v="1750"/>
    <n v="612.50000000000011"/>
    <n v="183.75000000000003"/>
    <n v="0.3"/>
  </r>
  <r>
    <x v="0"/>
    <x v="0"/>
    <x v="70"/>
    <x v="3"/>
    <x v="38"/>
    <s v="Des Moines"/>
    <x v="3"/>
    <n v="0.35000000000000003"/>
    <n v="1500"/>
    <n v="525"/>
    <n v="157.5"/>
    <n v="0.3"/>
  </r>
  <r>
    <x v="0"/>
    <x v="0"/>
    <x v="70"/>
    <x v="3"/>
    <x v="38"/>
    <s v="Des Moines"/>
    <x v="4"/>
    <n v="0.44999999999999996"/>
    <n v="1750"/>
    <n v="787.49999999999989"/>
    <n v="393.74999999999994"/>
    <n v="0.5"/>
  </r>
  <r>
    <x v="0"/>
    <x v="0"/>
    <x v="70"/>
    <x v="3"/>
    <x v="38"/>
    <s v="Des Moines"/>
    <x v="5"/>
    <n v="0.49999999999999994"/>
    <n v="3000"/>
    <n v="1499.9999999999998"/>
    <n v="599.99999999999989"/>
    <n v="0.4"/>
  </r>
  <r>
    <x v="0"/>
    <x v="0"/>
    <x v="71"/>
    <x v="3"/>
    <x v="38"/>
    <s v="Des Moines"/>
    <x v="0"/>
    <n v="0.35000000000000003"/>
    <n v="5500"/>
    <n v="1925.0000000000002"/>
    <n v="577.5"/>
    <n v="0.3"/>
  </r>
  <r>
    <x v="0"/>
    <x v="0"/>
    <x v="71"/>
    <x v="3"/>
    <x v="38"/>
    <s v="Des Moines"/>
    <x v="1"/>
    <n v="0.3000000000000001"/>
    <n v="3000"/>
    <n v="900.00000000000034"/>
    <n v="315.00000000000011"/>
    <n v="0.35"/>
  </r>
  <r>
    <x v="0"/>
    <x v="0"/>
    <x v="71"/>
    <x v="3"/>
    <x v="38"/>
    <s v="Des Moines"/>
    <x v="2"/>
    <n v="0.25000000000000006"/>
    <n v="2000"/>
    <n v="500.00000000000011"/>
    <n v="150.00000000000003"/>
    <n v="0.3"/>
  </r>
  <r>
    <x v="0"/>
    <x v="0"/>
    <x v="71"/>
    <x v="3"/>
    <x v="38"/>
    <s v="Des Moines"/>
    <x v="3"/>
    <n v="0.25000000000000006"/>
    <n v="1750"/>
    <n v="437.50000000000011"/>
    <n v="131.25000000000003"/>
    <n v="0.3"/>
  </r>
  <r>
    <x v="0"/>
    <x v="0"/>
    <x v="71"/>
    <x v="3"/>
    <x v="38"/>
    <s v="Des Moines"/>
    <x v="4"/>
    <n v="0.35000000000000003"/>
    <n v="1750"/>
    <n v="612.50000000000011"/>
    <n v="306.25000000000006"/>
    <n v="0.5"/>
  </r>
  <r>
    <x v="0"/>
    <x v="0"/>
    <x v="71"/>
    <x v="3"/>
    <x v="38"/>
    <s v="Des Moines"/>
    <x v="5"/>
    <n v="0.55000000000000004"/>
    <n v="3250"/>
    <n v="1787.5000000000002"/>
    <n v="715.00000000000011"/>
    <n v="0.4"/>
  </r>
  <r>
    <x v="0"/>
    <x v="0"/>
    <x v="72"/>
    <x v="3"/>
    <x v="38"/>
    <s v="Des Moines"/>
    <x v="0"/>
    <n v="0.5"/>
    <n v="5500"/>
    <n v="2750"/>
    <n v="825"/>
    <n v="0.3"/>
  </r>
  <r>
    <x v="0"/>
    <x v="0"/>
    <x v="72"/>
    <x v="3"/>
    <x v="38"/>
    <s v="Des Moines"/>
    <x v="1"/>
    <n v="0.45000000000000007"/>
    <n v="3000"/>
    <n v="1350.0000000000002"/>
    <n v="472.50000000000006"/>
    <n v="0.35"/>
  </r>
  <r>
    <x v="0"/>
    <x v="0"/>
    <x v="72"/>
    <x v="3"/>
    <x v="38"/>
    <s v="Des Moines"/>
    <x v="2"/>
    <n v="0.4"/>
    <n v="2250"/>
    <n v="900"/>
    <n v="270"/>
    <n v="0.3"/>
  </r>
  <r>
    <x v="0"/>
    <x v="0"/>
    <x v="72"/>
    <x v="3"/>
    <x v="38"/>
    <s v="Des Moines"/>
    <x v="3"/>
    <n v="0.4"/>
    <n v="1750"/>
    <n v="700"/>
    <n v="210"/>
    <n v="0.3"/>
  </r>
  <r>
    <x v="0"/>
    <x v="0"/>
    <x v="72"/>
    <x v="3"/>
    <x v="38"/>
    <s v="Des Moines"/>
    <x v="4"/>
    <n v="0.5"/>
    <n v="2000"/>
    <n v="1000"/>
    <n v="500"/>
    <n v="0.5"/>
  </r>
  <r>
    <x v="0"/>
    <x v="0"/>
    <x v="72"/>
    <x v="3"/>
    <x v="38"/>
    <s v="Des Moines"/>
    <x v="5"/>
    <n v="0.55000000000000004"/>
    <n v="3750"/>
    <n v="2062.5"/>
    <n v="825"/>
    <n v="0.4"/>
  </r>
  <r>
    <x v="0"/>
    <x v="0"/>
    <x v="73"/>
    <x v="3"/>
    <x v="38"/>
    <s v="Des Moines"/>
    <x v="0"/>
    <n v="0.5"/>
    <n v="5250"/>
    <n v="2625"/>
    <n v="787.5"/>
    <n v="0.3"/>
  </r>
  <r>
    <x v="0"/>
    <x v="0"/>
    <x v="73"/>
    <x v="3"/>
    <x v="38"/>
    <s v="Des Moines"/>
    <x v="1"/>
    <n v="0.45000000000000007"/>
    <n v="3000"/>
    <n v="1350.0000000000002"/>
    <n v="472.50000000000006"/>
    <n v="0.35"/>
  </r>
  <r>
    <x v="0"/>
    <x v="0"/>
    <x v="73"/>
    <x v="3"/>
    <x v="38"/>
    <s v="Des Moines"/>
    <x v="2"/>
    <n v="0.4"/>
    <n v="2250"/>
    <n v="900"/>
    <n v="270"/>
    <n v="0.3"/>
  </r>
  <r>
    <x v="0"/>
    <x v="0"/>
    <x v="73"/>
    <x v="3"/>
    <x v="38"/>
    <s v="Des Moines"/>
    <x v="3"/>
    <n v="0.4"/>
    <n v="2000"/>
    <n v="800"/>
    <n v="240"/>
    <n v="0.3"/>
  </r>
  <r>
    <x v="0"/>
    <x v="0"/>
    <x v="73"/>
    <x v="3"/>
    <x v="38"/>
    <s v="Des Moines"/>
    <x v="4"/>
    <n v="0.5"/>
    <n v="1750"/>
    <n v="875"/>
    <n v="437.5"/>
    <n v="0.5"/>
  </r>
  <r>
    <x v="0"/>
    <x v="0"/>
    <x v="73"/>
    <x v="3"/>
    <x v="38"/>
    <s v="Des Moines"/>
    <x v="5"/>
    <n v="0.55000000000000004"/>
    <n v="3500"/>
    <n v="1925.0000000000002"/>
    <n v="770.00000000000011"/>
    <n v="0.4"/>
  </r>
  <r>
    <x v="0"/>
    <x v="0"/>
    <x v="74"/>
    <x v="3"/>
    <x v="38"/>
    <s v="Des Moines"/>
    <x v="0"/>
    <n v="0.35000000000000003"/>
    <n v="4750"/>
    <n v="1662.5000000000002"/>
    <n v="498.75000000000006"/>
    <n v="0.3"/>
  </r>
  <r>
    <x v="0"/>
    <x v="0"/>
    <x v="74"/>
    <x v="3"/>
    <x v="38"/>
    <s v="Des Moines"/>
    <x v="1"/>
    <n v="0.3000000000000001"/>
    <n v="2500"/>
    <n v="750.00000000000023"/>
    <n v="262.50000000000006"/>
    <n v="0.35"/>
  </r>
  <r>
    <x v="0"/>
    <x v="0"/>
    <x v="74"/>
    <x v="3"/>
    <x v="38"/>
    <s v="Des Moines"/>
    <x v="2"/>
    <n v="0.25000000000000006"/>
    <n v="1500"/>
    <n v="375.00000000000006"/>
    <n v="112.50000000000001"/>
    <n v="0.3"/>
  </r>
  <r>
    <x v="0"/>
    <x v="0"/>
    <x v="74"/>
    <x v="3"/>
    <x v="38"/>
    <s v="Des Moines"/>
    <x v="3"/>
    <n v="0.25000000000000006"/>
    <n v="1250"/>
    <n v="312.50000000000006"/>
    <n v="93.750000000000014"/>
    <n v="0.3"/>
  </r>
  <r>
    <x v="0"/>
    <x v="0"/>
    <x v="74"/>
    <x v="3"/>
    <x v="38"/>
    <s v="Des Moines"/>
    <x v="4"/>
    <n v="0.35000000000000003"/>
    <n v="1250"/>
    <n v="437.50000000000006"/>
    <n v="218.75000000000003"/>
    <n v="0.5"/>
  </r>
  <r>
    <x v="0"/>
    <x v="0"/>
    <x v="74"/>
    <x v="3"/>
    <x v="38"/>
    <s v="Des Moines"/>
    <x v="5"/>
    <n v="0.4"/>
    <n v="2000"/>
    <n v="800"/>
    <n v="320"/>
    <n v="0.4"/>
  </r>
  <r>
    <x v="0"/>
    <x v="0"/>
    <x v="75"/>
    <x v="3"/>
    <x v="38"/>
    <s v="Des Moines"/>
    <x v="0"/>
    <n v="0.44999999999999996"/>
    <n v="3750"/>
    <n v="1687.4999999999998"/>
    <n v="506.24999999999989"/>
    <n v="0.3"/>
  </r>
  <r>
    <x v="0"/>
    <x v="0"/>
    <x v="75"/>
    <x v="3"/>
    <x v="38"/>
    <s v="Des Moines"/>
    <x v="1"/>
    <n v="0.35000000000000003"/>
    <n v="2250"/>
    <n v="787.50000000000011"/>
    <n v="275.625"/>
    <n v="0.35"/>
  </r>
  <r>
    <x v="0"/>
    <x v="0"/>
    <x v="75"/>
    <x v="3"/>
    <x v="38"/>
    <s v="Des Moines"/>
    <x v="2"/>
    <n v="0.35000000000000003"/>
    <n v="1250"/>
    <n v="437.50000000000006"/>
    <n v="131.25"/>
    <n v="0.3"/>
  </r>
  <r>
    <x v="0"/>
    <x v="0"/>
    <x v="75"/>
    <x v="3"/>
    <x v="38"/>
    <s v="Des Moines"/>
    <x v="3"/>
    <n v="0.35000000000000003"/>
    <n v="1250"/>
    <n v="437.50000000000006"/>
    <n v="131.25"/>
    <n v="0.3"/>
  </r>
  <r>
    <x v="0"/>
    <x v="0"/>
    <x v="75"/>
    <x v="3"/>
    <x v="38"/>
    <s v="Des Moines"/>
    <x v="4"/>
    <n v="0.44999999999999996"/>
    <n v="1250"/>
    <n v="562.5"/>
    <n v="281.25"/>
    <n v="0.5"/>
  </r>
  <r>
    <x v="0"/>
    <x v="0"/>
    <x v="75"/>
    <x v="3"/>
    <x v="38"/>
    <s v="Des Moines"/>
    <x v="5"/>
    <n v="0.49999999999999983"/>
    <n v="2500"/>
    <n v="1249.9999999999995"/>
    <n v="499.99999999999983"/>
    <n v="0.4"/>
  </r>
  <r>
    <x v="0"/>
    <x v="0"/>
    <x v="76"/>
    <x v="3"/>
    <x v="38"/>
    <s v="Des Moines"/>
    <x v="0"/>
    <n v="0.44999999999999996"/>
    <n v="4000"/>
    <n v="1799.9999999999998"/>
    <n v="539.99999999999989"/>
    <n v="0.3"/>
  </r>
  <r>
    <x v="0"/>
    <x v="0"/>
    <x v="76"/>
    <x v="3"/>
    <x v="38"/>
    <s v="Des Moines"/>
    <x v="1"/>
    <n v="0.35000000000000003"/>
    <n v="3000"/>
    <n v="1050"/>
    <n v="367.5"/>
    <n v="0.35"/>
  </r>
  <r>
    <x v="0"/>
    <x v="0"/>
    <x v="76"/>
    <x v="3"/>
    <x v="38"/>
    <s v="Des Moines"/>
    <x v="2"/>
    <n v="0.35000000000000003"/>
    <n v="2450"/>
    <n v="857.50000000000011"/>
    <n v="257.25"/>
    <n v="0.3"/>
  </r>
  <r>
    <x v="0"/>
    <x v="0"/>
    <x v="76"/>
    <x v="3"/>
    <x v="38"/>
    <s v="Des Moines"/>
    <x v="3"/>
    <n v="0.35000000000000003"/>
    <n v="2250"/>
    <n v="787.50000000000011"/>
    <n v="236.25000000000003"/>
    <n v="0.3"/>
  </r>
  <r>
    <x v="0"/>
    <x v="0"/>
    <x v="76"/>
    <x v="3"/>
    <x v="38"/>
    <s v="Des Moines"/>
    <x v="4"/>
    <n v="0.6"/>
    <n v="2000"/>
    <n v="1200"/>
    <n v="600"/>
    <n v="0.5"/>
  </r>
  <r>
    <x v="0"/>
    <x v="0"/>
    <x v="76"/>
    <x v="3"/>
    <x v="38"/>
    <s v="Des Moines"/>
    <x v="5"/>
    <n v="0.64999999999999991"/>
    <n v="3000"/>
    <n v="1949.9999999999998"/>
    <n v="780"/>
    <n v="0.4"/>
  </r>
  <r>
    <x v="0"/>
    <x v="0"/>
    <x v="77"/>
    <x v="3"/>
    <x v="38"/>
    <s v="Des Moines"/>
    <x v="0"/>
    <n v="0.6"/>
    <n v="5500"/>
    <n v="3300"/>
    <n v="990"/>
    <n v="0.3"/>
  </r>
  <r>
    <x v="0"/>
    <x v="0"/>
    <x v="77"/>
    <x v="3"/>
    <x v="38"/>
    <s v="Des Moines"/>
    <x v="1"/>
    <n v="0.5"/>
    <n v="3500"/>
    <n v="1750"/>
    <n v="612.5"/>
    <n v="0.35"/>
  </r>
  <r>
    <x v="0"/>
    <x v="0"/>
    <x v="77"/>
    <x v="3"/>
    <x v="38"/>
    <s v="Des Moines"/>
    <x v="2"/>
    <n v="0.5"/>
    <n v="3000"/>
    <n v="1500"/>
    <n v="450"/>
    <n v="0.3"/>
  </r>
  <r>
    <x v="0"/>
    <x v="0"/>
    <x v="77"/>
    <x v="3"/>
    <x v="38"/>
    <s v="Des Moines"/>
    <x v="3"/>
    <n v="0.5"/>
    <n v="2500"/>
    <n v="1250"/>
    <n v="375"/>
    <n v="0.3"/>
  </r>
  <r>
    <x v="0"/>
    <x v="0"/>
    <x v="77"/>
    <x v="3"/>
    <x v="38"/>
    <s v="Des Moines"/>
    <x v="4"/>
    <n v="0.6"/>
    <n v="2500"/>
    <n v="1500"/>
    <n v="750"/>
    <n v="0.5"/>
  </r>
  <r>
    <x v="0"/>
    <x v="0"/>
    <x v="77"/>
    <x v="3"/>
    <x v="38"/>
    <s v="Des Moines"/>
    <x v="5"/>
    <n v="0.64999999999999991"/>
    <n v="3500"/>
    <n v="2274.9999999999995"/>
    <n v="909.99999999999989"/>
    <n v="0.4"/>
  </r>
  <r>
    <x v="0"/>
    <x v="0"/>
    <x v="136"/>
    <x v="3"/>
    <x v="39"/>
    <s v="Milwaukee"/>
    <x v="0"/>
    <n v="0.35000000000000003"/>
    <n v="5000"/>
    <n v="1750.0000000000002"/>
    <n v="700.00000000000011"/>
    <n v="0.4"/>
  </r>
  <r>
    <x v="0"/>
    <x v="0"/>
    <x v="136"/>
    <x v="3"/>
    <x v="39"/>
    <s v="Milwaukee"/>
    <x v="1"/>
    <n v="0.35000000000000003"/>
    <n v="3000"/>
    <n v="1050"/>
    <n v="420"/>
    <n v="0.4"/>
  </r>
  <r>
    <x v="0"/>
    <x v="0"/>
    <x v="136"/>
    <x v="3"/>
    <x v="39"/>
    <s v="Milwaukee"/>
    <x v="2"/>
    <n v="0.25000000000000006"/>
    <n v="3000"/>
    <n v="750.00000000000011"/>
    <n v="262.5"/>
    <n v="0.35"/>
  </r>
  <r>
    <x v="0"/>
    <x v="0"/>
    <x v="136"/>
    <x v="3"/>
    <x v="39"/>
    <s v="Milwaukee"/>
    <x v="3"/>
    <n v="0.30000000000000004"/>
    <n v="1500"/>
    <n v="450.00000000000006"/>
    <n v="157.5"/>
    <n v="0.35"/>
  </r>
  <r>
    <x v="0"/>
    <x v="0"/>
    <x v="136"/>
    <x v="3"/>
    <x v="39"/>
    <s v="Milwaukee"/>
    <x v="4"/>
    <n v="0.44999999999999996"/>
    <n v="2000"/>
    <n v="899.99999999999989"/>
    <n v="269.99999999999994"/>
    <n v="0.3"/>
  </r>
  <r>
    <x v="0"/>
    <x v="0"/>
    <x v="136"/>
    <x v="3"/>
    <x v="39"/>
    <s v="Milwaukee"/>
    <x v="5"/>
    <n v="0.35000000000000003"/>
    <n v="3000"/>
    <n v="1050"/>
    <n v="420"/>
    <n v="0.4"/>
  </r>
  <r>
    <x v="0"/>
    <x v="0"/>
    <x v="79"/>
    <x v="3"/>
    <x v="39"/>
    <s v="Milwaukee"/>
    <x v="0"/>
    <n v="0.35000000000000003"/>
    <n v="5500"/>
    <n v="1925.0000000000002"/>
    <n v="770.00000000000011"/>
    <n v="0.4"/>
  </r>
  <r>
    <x v="0"/>
    <x v="0"/>
    <x v="79"/>
    <x v="3"/>
    <x v="39"/>
    <s v="Milwaukee"/>
    <x v="1"/>
    <n v="0.35000000000000003"/>
    <n v="2000"/>
    <n v="700.00000000000011"/>
    <n v="280.00000000000006"/>
    <n v="0.4"/>
  </r>
  <r>
    <x v="0"/>
    <x v="0"/>
    <x v="79"/>
    <x v="3"/>
    <x v="39"/>
    <s v="Milwaukee"/>
    <x v="2"/>
    <n v="0.25000000000000006"/>
    <n v="2500"/>
    <n v="625.00000000000011"/>
    <n v="218.75000000000003"/>
    <n v="0.35"/>
  </r>
  <r>
    <x v="0"/>
    <x v="0"/>
    <x v="79"/>
    <x v="3"/>
    <x v="39"/>
    <s v="Milwaukee"/>
    <x v="3"/>
    <n v="0.30000000000000004"/>
    <n v="1250"/>
    <n v="375.00000000000006"/>
    <n v="131.25"/>
    <n v="0.35"/>
  </r>
  <r>
    <x v="0"/>
    <x v="0"/>
    <x v="79"/>
    <x v="3"/>
    <x v="39"/>
    <s v="Milwaukee"/>
    <x v="4"/>
    <n v="0.44999999999999996"/>
    <n v="2000"/>
    <n v="899.99999999999989"/>
    <n v="269.99999999999994"/>
    <n v="0.3"/>
  </r>
  <r>
    <x v="0"/>
    <x v="0"/>
    <x v="79"/>
    <x v="3"/>
    <x v="39"/>
    <s v="Milwaukee"/>
    <x v="5"/>
    <n v="0.19999999999999996"/>
    <n v="3000"/>
    <n v="599.99999999999989"/>
    <n v="239.99999999999997"/>
    <n v="0.4"/>
  </r>
  <r>
    <x v="0"/>
    <x v="0"/>
    <x v="137"/>
    <x v="3"/>
    <x v="39"/>
    <s v="Milwaukee"/>
    <x v="0"/>
    <n v="0.25000000000000006"/>
    <n v="5200"/>
    <n v="1300.0000000000002"/>
    <n v="520.00000000000011"/>
    <n v="0.4"/>
  </r>
  <r>
    <x v="0"/>
    <x v="0"/>
    <x v="137"/>
    <x v="3"/>
    <x v="39"/>
    <s v="Milwaukee"/>
    <x v="1"/>
    <n v="0.25000000000000006"/>
    <n v="2250"/>
    <n v="562.50000000000011"/>
    <n v="225.00000000000006"/>
    <n v="0.4"/>
  </r>
  <r>
    <x v="0"/>
    <x v="0"/>
    <x v="137"/>
    <x v="3"/>
    <x v="39"/>
    <s v="Milwaukee"/>
    <x v="2"/>
    <n v="0.15000000000000002"/>
    <n v="2750"/>
    <n v="412.50000000000006"/>
    <n v="144.375"/>
    <n v="0.35"/>
  </r>
  <r>
    <x v="0"/>
    <x v="0"/>
    <x v="137"/>
    <x v="3"/>
    <x v="39"/>
    <s v="Milwaukee"/>
    <x v="3"/>
    <n v="0.19999999999999996"/>
    <n v="1250"/>
    <n v="249.99999999999994"/>
    <n v="87.499999999999972"/>
    <n v="0.35"/>
  </r>
  <r>
    <x v="0"/>
    <x v="0"/>
    <x v="137"/>
    <x v="3"/>
    <x v="39"/>
    <s v="Milwaukee"/>
    <x v="4"/>
    <n v="0.35000000000000003"/>
    <n v="1750"/>
    <n v="612.50000000000011"/>
    <n v="183.75000000000003"/>
    <n v="0.3"/>
  </r>
  <r>
    <x v="0"/>
    <x v="0"/>
    <x v="137"/>
    <x v="3"/>
    <x v="39"/>
    <s v="Milwaukee"/>
    <x v="5"/>
    <n v="0.25000000000000006"/>
    <n v="2750"/>
    <n v="687.50000000000011"/>
    <n v="275.00000000000006"/>
    <n v="0.4"/>
  </r>
  <r>
    <x v="0"/>
    <x v="0"/>
    <x v="138"/>
    <x v="3"/>
    <x v="39"/>
    <s v="Milwaukee"/>
    <x v="0"/>
    <n v="0.25000000000000006"/>
    <n v="5000"/>
    <n v="1250.0000000000002"/>
    <n v="500.00000000000011"/>
    <n v="0.4"/>
  </r>
  <r>
    <x v="0"/>
    <x v="0"/>
    <x v="138"/>
    <x v="3"/>
    <x v="39"/>
    <s v="Milwaukee"/>
    <x v="1"/>
    <n v="0.25000000000000006"/>
    <n v="2000"/>
    <n v="500.00000000000011"/>
    <n v="200.00000000000006"/>
    <n v="0.4"/>
  </r>
  <r>
    <x v="0"/>
    <x v="0"/>
    <x v="138"/>
    <x v="3"/>
    <x v="39"/>
    <s v="Milwaukee"/>
    <x v="2"/>
    <n v="0.15000000000000002"/>
    <n v="2000"/>
    <n v="300.00000000000006"/>
    <n v="105.00000000000001"/>
    <n v="0.35"/>
  </r>
  <r>
    <x v="0"/>
    <x v="0"/>
    <x v="138"/>
    <x v="3"/>
    <x v="39"/>
    <s v="Milwaukee"/>
    <x v="3"/>
    <n v="0.19999999999999996"/>
    <n v="1250"/>
    <n v="249.99999999999994"/>
    <n v="87.499999999999972"/>
    <n v="0.35"/>
  </r>
  <r>
    <x v="0"/>
    <x v="0"/>
    <x v="138"/>
    <x v="3"/>
    <x v="39"/>
    <s v="Milwaukee"/>
    <x v="4"/>
    <n v="0.65"/>
    <n v="1500"/>
    <n v="975"/>
    <n v="292.5"/>
    <n v="0.3"/>
  </r>
  <r>
    <x v="0"/>
    <x v="0"/>
    <x v="138"/>
    <x v="3"/>
    <x v="39"/>
    <s v="Milwaukee"/>
    <x v="5"/>
    <n v="0.5"/>
    <n v="2750"/>
    <n v="1375"/>
    <n v="550"/>
    <n v="0.4"/>
  </r>
  <r>
    <x v="0"/>
    <x v="0"/>
    <x v="139"/>
    <x v="3"/>
    <x v="39"/>
    <s v="Milwaukee"/>
    <x v="0"/>
    <n v="0.6"/>
    <n v="5450"/>
    <n v="3270"/>
    <n v="1308"/>
    <n v="0.4"/>
  </r>
  <r>
    <x v="0"/>
    <x v="0"/>
    <x v="139"/>
    <x v="3"/>
    <x v="39"/>
    <s v="Milwaukee"/>
    <x v="1"/>
    <n v="0.4"/>
    <n v="2500"/>
    <n v="1000"/>
    <n v="400"/>
    <n v="0.4"/>
  </r>
  <r>
    <x v="0"/>
    <x v="0"/>
    <x v="139"/>
    <x v="3"/>
    <x v="39"/>
    <s v="Milwaukee"/>
    <x v="2"/>
    <n v="0.35000000000000003"/>
    <n v="2250"/>
    <n v="787.50000000000011"/>
    <n v="275.625"/>
    <n v="0.35"/>
  </r>
  <r>
    <x v="0"/>
    <x v="0"/>
    <x v="139"/>
    <x v="3"/>
    <x v="39"/>
    <s v="Milwaukee"/>
    <x v="3"/>
    <n v="0.35000000000000003"/>
    <n v="1750"/>
    <n v="612.50000000000011"/>
    <n v="214.37500000000003"/>
    <n v="0.35"/>
  </r>
  <r>
    <x v="0"/>
    <x v="0"/>
    <x v="139"/>
    <x v="3"/>
    <x v="39"/>
    <s v="Milwaukee"/>
    <x v="4"/>
    <n v="0.44999999999999996"/>
    <n v="2000"/>
    <n v="899.99999999999989"/>
    <n v="269.99999999999994"/>
    <n v="0.3"/>
  </r>
  <r>
    <x v="0"/>
    <x v="0"/>
    <x v="139"/>
    <x v="3"/>
    <x v="39"/>
    <s v="Milwaukee"/>
    <x v="5"/>
    <n v="0.54999999999999993"/>
    <n v="3250"/>
    <n v="1787.4999999999998"/>
    <n v="715"/>
    <n v="0.4"/>
  </r>
  <r>
    <x v="0"/>
    <x v="0"/>
    <x v="83"/>
    <x v="3"/>
    <x v="39"/>
    <s v="Milwaukee"/>
    <x v="0"/>
    <n v="0.4"/>
    <n v="5750"/>
    <n v="2300"/>
    <n v="920"/>
    <n v="0.4"/>
  </r>
  <r>
    <x v="0"/>
    <x v="0"/>
    <x v="83"/>
    <x v="3"/>
    <x v="39"/>
    <s v="Milwaukee"/>
    <x v="1"/>
    <n v="0.35000000000000009"/>
    <n v="3250"/>
    <n v="1137.5000000000002"/>
    <n v="455.00000000000011"/>
    <n v="0.4"/>
  </r>
  <r>
    <x v="0"/>
    <x v="0"/>
    <x v="83"/>
    <x v="3"/>
    <x v="39"/>
    <s v="Milwaukee"/>
    <x v="2"/>
    <n v="0.30000000000000004"/>
    <n v="2000"/>
    <n v="600.00000000000011"/>
    <n v="210.00000000000003"/>
    <n v="0.35"/>
  </r>
  <r>
    <x v="0"/>
    <x v="0"/>
    <x v="83"/>
    <x v="3"/>
    <x v="39"/>
    <s v="Milwaukee"/>
    <x v="3"/>
    <n v="0.30000000000000004"/>
    <n v="1750"/>
    <n v="525.00000000000011"/>
    <n v="183.75000000000003"/>
    <n v="0.35"/>
  </r>
  <r>
    <x v="0"/>
    <x v="0"/>
    <x v="83"/>
    <x v="3"/>
    <x v="39"/>
    <s v="Milwaukee"/>
    <x v="4"/>
    <n v="0.4"/>
    <n v="1750"/>
    <n v="700"/>
    <n v="210"/>
    <n v="0.3"/>
  </r>
  <r>
    <x v="0"/>
    <x v="0"/>
    <x v="83"/>
    <x v="3"/>
    <x v="39"/>
    <s v="Milwaukee"/>
    <x v="5"/>
    <n v="0.60000000000000009"/>
    <n v="3250"/>
    <n v="1950.0000000000002"/>
    <n v="780.00000000000011"/>
    <n v="0.4"/>
  </r>
  <r>
    <x v="0"/>
    <x v="0"/>
    <x v="140"/>
    <x v="3"/>
    <x v="39"/>
    <s v="Milwaukee"/>
    <x v="0"/>
    <n v="0.55000000000000004"/>
    <n v="5500"/>
    <n v="3025.0000000000005"/>
    <n v="1210.0000000000002"/>
    <n v="0.4"/>
  </r>
  <r>
    <x v="0"/>
    <x v="0"/>
    <x v="140"/>
    <x v="3"/>
    <x v="39"/>
    <s v="Milwaukee"/>
    <x v="1"/>
    <n v="0.50000000000000011"/>
    <n v="3000"/>
    <n v="1500.0000000000002"/>
    <n v="600.00000000000011"/>
    <n v="0.4"/>
  </r>
  <r>
    <x v="0"/>
    <x v="0"/>
    <x v="140"/>
    <x v="3"/>
    <x v="39"/>
    <s v="Milwaukee"/>
    <x v="2"/>
    <n v="0.45"/>
    <n v="2250"/>
    <n v="1012.5"/>
    <n v="354.375"/>
    <n v="0.35"/>
  </r>
  <r>
    <x v="0"/>
    <x v="0"/>
    <x v="140"/>
    <x v="3"/>
    <x v="39"/>
    <s v="Milwaukee"/>
    <x v="3"/>
    <n v="0.45"/>
    <n v="1750"/>
    <n v="787.5"/>
    <n v="275.625"/>
    <n v="0.35"/>
  </r>
  <r>
    <x v="0"/>
    <x v="0"/>
    <x v="140"/>
    <x v="3"/>
    <x v="39"/>
    <s v="Milwaukee"/>
    <x v="4"/>
    <n v="0.55000000000000004"/>
    <n v="2000"/>
    <n v="1100"/>
    <n v="330"/>
    <n v="0.3"/>
  </r>
  <r>
    <x v="0"/>
    <x v="0"/>
    <x v="140"/>
    <x v="3"/>
    <x v="39"/>
    <s v="Milwaukee"/>
    <x v="5"/>
    <n v="0.60000000000000009"/>
    <n v="3750"/>
    <n v="2250.0000000000005"/>
    <n v="900.00000000000023"/>
    <n v="0.4"/>
  </r>
  <r>
    <x v="0"/>
    <x v="0"/>
    <x v="141"/>
    <x v="3"/>
    <x v="39"/>
    <s v="Milwaukee"/>
    <x v="0"/>
    <n v="0.5"/>
    <n v="5250"/>
    <n v="2625"/>
    <n v="1050"/>
    <n v="0.4"/>
  </r>
  <r>
    <x v="0"/>
    <x v="0"/>
    <x v="141"/>
    <x v="3"/>
    <x v="39"/>
    <s v="Milwaukee"/>
    <x v="1"/>
    <n v="0.45000000000000007"/>
    <n v="3000"/>
    <n v="1350.0000000000002"/>
    <n v="540.00000000000011"/>
    <n v="0.4"/>
  </r>
  <r>
    <x v="0"/>
    <x v="0"/>
    <x v="141"/>
    <x v="3"/>
    <x v="39"/>
    <s v="Milwaukee"/>
    <x v="2"/>
    <n v="0.4"/>
    <n v="2250"/>
    <n v="900"/>
    <n v="315"/>
    <n v="0.35"/>
  </r>
  <r>
    <x v="0"/>
    <x v="0"/>
    <x v="141"/>
    <x v="3"/>
    <x v="39"/>
    <s v="Milwaukee"/>
    <x v="3"/>
    <n v="0.4"/>
    <n v="2000"/>
    <n v="800"/>
    <n v="280"/>
    <n v="0.35"/>
  </r>
  <r>
    <x v="0"/>
    <x v="0"/>
    <x v="141"/>
    <x v="3"/>
    <x v="39"/>
    <s v="Milwaukee"/>
    <x v="4"/>
    <n v="0.5"/>
    <n v="1750"/>
    <n v="875"/>
    <n v="262.5"/>
    <n v="0.3"/>
  </r>
  <r>
    <x v="0"/>
    <x v="0"/>
    <x v="141"/>
    <x v="3"/>
    <x v="39"/>
    <s v="Milwaukee"/>
    <x v="5"/>
    <n v="0.55000000000000004"/>
    <n v="3500"/>
    <n v="1925.0000000000002"/>
    <n v="770.00000000000011"/>
    <n v="0.4"/>
  </r>
  <r>
    <x v="0"/>
    <x v="0"/>
    <x v="142"/>
    <x v="3"/>
    <x v="39"/>
    <s v="Milwaukee"/>
    <x v="0"/>
    <n v="0.35000000000000003"/>
    <n v="4750"/>
    <n v="1662.5000000000002"/>
    <n v="665.00000000000011"/>
    <n v="0.4"/>
  </r>
  <r>
    <x v="0"/>
    <x v="0"/>
    <x v="142"/>
    <x v="3"/>
    <x v="39"/>
    <s v="Milwaukee"/>
    <x v="1"/>
    <n v="0.3000000000000001"/>
    <n v="2750"/>
    <n v="825.00000000000023"/>
    <n v="330.00000000000011"/>
    <n v="0.4"/>
  </r>
  <r>
    <x v="0"/>
    <x v="0"/>
    <x v="142"/>
    <x v="3"/>
    <x v="39"/>
    <s v="Milwaukee"/>
    <x v="2"/>
    <n v="0.25000000000000006"/>
    <n v="1750"/>
    <n v="437.50000000000011"/>
    <n v="153.12500000000003"/>
    <n v="0.35"/>
  </r>
  <r>
    <x v="0"/>
    <x v="0"/>
    <x v="142"/>
    <x v="3"/>
    <x v="39"/>
    <s v="Milwaukee"/>
    <x v="3"/>
    <n v="0.25000000000000006"/>
    <n v="1500"/>
    <n v="375.00000000000006"/>
    <n v="131.25"/>
    <n v="0.35"/>
  </r>
  <r>
    <x v="0"/>
    <x v="0"/>
    <x v="142"/>
    <x v="3"/>
    <x v="39"/>
    <s v="Milwaukee"/>
    <x v="4"/>
    <n v="0.35000000000000003"/>
    <n v="1500"/>
    <n v="525"/>
    <n v="157.5"/>
    <n v="0.3"/>
  </r>
  <r>
    <x v="0"/>
    <x v="0"/>
    <x v="142"/>
    <x v="3"/>
    <x v="39"/>
    <s v="Milwaukee"/>
    <x v="5"/>
    <n v="0.4"/>
    <n v="2250"/>
    <n v="900"/>
    <n v="360"/>
    <n v="0.4"/>
  </r>
  <r>
    <x v="0"/>
    <x v="0"/>
    <x v="87"/>
    <x v="3"/>
    <x v="39"/>
    <s v="Milwaukee"/>
    <x v="0"/>
    <n v="0.44999999999999996"/>
    <n v="4000"/>
    <n v="1799.9999999999998"/>
    <n v="720"/>
    <n v="0.4"/>
  </r>
  <r>
    <x v="0"/>
    <x v="0"/>
    <x v="87"/>
    <x v="3"/>
    <x v="39"/>
    <s v="Milwaukee"/>
    <x v="1"/>
    <n v="0.35000000000000003"/>
    <n v="2500"/>
    <n v="875.00000000000011"/>
    <n v="350.00000000000006"/>
    <n v="0.4"/>
  </r>
  <r>
    <x v="0"/>
    <x v="0"/>
    <x v="87"/>
    <x v="3"/>
    <x v="39"/>
    <s v="Milwaukee"/>
    <x v="2"/>
    <n v="0.35000000000000003"/>
    <n v="1500"/>
    <n v="525"/>
    <n v="183.75"/>
    <n v="0.35"/>
  </r>
  <r>
    <x v="0"/>
    <x v="0"/>
    <x v="87"/>
    <x v="3"/>
    <x v="39"/>
    <s v="Milwaukee"/>
    <x v="3"/>
    <n v="0.35000000000000003"/>
    <n v="1500"/>
    <n v="525"/>
    <n v="183.75"/>
    <n v="0.35"/>
  </r>
  <r>
    <x v="0"/>
    <x v="0"/>
    <x v="87"/>
    <x v="3"/>
    <x v="39"/>
    <s v="Milwaukee"/>
    <x v="4"/>
    <n v="0.44999999999999996"/>
    <n v="1500"/>
    <n v="674.99999999999989"/>
    <n v="202.49999999999997"/>
    <n v="0.3"/>
  </r>
  <r>
    <x v="0"/>
    <x v="0"/>
    <x v="87"/>
    <x v="3"/>
    <x v="39"/>
    <s v="Milwaukee"/>
    <x v="5"/>
    <n v="0.49999999999999983"/>
    <n v="2750"/>
    <n v="1374.9999999999995"/>
    <n v="549.99999999999989"/>
    <n v="0.4"/>
  </r>
  <r>
    <x v="0"/>
    <x v="0"/>
    <x v="143"/>
    <x v="3"/>
    <x v="39"/>
    <s v="Milwaukee"/>
    <x v="0"/>
    <n v="0.44999999999999996"/>
    <n v="4250"/>
    <n v="1912.4999999999998"/>
    <n v="765"/>
    <n v="0.4"/>
  </r>
  <r>
    <x v="0"/>
    <x v="0"/>
    <x v="143"/>
    <x v="3"/>
    <x v="39"/>
    <s v="Milwaukee"/>
    <x v="1"/>
    <n v="0.35000000000000003"/>
    <n v="3250"/>
    <n v="1137.5"/>
    <n v="455"/>
    <n v="0.4"/>
  </r>
  <r>
    <x v="0"/>
    <x v="0"/>
    <x v="143"/>
    <x v="3"/>
    <x v="39"/>
    <s v="Milwaukee"/>
    <x v="2"/>
    <n v="0.35000000000000003"/>
    <n v="2700"/>
    <n v="945.00000000000011"/>
    <n v="330.75"/>
    <n v="0.35"/>
  </r>
  <r>
    <x v="0"/>
    <x v="0"/>
    <x v="143"/>
    <x v="3"/>
    <x v="39"/>
    <s v="Milwaukee"/>
    <x v="3"/>
    <n v="0.35000000000000003"/>
    <n v="2750"/>
    <n v="962.50000000000011"/>
    <n v="336.875"/>
    <n v="0.35"/>
  </r>
  <r>
    <x v="0"/>
    <x v="0"/>
    <x v="143"/>
    <x v="3"/>
    <x v="39"/>
    <s v="Milwaukee"/>
    <x v="4"/>
    <n v="0.6"/>
    <n v="2500"/>
    <n v="1500"/>
    <n v="450"/>
    <n v="0.3"/>
  </r>
  <r>
    <x v="0"/>
    <x v="0"/>
    <x v="143"/>
    <x v="3"/>
    <x v="39"/>
    <s v="Milwaukee"/>
    <x v="5"/>
    <n v="0.64999999999999991"/>
    <n v="3500"/>
    <n v="2274.9999999999995"/>
    <n v="909.99999999999989"/>
    <n v="0.4"/>
  </r>
  <r>
    <x v="0"/>
    <x v="0"/>
    <x v="144"/>
    <x v="3"/>
    <x v="39"/>
    <s v="Milwaukee"/>
    <x v="0"/>
    <n v="0.6"/>
    <n v="6000"/>
    <n v="3600"/>
    <n v="1440"/>
    <n v="0.4"/>
  </r>
  <r>
    <x v="0"/>
    <x v="0"/>
    <x v="144"/>
    <x v="3"/>
    <x v="39"/>
    <s v="Milwaukee"/>
    <x v="1"/>
    <n v="0.5"/>
    <n v="4000"/>
    <n v="2000"/>
    <n v="800"/>
    <n v="0.4"/>
  </r>
  <r>
    <x v="0"/>
    <x v="0"/>
    <x v="144"/>
    <x v="3"/>
    <x v="39"/>
    <s v="Milwaukee"/>
    <x v="2"/>
    <n v="0.5"/>
    <n v="3500"/>
    <n v="1750"/>
    <n v="612.5"/>
    <n v="0.35"/>
  </r>
  <r>
    <x v="0"/>
    <x v="0"/>
    <x v="144"/>
    <x v="3"/>
    <x v="39"/>
    <s v="Milwaukee"/>
    <x v="3"/>
    <n v="0.5"/>
    <n v="3000"/>
    <n v="1500"/>
    <n v="525"/>
    <n v="0.35"/>
  </r>
  <r>
    <x v="0"/>
    <x v="0"/>
    <x v="144"/>
    <x v="3"/>
    <x v="39"/>
    <s v="Milwaukee"/>
    <x v="4"/>
    <n v="0.6"/>
    <n v="3000"/>
    <n v="1800"/>
    <n v="540"/>
    <n v="0.3"/>
  </r>
  <r>
    <x v="0"/>
    <x v="0"/>
    <x v="144"/>
    <x v="3"/>
    <x v="39"/>
    <s v="Milwaukee"/>
    <x v="5"/>
    <n v="0.64999999999999991"/>
    <n v="4000"/>
    <n v="2599.9999999999995"/>
    <n v="1039.9999999999998"/>
    <n v="0.4"/>
  </r>
  <r>
    <x v="0"/>
    <x v="0"/>
    <x v="102"/>
    <x v="3"/>
    <x v="40"/>
    <s v="Indianapolis"/>
    <x v="0"/>
    <n v="0.35000000000000003"/>
    <n v="5000"/>
    <n v="1750.0000000000002"/>
    <n v="700.00000000000011"/>
    <n v="0.4"/>
  </r>
  <r>
    <x v="0"/>
    <x v="0"/>
    <x v="102"/>
    <x v="3"/>
    <x v="40"/>
    <s v="Indianapolis"/>
    <x v="1"/>
    <n v="0.35000000000000003"/>
    <n v="3000"/>
    <n v="1050"/>
    <n v="420"/>
    <n v="0.4"/>
  </r>
  <r>
    <x v="0"/>
    <x v="0"/>
    <x v="102"/>
    <x v="3"/>
    <x v="40"/>
    <s v="Indianapolis"/>
    <x v="2"/>
    <n v="0.25000000000000006"/>
    <n v="3000"/>
    <n v="750.00000000000011"/>
    <n v="300.00000000000006"/>
    <n v="0.4"/>
  </r>
  <r>
    <x v="0"/>
    <x v="0"/>
    <x v="102"/>
    <x v="3"/>
    <x v="40"/>
    <s v="Indianapolis"/>
    <x v="3"/>
    <n v="0.30000000000000004"/>
    <n v="1500"/>
    <n v="450.00000000000006"/>
    <n v="180.00000000000003"/>
    <n v="0.4"/>
  </r>
  <r>
    <x v="0"/>
    <x v="0"/>
    <x v="102"/>
    <x v="3"/>
    <x v="40"/>
    <s v="Indianapolis"/>
    <x v="4"/>
    <n v="0.44999999999999996"/>
    <n v="2000"/>
    <n v="899.99999999999989"/>
    <n v="360"/>
    <n v="0.4"/>
  </r>
  <r>
    <x v="0"/>
    <x v="0"/>
    <x v="102"/>
    <x v="3"/>
    <x v="40"/>
    <s v="Indianapolis"/>
    <x v="5"/>
    <n v="0.35000000000000003"/>
    <n v="3000"/>
    <n v="1050"/>
    <n v="420"/>
    <n v="0.4"/>
  </r>
  <r>
    <x v="0"/>
    <x v="0"/>
    <x v="103"/>
    <x v="3"/>
    <x v="40"/>
    <s v="Indianapolis"/>
    <x v="0"/>
    <n v="0.35000000000000003"/>
    <n v="5500"/>
    <n v="1925.0000000000002"/>
    <n v="770.00000000000011"/>
    <n v="0.4"/>
  </r>
  <r>
    <x v="0"/>
    <x v="0"/>
    <x v="103"/>
    <x v="3"/>
    <x v="40"/>
    <s v="Indianapolis"/>
    <x v="1"/>
    <n v="0.4"/>
    <n v="2000"/>
    <n v="800"/>
    <n v="320"/>
    <n v="0.4"/>
  </r>
  <r>
    <x v="0"/>
    <x v="0"/>
    <x v="103"/>
    <x v="3"/>
    <x v="40"/>
    <s v="Indianapolis"/>
    <x v="2"/>
    <n v="0.30000000000000004"/>
    <n v="3000"/>
    <n v="900.00000000000011"/>
    <n v="360.00000000000006"/>
    <n v="0.4"/>
  </r>
  <r>
    <x v="0"/>
    <x v="0"/>
    <x v="103"/>
    <x v="3"/>
    <x v="40"/>
    <s v="Indianapolis"/>
    <x v="3"/>
    <n v="0.35000000000000003"/>
    <n v="1750"/>
    <n v="612.50000000000011"/>
    <n v="245.00000000000006"/>
    <n v="0.4"/>
  </r>
  <r>
    <x v="0"/>
    <x v="0"/>
    <x v="103"/>
    <x v="3"/>
    <x v="40"/>
    <s v="Indianapolis"/>
    <x v="4"/>
    <n v="0.49999999999999994"/>
    <n v="2500"/>
    <n v="1249.9999999999998"/>
    <n v="499.99999999999994"/>
    <n v="0.4"/>
  </r>
  <r>
    <x v="0"/>
    <x v="0"/>
    <x v="103"/>
    <x v="3"/>
    <x v="40"/>
    <s v="Indianapolis"/>
    <x v="5"/>
    <n v="0.24999999999999994"/>
    <n v="3500"/>
    <n v="874.99999999999977"/>
    <n v="349.99999999999994"/>
    <n v="0.4"/>
  </r>
  <r>
    <x v="0"/>
    <x v="0"/>
    <x v="104"/>
    <x v="3"/>
    <x v="40"/>
    <s v="Indianapolis"/>
    <x v="0"/>
    <n v="0.30000000000000004"/>
    <n v="5700"/>
    <n v="1710.0000000000002"/>
    <n v="684.00000000000011"/>
    <n v="0.4"/>
  </r>
  <r>
    <x v="0"/>
    <x v="0"/>
    <x v="104"/>
    <x v="3"/>
    <x v="40"/>
    <s v="Indianapolis"/>
    <x v="1"/>
    <n v="0.30000000000000004"/>
    <n v="2750"/>
    <n v="825.00000000000011"/>
    <n v="330.00000000000006"/>
    <n v="0.4"/>
  </r>
  <r>
    <x v="0"/>
    <x v="0"/>
    <x v="104"/>
    <x v="3"/>
    <x v="40"/>
    <s v="Indianapolis"/>
    <x v="2"/>
    <n v="0.2"/>
    <n v="3250"/>
    <n v="650"/>
    <n v="260"/>
    <n v="0.4"/>
  </r>
  <r>
    <x v="0"/>
    <x v="0"/>
    <x v="104"/>
    <x v="3"/>
    <x v="40"/>
    <s v="Indianapolis"/>
    <x v="3"/>
    <n v="0.24999999999999994"/>
    <n v="1750"/>
    <n v="437.49999999999989"/>
    <n v="174.99999999999997"/>
    <n v="0.4"/>
  </r>
  <r>
    <x v="0"/>
    <x v="0"/>
    <x v="104"/>
    <x v="3"/>
    <x v="40"/>
    <s v="Indianapolis"/>
    <x v="4"/>
    <n v="0.4"/>
    <n v="2250"/>
    <n v="900"/>
    <n v="360"/>
    <n v="0.4"/>
  </r>
  <r>
    <x v="0"/>
    <x v="0"/>
    <x v="104"/>
    <x v="3"/>
    <x v="40"/>
    <s v="Indianapolis"/>
    <x v="5"/>
    <n v="0.30000000000000004"/>
    <n v="3250"/>
    <n v="975.00000000000011"/>
    <n v="390.00000000000006"/>
    <n v="0.4"/>
  </r>
  <r>
    <x v="0"/>
    <x v="0"/>
    <x v="105"/>
    <x v="3"/>
    <x v="40"/>
    <s v="Indianapolis"/>
    <x v="0"/>
    <n v="0.30000000000000004"/>
    <n v="5500"/>
    <n v="1650.0000000000002"/>
    <n v="660.00000000000011"/>
    <n v="0.4"/>
  </r>
  <r>
    <x v="0"/>
    <x v="0"/>
    <x v="105"/>
    <x v="3"/>
    <x v="40"/>
    <s v="Indianapolis"/>
    <x v="1"/>
    <n v="0.30000000000000004"/>
    <n v="2500"/>
    <n v="750.00000000000011"/>
    <n v="300.00000000000006"/>
    <n v="0.4"/>
  </r>
  <r>
    <x v="0"/>
    <x v="0"/>
    <x v="105"/>
    <x v="3"/>
    <x v="40"/>
    <s v="Indianapolis"/>
    <x v="2"/>
    <n v="0.2"/>
    <n v="2500"/>
    <n v="500"/>
    <n v="200"/>
    <n v="0.4"/>
  </r>
  <r>
    <x v="0"/>
    <x v="0"/>
    <x v="105"/>
    <x v="3"/>
    <x v="40"/>
    <s v="Indianapolis"/>
    <x v="3"/>
    <n v="0.24999999999999994"/>
    <n v="1750"/>
    <n v="437.49999999999989"/>
    <n v="174.99999999999997"/>
    <n v="0.4"/>
  </r>
  <r>
    <x v="0"/>
    <x v="0"/>
    <x v="105"/>
    <x v="3"/>
    <x v="40"/>
    <s v="Indianapolis"/>
    <x v="4"/>
    <n v="0.65"/>
    <n v="2000"/>
    <n v="1300"/>
    <n v="520"/>
    <n v="0.4"/>
  </r>
  <r>
    <x v="0"/>
    <x v="0"/>
    <x v="105"/>
    <x v="3"/>
    <x v="40"/>
    <s v="Indianapolis"/>
    <x v="5"/>
    <n v="0.5"/>
    <n v="3250"/>
    <n v="1625"/>
    <n v="650"/>
    <n v="0.4"/>
  </r>
  <r>
    <x v="0"/>
    <x v="0"/>
    <x v="106"/>
    <x v="3"/>
    <x v="40"/>
    <s v="Indianapolis"/>
    <x v="0"/>
    <n v="0.6"/>
    <n v="5950"/>
    <n v="3570"/>
    <n v="1428"/>
    <n v="0.4"/>
  </r>
  <r>
    <x v="0"/>
    <x v="0"/>
    <x v="106"/>
    <x v="3"/>
    <x v="40"/>
    <s v="Indianapolis"/>
    <x v="1"/>
    <n v="0.4"/>
    <n v="3000"/>
    <n v="1200"/>
    <n v="480"/>
    <n v="0.4"/>
  </r>
  <r>
    <x v="0"/>
    <x v="0"/>
    <x v="106"/>
    <x v="3"/>
    <x v="40"/>
    <s v="Indianapolis"/>
    <x v="2"/>
    <n v="0.35000000000000003"/>
    <n v="2750"/>
    <n v="962.50000000000011"/>
    <n v="385.00000000000006"/>
    <n v="0.4"/>
  </r>
  <r>
    <x v="0"/>
    <x v="0"/>
    <x v="106"/>
    <x v="3"/>
    <x v="40"/>
    <s v="Indianapolis"/>
    <x v="3"/>
    <n v="0.35000000000000003"/>
    <n v="2000"/>
    <n v="700.00000000000011"/>
    <n v="280.00000000000006"/>
    <n v="0.4"/>
  </r>
  <r>
    <x v="0"/>
    <x v="0"/>
    <x v="106"/>
    <x v="3"/>
    <x v="40"/>
    <s v="Indianapolis"/>
    <x v="4"/>
    <n v="0.44999999999999996"/>
    <n v="2250"/>
    <n v="1012.4999999999999"/>
    <n v="405"/>
    <n v="0.4"/>
  </r>
  <r>
    <x v="0"/>
    <x v="0"/>
    <x v="106"/>
    <x v="3"/>
    <x v="40"/>
    <s v="Indianapolis"/>
    <x v="5"/>
    <n v="0.54999999999999993"/>
    <n v="3500"/>
    <n v="1924.9999999999998"/>
    <n v="770"/>
    <n v="0.4"/>
  </r>
  <r>
    <x v="0"/>
    <x v="0"/>
    <x v="107"/>
    <x v="3"/>
    <x v="40"/>
    <s v="Indianapolis"/>
    <x v="0"/>
    <n v="0.45"/>
    <n v="6000"/>
    <n v="2700"/>
    <n v="1080"/>
    <n v="0.4"/>
  </r>
  <r>
    <x v="0"/>
    <x v="0"/>
    <x v="107"/>
    <x v="3"/>
    <x v="40"/>
    <s v="Indianapolis"/>
    <x v="1"/>
    <n v="0.40000000000000008"/>
    <n v="4250"/>
    <n v="1700.0000000000002"/>
    <n v="680.00000000000011"/>
    <n v="0.4"/>
  </r>
  <r>
    <x v="0"/>
    <x v="0"/>
    <x v="107"/>
    <x v="3"/>
    <x v="40"/>
    <s v="Indianapolis"/>
    <x v="2"/>
    <n v="0.35000000000000003"/>
    <n v="3000"/>
    <n v="1050"/>
    <n v="420"/>
    <n v="0.4"/>
  </r>
  <r>
    <x v="0"/>
    <x v="0"/>
    <x v="107"/>
    <x v="3"/>
    <x v="40"/>
    <s v="Indianapolis"/>
    <x v="3"/>
    <n v="0.35000000000000003"/>
    <n v="2750"/>
    <n v="962.50000000000011"/>
    <n v="385.00000000000006"/>
    <n v="0.4"/>
  </r>
  <r>
    <x v="0"/>
    <x v="0"/>
    <x v="107"/>
    <x v="3"/>
    <x v="40"/>
    <s v="Indianapolis"/>
    <x v="4"/>
    <n v="0.45"/>
    <n v="2750"/>
    <n v="1237.5"/>
    <n v="495"/>
    <n v="0.4"/>
  </r>
  <r>
    <x v="0"/>
    <x v="0"/>
    <x v="107"/>
    <x v="3"/>
    <x v="40"/>
    <s v="Indianapolis"/>
    <x v="5"/>
    <n v="0.65000000000000013"/>
    <n v="4250"/>
    <n v="2762.5000000000005"/>
    <n v="1105.0000000000002"/>
    <n v="0.4"/>
  </r>
  <r>
    <x v="0"/>
    <x v="0"/>
    <x v="108"/>
    <x v="3"/>
    <x v="40"/>
    <s v="Indianapolis"/>
    <x v="0"/>
    <n v="0.60000000000000009"/>
    <n v="6500"/>
    <n v="3900.0000000000005"/>
    <n v="1560.0000000000002"/>
    <n v="0.4"/>
  </r>
  <r>
    <x v="0"/>
    <x v="0"/>
    <x v="108"/>
    <x v="3"/>
    <x v="40"/>
    <s v="Indianapolis"/>
    <x v="1"/>
    <n v="0.55000000000000016"/>
    <n v="4000"/>
    <n v="2200.0000000000005"/>
    <n v="880.00000000000023"/>
    <n v="0.4"/>
  </r>
  <r>
    <x v="0"/>
    <x v="0"/>
    <x v="108"/>
    <x v="3"/>
    <x v="40"/>
    <s v="Indianapolis"/>
    <x v="2"/>
    <n v="0.5"/>
    <n v="3250"/>
    <n v="1625"/>
    <n v="650"/>
    <n v="0.4"/>
  </r>
  <r>
    <x v="0"/>
    <x v="0"/>
    <x v="108"/>
    <x v="3"/>
    <x v="40"/>
    <s v="Indianapolis"/>
    <x v="3"/>
    <n v="0.5"/>
    <n v="2750"/>
    <n v="1375"/>
    <n v="550"/>
    <n v="0.4"/>
  </r>
  <r>
    <x v="0"/>
    <x v="0"/>
    <x v="108"/>
    <x v="3"/>
    <x v="40"/>
    <s v="Indianapolis"/>
    <x v="4"/>
    <n v="0.60000000000000009"/>
    <n v="3000"/>
    <n v="1800.0000000000002"/>
    <n v="720.00000000000011"/>
    <n v="0.4"/>
  </r>
  <r>
    <x v="0"/>
    <x v="0"/>
    <x v="108"/>
    <x v="3"/>
    <x v="40"/>
    <s v="Indianapolis"/>
    <x v="5"/>
    <n v="0.65000000000000013"/>
    <n v="4750"/>
    <n v="3087.5000000000005"/>
    <n v="1235.0000000000002"/>
    <n v="0.4"/>
  </r>
  <r>
    <x v="0"/>
    <x v="0"/>
    <x v="109"/>
    <x v="3"/>
    <x v="40"/>
    <s v="Indianapolis"/>
    <x v="0"/>
    <n v="0.5"/>
    <n v="5250"/>
    <n v="2625"/>
    <n v="1050"/>
    <n v="0.4"/>
  </r>
  <r>
    <x v="0"/>
    <x v="0"/>
    <x v="109"/>
    <x v="3"/>
    <x v="40"/>
    <s v="Indianapolis"/>
    <x v="1"/>
    <n v="0.45000000000000007"/>
    <n v="3000"/>
    <n v="1350.0000000000002"/>
    <n v="540.00000000000011"/>
    <n v="0.4"/>
  </r>
  <r>
    <x v="0"/>
    <x v="0"/>
    <x v="109"/>
    <x v="3"/>
    <x v="40"/>
    <s v="Indianapolis"/>
    <x v="2"/>
    <n v="0.4"/>
    <n v="3000"/>
    <n v="1200"/>
    <n v="480"/>
    <n v="0.4"/>
  </r>
  <r>
    <x v="0"/>
    <x v="0"/>
    <x v="109"/>
    <x v="3"/>
    <x v="40"/>
    <s v="Indianapolis"/>
    <x v="3"/>
    <n v="0.4"/>
    <n v="2750"/>
    <n v="1100"/>
    <n v="440"/>
    <n v="0.4"/>
  </r>
  <r>
    <x v="0"/>
    <x v="0"/>
    <x v="109"/>
    <x v="3"/>
    <x v="40"/>
    <s v="Indianapolis"/>
    <x v="4"/>
    <n v="0.5"/>
    <n v="2500"/>
    <n v="1250"/>
    <n v="500"/>
    <n v="0.4"/>
  </r>
  <r>
    <x v="0"/>
    <x v="0"/>
    <x v="109"/>
    <x v="3"/>
    <x v="40"/>
    <s v="Indianapolis"/>
    <x v="5"/>
    <n v="0.55000000000000004"/>
    <n v="4250"/>
    <n v="2337.5"/>
    <n v="935"/>
    <n v="0.4"/>
  </r>
  <r>
    <x v="0"/>
    <x v="0"/>
    <x v="110"/>
    <x v="3"/>
    <x v="40"/>
    <s v="Indianapolis"/>
    <x v="0"/>
    <n v="0.35000000000000003"/>
    <n v="5500"/>
    <n v="1925.0000000000002"/>
    <n v="770.00000000000011"/>
    <n v="0.4"/>
  </r>
  <r>
    <x v="0"/>
    <x v="0"/>
    <x v="110"/>
    <x v="3"/>
    <x v="40"/>
    <s v="Indianapolis"/>
    <x v="1"/>
    <n v="0.3000000000000001"/>
    <n v="3500"/>
    <n v="1050.0000000000005"/>
    <n v="420.00000000000023"/>
    <n v="0.4"/>
  </r>
  <r>
    <x v="0"/>
    <x v="0"/>
    <x v="110"/>
    <x v="3"/>
    <x v="40"/>
    <s v="Indianapolis"/>
    <x v="2"/>
    <n v="0.25000000000000006"/>
    <n v="2500"/>
    <n v="625.00000000000011"/>
    <n v="250.00000000000006"/>
    <n v="0.4"/>
  </r>
  <r>
    <x v="0"/>
    <x v="0"/>
    <x v="110"/>
    <x v="3"/>
    <x v="40"/>
    <s v="Indianapolis"/>
    <x v="3"/>
    <n v="0.25000000000000006"/>
    <n v="2250"/>
    <n v="562.50000000000011"/>
    <n v="225.00000000000006"/>
    <n v="0.4"/>
  </r>
  <r>
    <x v="0"/>
    <x v="0"/>
    <x v="110"/>
    <x v="3"/>
    <x v="40"/>
    <s v="Indianapolis"/>
    <x v="4"/>
    <n v="0.35000000000000003"/>
    <n v="2250"/>
    <n v="787.50000000000011"/>
    <n v="315.00000000000006"/>
    <n v="0.4"/>
  </r>
  <r>
    <x v="0"/>
    <x v="0"/>
    <x v="110"/>
    <x v="3"/>
    <x v="40"/>
    <s v="Indianapolis"/>
    <x v="5"/>
    <n v="0.4"/>
    <n v="3000"/>
    <n v="1200"/>
    <n v="480"/>
    <n v="0.4"/>
  </r>
  <r>
    <x v="0"/>
    <x v="0"/>
    <x v="111"/>
    <x v="3"/>
    <x v="40"/>
    <s v="Indianapolis"/>
    <x v="0"/>
    <n v="0.44999999999999996"/>
    <n v="4250"/>
    <n v="1912.4999999999998"/>
    <n v="765"/>
    <n v="0.4"/>
  </r>
  <r>
    <x v="0"/>
    <x v="0"/>
    <x v="111"/>
    <x v="3"/>
    <x v="40"/>
    <s v="Indianapolis"/>
    <x v="1"/>
    <n v="0.35000000000000003"/>
    <n v="2750"/>
    <n v="962.50000000000011"/>
    <n v="385.00000000000006"/>
    <n v="0.4"/>
  </r>
  <r>
    <x v="0"/>
    <x v="0"/>
    <x v="111"/>
    <x v="3"/>
    <x v="40"/>
    <s v="Indianapolis"/>
    <x v="2"/>
    <n v="0.35000000000000003"/>
    <n v="1750"/>
    <n v="612.50000000000011"/>
    <n v="245.00000000000006"/>
    <n v="0.4"/>
  </r>
  <r>
    <x v="0"/>
    <x v="0"/>
    <x v="111"/>
    <x v="3"/>
    <x v="40"/>
    <s v="Indianapolis"/>
    <x v="3"/>
    <n v="0.35000000000000003"/>
    <n v="1750"/>
    <n v="612.50000000000011"/>
    <n v="245.00000000000006"/>
    <n v="0.4"/>
  </r>
  <r>
    <x v="0"/>
    <x v="0"/>
    <x v="111"/>
    <x v="3"/>
    <x v="40"/>
    <s v="Indianapolis"/>
    <x v="4"/>
    <n v="0.44999999999999996"/>
    <n v="1750"/>
    <n v="787.49999999999989"/>
    <n v="315"/>
    <n v="0.4"/>
  </r>
  <r>
    <x v="0"/>
    <x v="0"/>
    <x v="111"/>
    <x v="3"/>
    <x v="40"/>
    <s v="Indianapolis"/>
    <x v="5"/>
    <n v="0.49999999999999983"/>
    <n v="3000"/>
    <n v="1499.9999999999995"/>
    <n v="599.99999999999989"/>
    <n v="0.4"/>
  </r>
  <r>
    <x v="0"/>
    <x v="0"/>
    <x v="112"/>
    <x v="3"/>
    <x v="40"/>
    <s v="Indianapolis"/>
    <x v="0"/>
    <n v="0.44999999999999996"/>
    <n v="4500"/>
    <n v="2024.9999999999998"/>
    <n v="810"/>
    <n v="0.4"/>
  </r>
  <r>
    <x v="0"/>
    <x v="0"/>
    <x v="112"/>
    <x v="3"/>
    <x v="40"/>
    <s v="Indianapolis"/>
    <x v="1"/>
    <n v="0.35000000000000003"/>
    <n v="3500"/>
    <n v="1225.0000000000002"/>
    <n v="490.00000000000011"/>
    <n v="0.4"/>
  </r>
  <r>
    <x v="0"/>
    <x v="0"/>
    <x v="112"/>
    <x v="3"/>
    <x v="40"/>
    <s v="Indianapolis"/>
    <x v="2"/>
    <n v="0.35000000000000003"/>
    <n v="2950"/>
    <n v="1032.5"/>
    <n v="413"/>
    <n v="0.4"/>
  </r>
  <r>
    <x v="0"/>
    <x v="0"/>
    <x v="112"/>
    <x v="3"/>
    <x v="40"/>
    <s v="Indianapolis"/>
    <x v="3"/>
    <n v="0.4"/>
    <n v="3250"/>
    <n v="1300"/>
    <n v="520"/>
    <n v="0.4"/>
  </r>
  <r>
    <x v="0"/>
    <x v="0"/>
    <x v="112"/>
    <x v="3"/>
    <x v="40"/>
    <s v="Indianapolis"/>
    <x v="4"/>
    <n v="0.65"/>
    <n v="3000"/>
    <n v="1950"/>
    <n v="780"/>
    <n v="0.4"/>
  </r>
  <r>
    <x v="0"/>
    <x v="0"/>
    <x v="112"/>
    <x v="3"/>
    <x v="40"/>
    <s v="Indianapolis"/>
    <x v="5"/>
    <n v="0.7"/>
    <n v="4000"/>
    <n v="2800"/>
    <n v="1120"/>
    <n v="0.4"/>
  </r>
  <r>
    <x v="0"/>
    <x v="0"/>
    <x v="113"/>
    <x v="3"/>
    <x v="40"/>
    <s v="Indianapolis"/>
    <x v="0"/>
    <n v="0.65"/>
    <n v="6500"/>
    <n v="4225"/>
    <n v="1690"/>
    <n v="0.4"/>
  </r>
  <r>
    <x v="0"/>
    <x v="0"/>
    <x v="113"/>
    <x v="3"/>
    <x v="40"/>
    <s v="Indianapolis"/>
    <x v="1"/>
    <n v="0.55000000000000004"/>
    <n v="4500"/>
    <n v="2475"/>
    <n v="990"/>
    <n v="0.4"/>
  </r>
  <r>
    <x v="0"/>
    <x v="0"/>
    <x v="113"/>
    <x v="3"/>
    <x v="40"/>
    <s v="Indianapolis"/>
    <x v="2"/>
    <n v="0.55000000000000004"/>
    <n v="4000"/>
    <n v="2200"/>
    <n v="880"/>
    <n v="0.4"/>
  </r>
  <r>
    <x v="0"/>
    <x v="0"/>
    <x v="113"/>
    <x v="3"/>
    <x v="40"/>
    <s v="Indianapolis"/>
    <x v="3"/>
    <n v="0.55000000000000004"/>
    <n v="3500"/>
    <n v="1925.0000000000002"/>
    <n v="770.00000000000011"/>
    <n v="0.4"/>
  </r>
  <r>
    <x v="0"/>
    <x v="0"/>
    <x v="113"/>
    <x v="3"/>
    <x v="40"/>
    <s v="Indianapolis"/>
    <x v="4"/>
    <n v="0.65"/>
    <n v="3500"/>
    <n v="2275"/>
    <n v="910"/>
    <n v="0.4"/>
  </r>
  <r>
    <x v="0"/>
    <x v="0"/>
    <x v="113"/>
    <x v="3"/>
    <x v="40"/>
    <s v="Indianapolis"/>
    <x v="5"/>
    <n v="0.7"/>
    <n v="4500"/>
    <n v="3150"/>
    <n v="1260"/>
    <n v="0.4"/>
  </r>
  <r>
    <x v="0"/>
    <x v="0"/>
    <x v="145"/>
    <x v="0"/>
    <x v="41"/>
    <s v="Charleston"/>
    <x v="0"/>
    <n v="0.35000000000000003"/>
    <n v="4250"/>
    <n v="1487.5000000000002"/>
    <n v="595.00000000000011"/>
    <n v="0.4"/>
  </r>
  <r>
    <x v="0"/>
    <x v="0"/>
    <x v="145"/>
    <x v="0"/>
    <x v="41"/>
    <s v="Charleston"/>
    <x v="1"/>
    <n v="0.35000000000000003"/>
    <n v="2250"/>
    <n v="787.50000000000011"/>
    <n v="275.625"/>
    <n v="0.35"/>
  </r>
  <r>
    <x v="0"/>
    <x v="0"/>
    <x v="145"/>
    <x v="0"/>
    <x v="41"/>
    <s v="Charleston"/>
    <x v="2"/>
    <n v="0.25000000000000006"/>
    <n v="2250"/>
    <n v="562.50000000000011"/>
    <n v="196.87500000000003"/>
    <n v="0.35"/>
  </r>
  <r>
    <x v="0"/>
    <x v="0"/>
    <x v="145"/>
    <x v="0"/>
    <x v="41"/>
    <s v="Charleston"/>
    <x v="3"/>
    <n v="0.3"/>
    <n v="750"/>
    <n v="225"/>
    <n v="78.75"/>
    <n v="0.35"/>
  </r>
  <r>
    <x v="0"/>
    <x v="0"/>
    <x v="145"/>
    <x v="0"/>
    <x v="41"/>
    <s v="Charleston"/>
    <x v="4"/>
    <n v="0.45"/>
    <n v="1250"/>
    <n v="562.5"/>
    <n v="168.75"/>
    <n v="0.3"/>
  </r>
  <r>
    <x v="0"/>
    <x v="0"/>
    <x v="145"/>
    <x v="0"/>
    <x v="41"/>
    <s v="Charleston"/>
    <x v="5"/>
    <n v="0.35000000000000003"/>
    <n v="2250"/>
    <n v="787.50000000000011"/>
    <n v="236.25000000000003"/>
    <n v="0.3"/>
  </r>
  <r>
    <x v="0"/>
    <x v="0"/>
    <x v="216"/>
    <x v="0"/>
    <x v="41"/>
    <s v="Charleston"/>
    <x v="0"/>
    <n v="0.35000000000000003"/>
    <n v="4750"/>
    <n v="1662.5000000000002"/>
    <n v="665.00000000000011"/>
    <n v="0.4"/>
  </r>
  <r>
    <x v="0"/>
    <x v="0"/>
    <x v="216"/>
    <x v="0"/>
    <x v="41"/>
    <s v="Charleston"/>
    <x v="1"/>
    <n v="0.35000000000000003"/>
    <n v="1250"/>
    <n v="437.50000000000006"/>
    <n v="153.125"/>
    <n v="0.35"/>
  </r>
  <r>
    <x v="0"/>
    <x v="0"/>
    <x v="216"/>
    <x v="0"/>
    <x v="41"/>
    <s v="Charleston"/>
    <x v="2"/>
    <n v="0.25000000000000006"/>
    <n v="1750"/>
    <n v="437.50000000000011"/>
    <n v="153.12500000000003"/>
    <n v="0.35"/>
  </r>
  <r>
    <x v="0"/>
    <x v="0"/>
    <x v="216"/>
    <x v="0"/>
    <x v="41"/>
    <s v="Charleston"/>
    <x v="3"/>
    <n v="0.3"/>
    <n v="500"/>
    <n v="150"/>
    <n v="52.5"/>
    <n v="0.35"/>
  </r>
  <r>
    <x v="0"/>
    <x v="0"/>
    <x v="216"/>
    <x v="0"/>
    <x v="41"/>
    <s v="Charleston"/>
    <x v="4"/>
    <n v="0.45"/>
    <n v="1250"/>
    <n v="562.5"/>
    <n v="168.75"/>
    <n v="0.3"/>
  </r>
  <r>
    <x v="0"/>
    <x v="0"/>
    <x v="216"/>
    <x v="0"/>
    <x v="41"/>
    <s v="Charleston"/>
    <x v="5"/>
    <n v="0.35000000000000003"/>
    <n v="2250"/>
    <n v="787.50000000000011"/>
    <n v="236.25000000000003"/>
    <n v="0.3"/>
  </r>
  <r>
    <x v="0"/>
    <x v="0"/>
    <x v="250"/>
    <x v="0"/>
    <x v="41"/>
    <s v="Charleston"/>
    <x v="0"/>
    <n v="0.35000000000000003"/>
    <n v="4450"/>
    <n v="1557.5000000000002"/>
    <n v="623.00000000000011"/>
    <n v="0.4"/>
  </r>
  <r>
    <x v="0"/>
    <x v="0"/>
    <x v="250"/>
    <x v="0"/>
    <x v="41"/>
    <s v="Charleston"/>
    <x v="1"/>
    <n v="0.35000000000000003"/>
    <n v="1500"/>
    <n v="525"/>
    <n v="183.75"/>
    <n v="0.35"/>
  </r>
  <r>
    <x v="0"/>
    <x v="0"/>
    <x v="250"/>
    <x v="0"/>
    <x v="41"/>
    <s v="Charleston"/>
    <x v="2"/>
    <n v="0.25000000000000006"/>
    <n v="1750"/>
    <n v="437.50000000000011"/>
    <n v="153.12500000000003"/>
    <n v="0.35"/>
  </r>
  <r>
    <x v="0"/>
    <x v="0"/>
    <x v="250"/>
    <x v="0"/>
    <x v="41"/>
    <s v="Charleston"/>
    <x v="3"/>
    <n v="0.3"/>
    <n v="250"/>
    <n v="75"/>
    <n v="26.25"/>
    <n v="0.35"/>
  </r>
  <r>
    <x v="0"/>
    <x v="0"/>
    <x v="250"/>
    <x v="0"/>
    <x v="41"/>
    <s v="Charleston"/>
    <x v="4"/>
    <n v="0.45"/>
    <n v="750"/>
    <n v="337.5"/>
    <n v="101.25"/>
    <n v="0.3"/>
  </r>
  <r>
    <x v="0"/>
    <x v="0"/>
    <x v="250"/>
    <x v="0"/>
    <x v="41"/>
    <s v="Charleston"/>
    <x v="5"/>
    <n v="0.35000000000000003"/>
    <n v="1750"/>
    <n v="612.50000000000011"/>
    <n v="183.75000000000003"/>
    <n v="0.3"/>
  </r>
  <r>
    <x v="0"/>
    <x v="0"/>
    <x v="251"/>
    <x v="0"/>
    <x v="41"/>
    <s v="Charleston"/>
    <x v="0"/>
    <n v="0.35000000000000003"/>
    <n v="4250"/>
    <n v="1487.5000000000002"/>
    <n v="595.00000000000011"/>
    <n v="0.4"/>
  </r>
  <r>
    <x v="0"/>
    <x v="0"/>
    <x v="251"/>
    <x v="0"/>
    <x v="41"/>
    <s v="Charleston"/>
    <x v="1"/>
    <n v="0.35000000000000003"/>
    <n v="1250"/>
    <n v="437.50000000000006"/>
    <n v="153.125"/>
    <n v="0.35"/>
  </r>
  <r>
    <x v="0"/>
    <x v="0"/>
    <x v="251"/>
    <x v="0"/>
    <x v="41"/>
    <s v="Charleston"/>
    <x v="2"/>
    <n v="0.25000000000000006"/>
    <n v="1250"/>
    <n v="312.50000000000006"/>
    <n v="109.37500000000001"/>
    <n v="0.35"/>
  </r>
  <r>
    <x v="0"/>
    <x v="0"/>
    <x v="251"/>
    <x v="0"/>
    <x v="41"/>
    <s v="Charleston"/>
    <x v="3"/>
    <n v="0.3"/>
    <n v="500"/>
    <n v="150"/>
    <n v="52.5"/>
    <n v="0.35"/>
  </r>
  <r>
    <x v="0"/>
    <x v="0"/>
    <x v="251"/>
    <x v="0"/>
    <x v="41"/>
    <s v="Charleston"/>
    <x v="4"/>
    <n v="0.45"/>
    <n v="500"/>
    <n v="225"/>
    <n v="67.5"/>
    <n v="0.3"/>
  </r>
  <r>
    <x v="0"/>
    <x v="0"/>
    <x v="251"/>
    <x v="0"/>
    <x v="41"/>
    <s v="Charleston"/>
    <x v="5"/>
    <n v="0.35000000000000003"/>
    <n v="2000"/>
    <n v="700.00000000000011"/>
    <n v="210.00000000000003"/>
    <n v="0.3"/>
  </r>
  <r>
    <x v="0"/>
    <x v="0"/>
    <x v="252"/>
    <x v="0"/>
    <x v="41"/>
    <s v="Charleston"/>
    <x v="0"/>
    <n v="0.49999999999999994"/>
    <n v="4700"/>
    <n v="2349.9999999999995"/>
    <n v="939.99999999999989"/>
    <n v="0.4"/>
  </r>
  <r>
    <x v="0"/>
    <x v="0"/>
    <x v="252"/>
    <x v="0"/>
    <x v="41"/>
    <s v="Charleston"/>
    <x v="1"/>
    <n v="0.45"/>
    <n v="1750"/>
    <n v="787.5"/>
    <n v="275.625"/>
    <n v="0.35"/>
  </r>
  <r>
    <x v="0"/>
    <x v="0"/>
    <x v="252"/>
    <x v="0"/>
    <x v="41"/>
    <s v="Charleston"/>
    <x v="2"/>
    <n v="0.4"/>
    <n v="1500"/>
    <n v="600"/>
    <n v="210"/>
    <n v="0.35"/>
  </r>
  <r>
    <x v="0"/>
    <x v="0"/>
    <x v="252"/>
    <x v="0"/>
    <x v="41"/>
    <s v="Charleston"/>
    <x v="3"/>
    <n v="0.4"/>
    <n v="1000"/>
    <n v="400"/>
    <n v="140"/>
    <n v="0.35"/>
  </r>
  <r>
    <x v="0"/>
    <x v="0"/>
    <x v="252"/>
    <x v="0"/>
    <x v="41"/>
    <s v="Charleston"/>
    <x v="4"/>
    <n v="0.49999999999999994"/>
    <n v="1250"/>
    <n v="624.99999999999989"/>
    <n v="187.49999999999997"/>
    <n v="0.3"/>
  </r>
  <r>
    <x v="0"/>
    <x v="0"/>
    <x v="252"/>
    <x v="0"/>
    <x v="41"/>
    <s v="Charleston"/>
    <x v="5"/>
    <n v="0.54999999999999993"/>
    <n v="2500"/>
    <n v="1374.9999999999998"/>
    <n v="412.49999999999994"/>
    <n v="0.3"/>
  </r>
  <r>
    <x v="0"/>
    <x v="0"/>
    <x v="220"/>
    <x v="0"/>
    <x v="41"/>
    <s v="Charleston"/>
    <x v="0"/>
    <n v="0.49999999999999994"/>
    <n v="5000"/>
    <n v="2499.9999999999995"/>
    <n v="999.99999999999989"/>
    <n v="0.4"/>
  </r>
  <r>
    <x v="0"/>
    <x v="0"/>
    <x v="220"/>
    <x v="0"/>
    <x v="41"/>
    <s v="Charleston"/>
    <x v="1"/>
    <n v="0.45"/>
    <n v="2500"/>
    <n v="1125"/>
    <n v="393.75"/>
    <n v="0.35"/>
  </r>
  <r>
    <x v="0"/>
    <x v="0"/>
    <x v="220"/>
    <x v="0"/>
    <x v="41"/>
    <s v="Charleston"/>
    <x v="2"/>
    <n v="0.4"/>
    <n v="1750"/>
    <n v="700"/>
    <n v="244.99999999999997"/>
    <n v="0.35"/>
  </r>
  <r>
    <x v="0"/>
    <x v="0"/>
    <x v="220"/>
    <x v="0"/>
    <x v="41"/>
    <s v="Charleston"/>
    <x v="3"/>
    <n v="0.4"/>
    <n v="1500"/>
    <n v="600"/>
    <n v="210"/>
    <n v="0.35"/>
  </r>
  <r>
    <x v="0"/>
    <x v="0"/>
    <x v="220"/>
    <x v="0"/>
    <x v="41"/>
    <s v="Charleston"/>
    <x v="4"/>
    <n v="0.49999999999999994"/>
    <n v="1500"/>
    <n v="749.99999999999989"/>
    <n v="224.99999999999997"/>
    <n v="0.3"/>
  </r>
  <r>
    <x v="0"/>
    <x v="0"/>
    <x v="220"/>
    <x v="0"/>
    <x v="41"/>
    <s v="Charleston"/>
    <x v="5"/>
    <n v="0.54999999999999993"/>
    <n v="3000"/>
    <n v="1649.9999999999998"/>
    <n v="494.99999999999989"/>
    <n v="0.3"/>
  </r>
  <r>
    <x v="0"/>
    <x v="0"/>
    <x v="253"/>
    <x v="0"/>
    <x v="41"/>
    <s v="Charleston"/>
    <x v="0"/>
    <n v="0.49999999999999994"/>
    <n v="5250"/>
    <n v="2624.9999999999995"/>
    <n v="1049.9999999999998"/>
    <n v="0.4"/>
  </r>
  <r>
    <x v="0"/>
    <x v="0"/>
    <x v="253"/>
    <x v="0"/>
    <x v="41"/>
    <s v="Charleston"/>
    <x v="1"/>
    <n v="0.45"/>
    <n v="2750"/>
    <n v="1237.5"/>
    <n v="433.125"/>
    <n v="0.35"/>
  </r>
  <r>
    <x v="0"/>
    <x v="0"/>
    <x v="253"/>
    <x v="0"/>
    <x v="41"/>
    <s v="Charleston"/>
    <x v="2"/>
    <n v="0.4"/>
    <n v="2000"/>
    <n v="800"/>
    <n v="280"/>
    <n v="0.35"/>
  </r>
  <r>
    <x v="0"/>
    <x v="0"/>
    <x v="253"/>
    <x v="0"/>
    <x v="41"/>
    <s v="Charleston"/>
    <x v="3"/>
    <n v="0.4"/>
    <n v="1500"/>
    <n v="600"/>
    <n v="210"/>
    <n v="0.35"/>
  </r>
  <r>
    <x v="0"/>
    <x v="0"/>
    <x v="253"/>
    <x v="0"/>
    <x v="41"/>
    <s v="Charleston"/>
    <x v="4"/>
    <n v="0.49999999999999994"/>
    <n v="1750"/>
    <n v="874.99999999999989"/>
    <n v="262.49999999999994"/>
    <n v="0.3"/>
  </r>
  <r>
    <x v="0"/>
    <x v="0"/>
    <x v="253"/>
    <x v="0"/>
    <x v="41"/>
    <s v="Charleston"/>
    <x v="5"/>
    <n v="0.54999999999999993"/>
    <n v="3500"/>
    <n v="1924.9999999999998"/>
    <n v="577.49999999999989"/>
    <n v="0.3"/>
  </r>
  <r>
    <x v="0"/>
    <x v="0"/>
    <x v="254"/>
    <x v="0"/>
    <x v="41"/>
    <s v="Charleston"/>
    <x v="0"/>
    <n v="0.49999999999999994"/>
    <n v="5000"/>
    <n v="2499.9999999999995"/>
    <n v="999.99999999999989"/>
    <n v="0.4"/>
  </r>
  <r>
    <x v="0"/>
    <x v="0"/>
    <x v="254"/>
    <x v="0"/>
    <x v="41"/>
    <s v="Charleston"/>
    <x v="1"/>
    <n v="0.45"/>
    <n v="2750"/>
    <n v="1237.5"/>
    <n v="433.125"/>
    <n v="0.35"/>
  </r>
  <r>
    <x v="0"/>
    <x v="0"/>
    <x v="254"/>
    <x v="0"/>
    <x v="41"/>
    <s v="Charleston"/>
    <x v="2"/>
    <n v="0.4"/>
    <n v="2000"/>
    <n v="800"/>
    <n v="280"/>
    <n v="0.35"/>
  </r>
  <r>
    <x v="0"/>
    <x v="0"/>
    <x v="254"/>
    <x v="0"/>
    <x v="41"/>
    <s v="Charleston"/>
    <x v="3"/>
    <n v="0.4"/>
    <n v="1500"/>
    <n v="600"/>
    <n v="210"/>
    <n v="0.35"/>
  </r>
  <r>
    <x v="0"/>
    <x v="0"/>
    <x v="254"/>
    <x v="0"/>
    <x v="41"/>
    <s v="Charleston"/>
    <x v="4"/>
    <n v="0.49999999999999994"/>
    <n v="1250"/>
    <n v="624.99999999999989"/>
    <n v="187.49999999999997"/>
    <n v="0.3"/>
  </r>
  <r>
    <x v="0"/>
    <x v="0"/>
    <x v="254"/>
    <x v="0"/>
    <x v="41"/>
    <s v="Charleston"/>
    <x v="5"/>
    <n v="0.54999999999999993"/>
    <n v="3000"/>
    <n v="1649.9999999999998"/>
    <n v="494.99999999999989"/>
    <n v="0.3"/>
  </r>
  <r>
    <x v="0"/>
    <x v="0"/>
    <x v="255"/>
    <x v="0"/>
    <x v="41"/>
    <s v="Charleston"/>
    <x v="0"/>
    <n v="0.49999999999999994"/>
    <n v="4250"/>
    <n v="2124.9999999999995"/>
    <n v="849.99999999999989"/>
    <n v="0.4"/>
  </r>
  <r>
    <x v="0"/>
    <x v="0"/>
    <x v="255"/>
    <x v="0"/>
    <x v="41"/>
    <s v="Charleston"/>
    <x v="1"/>
    <n v="0.45"/>
    <n v="2250"/>
    <n v="1012.5"/>
    <n v="354.375"/>
    <n v="0.35"/>
  </r>
  <r>
    <x v="0"/>
    <x v="0"/>
    <x v="255"/>
    <x v="0"/>
    <x v="41"/>
    <s v="Charleston"/>
    <x v="2"/>
    <n v="0.4"/>
    <n v="1250"/>
    <n v="500"/>
    <n v="175"/>
    <n v="0.35"/>
  </r>
  <r>
    <x v="0"/>
    <x v="0"/>
    <x v="255"/>
    <x v="0"/>
    <x v="41"/>
    <s v="Charleston"/>
    <x v="3"/>
    <n v="0.4"/>
    <n v="1000"/>
    <n v="400"/>
    <n v="140"/>
    <n v="0.35"/>
  </r>
  <r>
    <x v="0"/>
    <x v="0"/>
    <x v="255"/>
    <x v="0"/>
    <x v="41"/>
    <s v="Charleston"/>
    <x v="4"/>
    <n v="0.49999999999999994"/>
    <n v="1000"/>
    <n v="499.99999999999994"/>
    <n v="149.99999999999997"/>
    <n v="0.3"/>
  </r>
  <r>
    <x v="0"/>
    <x v="0"/>
    <x v="255"/>
    <x v="0"/>
    <x v="41"/>
    <s v="Charleston"/>
    <x v="5"/>
    <n v="0.54999999999999993"/>
    <n v="2000"/>
    <n v="1099.9999999999998"/>
    <n v="329.99999999999994"/>
    <n v="0.3"/>
  </r>
  <r>
    <x v="0"/>
    <x v="0"/>
    <x v="224"/>
    <x v="0"/>
    <x v="41"/>
    <s v="Charleston"/>
    <x v="0"/>
    <n v="0.54999999999999993"/>
    <n v="3750"/>
    <n v="2062.4999999999995"/>
    <n v="824.99999999999989"/>
    <n v="0.4"/>
  </r>
  <r>
    <x v="0"/>
    <x v="0"/>
    <x v="224"/>
    <x v="0"/>
    <x v="41"/>
    <s v="Charleston"/>
    <x v="1"/>
    <n v="0.5"/>
    <n v="2000"/>
    <n v="1000"/>
    <n v="350"/>
    <n v="0.35"/>
  </r>
  <r>
    <x v="0"/>
    <x v="0"/>
    <x v="224"/>
    <x v="0"/>
    <x v="41"/>
    <s v="Charleston"/>
    <x v="2"/>
    <n v="0.5"/>
    <n v="1000"/>
    <n v="500"/>
    <n v="175"/>
    <n v="0.35"/>
  </r>
  <r>
    <x v="0"/>
    <x v="0"/>
    <x v="224"/>
    <x v="0"/>
    <x v="41"/>
    <s v="Charleston"/>
    <x v="3"/>
    <n v="0.5"/>
    <n v="750"/>
    <n v="375"/>
    <n v="131.25"/>
    <n v="0.35"/>
  </r>
  <r>
    <x v="0"/>
    <x v="0"/>
    <x v="224"/>
    <x v="0"/>
    <x v="41"/>
    <s v="Charleston"/>
    <x v="4"/>
    <n v="0.6"/>
    <n v="750"/>
    <n v="450"/>
    <n v="135"/>
    <n v="0.3"/>
  </r>
  <r>
    <x v="0"/>
    <x v="0"/>
    <x v="224"/>
    <x v="0"/>
    <x v="41"/>
    <s v="Charleston"/>
    <x v="5"/>
    <n v="0.64999999999999991"/>
    <n v="2000"/>
    <n v="1299.9999999999998"/>
    <n v="389.99999999999994"/>
    <n v="0.3"/>
  </r>
  <r>
    <x v="0"/>
    <x v="0"/>
    <x v="256"/>
    <x v="0"/>
    <x v="41"/>
    <s v="Charleston"/>
    <x v="0"/>
    <n v="0.6"/>
    <n v="3500"/>
    <n v="2100"/>
    <n v="840"/>
    <n v="0.4"/>
  </r>
  <r>
    <x v="0"/>
    <x v="0"/>
    <x v="256"/>
    <x v="0"/>
    <x v="41"/>
    <s v="Charleston"/>
    <x v="1"/>
    <n v="0.5"/>
    <n v="1750"/>
    <n v="875"/>
    <n v="306.25"/>
    <n v="0.35"/>
  </r>
  <r>
    <x v="0"/>
    <x v="0"/>
    <x v="256"/>
    <x v="0"/>
    <x v="41"/>
    <s v="Charleston"/>
    <x v="2"/>
    <n v="0.5"/>
    <n v="1700"/>
    <n v="850"/>
    <n v="297.5"/>
    <n v="0.35"/>
  </r>
  <r>
    <x v="0"/>
    <x v="0"/>
    <x v="256"/>
    <x v="0"/>
    <x v="41"/>
    <s v="Charleston"/>
    <x v="3"/>
    <n v="0.5"/>
    <n v="1500"/>
    <n v="750"/>
    <n v="262.5"/>
    <n v="0.35"/>
  </r>
  <r>
    <x v="0"/>
    <x v="0"/>
    <x v="256"/>
    <x v="0"/>
    <x v="41"/>
    <s v="Charleston"/>
    <x v="4"/>
    <n v="0.6"/>
    <n v="1250"/>
    <n v="750"/>
    <n v="225"/>
    <n v="0.3"/>
  </r>
  <r>
    <x v="0"/>
    <x v="0"/>
    <x v="256"/>
    <x v="0"/>
    <x v="41"/>
    <s v="Charleston"/>
    <x v="5"/>
    <n v="0.64999999999999991"/>
    <n v="2250"/>
    <n v="1462.4999999999998"/>
    <n v="438.74999999999994"/>
    <n v="0.3"/>
  </r>
  <r>
    <x v="0"/>
    <x v="0"/>
    <x v="257"/>
    <x v="0"/>
    <x v="41"/>
    <s v="Charleston"/>
    <x v="0"/>
    <n v="0.6"/>
    <n v="4500"/>
    <n v="2700"/>
    <n v="1080"/>
    <n v="0.4"/>
  </r>
  <r>
    <x v="0"/>
    <x v="0"/>
    <x v="257"/>
    <x v="0"/>
    <x v="41"/>
    <s v="Charleston"/>
    <x v="1"/>
    <n v="0.5"/>
    <n v="2500"/>
    <n v="1250"/>
    <n v="437.5"/>
    <n v="0.35"/>
  </r>
  <r>
    <x v="0"/>
    <x v="0"/>
    <x v="257"/>
    <x v="0"/>
    <x v="41"/>
    <s v="Charleston"/>
    <x v="2"/>
    <n v="0.5"/>
    <n v="2250"/>
    <n v="1125"/>
    <n v="393.75"/>
    <n v="0.35"/>
  </r>
  <r>
    <x v="0"/>
    <x v="0"/>
    <x v="257"/>
    <x v="0"/>
    <x v="41"/>
    <s v="Charleston"/>
    <x v="3"/>
    <n v="0.5"/>
    <n v="1750"/>
    <n v="875"/>
    <n v="306.25"/>
    <n v="0.35"/>
  </r>
  <r>
    <x v="0"/>
    <x v="0"/>
    <x v="257"/>
    <x v="0"/>
    <x v="41"/>
    <s v="Charleston"/>
    <x v="4"/>
    <n v="0.6"/>
    <n v="1750"/>
    <n v="1050"/>
    <n v="315"/>
    <n v="0.3"/>
  </r>
  <r>
    <x v="0"/>
    <x v="0"/>
    <x v="257"/>
    <x v="0"/>
    <x v="41"/>
    <s v="Charleston"/>
    <x v="5"/>
    <n v="0.64999999999999991"/>
    <n v="2750"/>
    <n v="1787.4999999999998"/>
    <n v="536.24999999999989"/>
    <n v="0.3"/>
  </r>
  <r>
    <x v="0"/>
    <x v="0"/>
    <x v="102"/>
    <x v="0"/>
    <x v="42"/>
    <s v="Baltimore"/>
    <x v="0"/>
    <n v="0.4"/>
    <n v="5250"/>
    <n v="2100"/>
    <n v="735"/>
    <n v="0.35"/>
  </r>
  <r>
    <x v="0"/>
    <x v="0"/>
    <x v="102"/>
    <x v="0"/>
    <x v="42"/>
    <s v="Baltimore"/>
    <x v="1"/>
    <n v="0.4"/>
    <n v="3250"/>
    <n v="1300"/>
    <n v="454.99999999999994"/>
    <n v="0.35"/>
  </r>
  <r>
    <x v="0"/>
    <x v="0"/>
    <x v="102"/>
    <x v="0"/>
    <x v="42"/>
    <s v="Baltimore"/>
    <x v="2"/>
    <n v="0.30000000000000004"/>
    <n v="3250"/>
    <n v="975.00000000000011"/>
    <n v="390.00000000000006"/>
    <n v="0.4"/>
  </r>
  <r>
    <x v="0"/>
    <x v="0"/>
    <x v="102"/>
    <x v="0"/>
    <x v="42"/>
    <s v="Baltimore"/>
    <x v="3"/>
    <n v="0.35"/>
    <n v="1750"/>
    <n v="612.5"/>
    <n v="245"/>
    <n v="0.4"/>
  </r>
  <r>
    <x v="0"/>
    <x v="0"/>
    <x v="102"/>
    <x v="0"/>
    <x v="42"/>
    <s v="Baltimore"/>
    <x v="4"/>
    <n v="0.5"/>
    <n v="2250"/>
    <n v="1125"/>
    <n v="337.5"/>
    <n v="0.3"/>
  </r>
  <r>
    <x v="0"/>
    <x v="0"/>
    <x v="102"/>
    <x v="0"/>
    <x v="42"/>
    <s v="Baltimore"/>
    <x v="5"/>
    <n v="0.4"/>
    <n v="3250"/>
    <n v="1300"/>
    <n v="520"/>
    <n v="0.4"/>
  </r>
  <r>
    <x v="0"/>
    <x v="0"/>
    <x v="37"/>
    <x v="0"/>
    <x v="42"/>
    <s v="Baltimore"/>
    <x v="0"/>
    <n v="0.4"/>
    <n v="5750"/>
    <n v="2300"/>
    <n v="805"/>
    <n v="0.35"/>
  </r>
  <r>
    <x v="0"/>
    <x v="0"/>
    <x v="37"/>
    <x v="0"/>
    <x v="42"/>
    <s v="Baltimore"/>
    <x v="1"/>
    <n v="0.4"/>
    <n v="2250"/>
    <n v="900"/>
    <n v="315"/>
    <n v="0.35"/>
  </r>
  <r>
    <x v="0"/>
    <x v="0"/>
    <x v="37"/>
    <x v="0"/>
    <x v="42"/>
    <s v="Baltimore"/>
    <x v="2"/>
    <n v="0.30000000000000004"/>
    <n v="2750"/>
    <n v="825.00000000000011"/>
    <n v="330.00000000000006"/>
    <n v="0.4"/>
  </r>
  <r>
    <x v="0"/>
    <x v="0"/>
    <x v="37"/>
    <x v="0"/>
    <x v="42"/>
    <s v="Baltimore"/>
    <x v="3"/>
    <n v="0.35"/>
    <n v="1500"/>
    <n v="525"/>
    <n v="210"/>
    <n v="0.4"/>
  </r>
  <r>
    <x v="0"/>
    <x v="0"/>
    <x v="37"/>
    <x v="0"/>
    <x v="42"/>
    <s v="Baltimore"/>
    <x v="4"/>
    <n v="0.5"/>
    <n v="2250"/>
    <n v="1125"/>
    <n v="337.5"/>
    <n v="0.3"/>
  </r>
  <r>
    <x v="0"/>
    <x v="0"/>
    <x v="37"/>
    <x v="0"/>
    <x v="42"/>
    <s v="Baltimore"/>
    <x v="5"/>
    <n v="0.4"/>
    <n v="3250"/>
    <n v="1300"/>
    <n v="520"/>
    <n v="0.4"/>
  </r>
  <r>
    <x v="0"/>
    <x v="0"/>
    <x v="258"/>
    <x v="0"/>
    <x v="42"/>
    <s v="Baltimore"/>
    <x v="0"/>
    <n v="0.4"/>
    <n v="5450"/>
    <n v="2180"/>
    <n v="763"/>
    <n v="0.35"/>
  </r>
  <r>
    <x v="0"/>
    <x v="0"/>
    <x v="258"/>
    <x v="0"/>
    <x v="42"/>
    <s v="Baltimore"/>
    <x v="1"/>
    <n v="0.4"/>
    <n v="2500"/>
    <n v="1000"/>
    <n v="350"/>
    <n v="0.35"/>
  </r>
  <r>
    <x v="0"/>
    <x v="0"/>
    <x v="258"/>
    <x v="0"/>
    <x v="42"/>
    <s v="Baltimore"/>
    <x v="2"/>
    <n v="0.30000000000000004"/>
    <n v="2750"/>
    <n v="825.00000000000011"/>
    <n v="330.00000000000006"/>
    <n v="0.4"/>
  </r>
  <r>
    <x v="0"/>
    <x v="0"/>
    <x v="258"/>
    <x v="0"/>
    <x v="42"/>
    <s v="Baltimore"/>
    <x v="3"/>
    <n v="0.35"/>
    <n v="1250"/>
    <n v="437.5"/>
    <n v="175"/>
    <n v="0.4"/>
  </r>
  <r>
    <x v="0"/>
    <x v="0"/>
    <x v="258"/>
    <x v="0"/>
    <x v="42"/>
    <s v="Baltimore"/>
    <x v="4"/>
    <n v="0.5"/>
    <n v="1750"/>
    <n v="875"/>
    <n v="262.5"/>
    <n v="0.3"/>
  </r>
  <r>
    <x v="0"/>
    <x v="0"/>
    <x v="258"/>
    <x v="0"/>
    <x v="42"/>
    <s v="Baltimore"/>
    <x v="5"/>
    <n v="0.4"/>
    <n v="2750"/>
    <n v="1100"/>
    <n v="440"/>
    <n v="0.4"/>
  </r>
  <r>
    <x v="0"/>
    <x v="0"/>
    <x v="259"/>
    <x v="0"/>
    <x v="42"/>
    <s v="Baltimore"/>
    <x v="0"/>
    <n v="0.4"/>
    <n v="5250"/>
    <n v="2100"/>
    <n v="735"/>
    <n v="0.35"/>
  </r>
  <r>
    <x v="0"/>
    <x v="0"/>
    <x v="259"/>
    <x v="0"/>
    <x v="42"/>
    <s v="Baltimore"/>
    <x v="1"/>
    <n v="0.4"/>
    <n v="2250"/>
    <n v="900"/>
    <n v="315"/>
    <n v="0.35"/>
  </r>
  <r>
    <x v="0"/>
    <x v="0"/>
    <x v="259"/>
    <x v="0"/>
    <x v="42"/>
    <s v="Baltimore"/>
    <x v="2"/>
    <n v="0.30000000000000004"/>
    <n v="2250"/>
    <n v="675.00000000000011"/>
    <n v="270.00000000000006"/>
    <n v="0.4"/>
  </r>
  <r>
    <x v="0"/>
    <x v="0"/>
    <x v="259"/>
    <x v="0"/>
    <x v="42"/>
    <s v="Baltimore"/>
    <x v="3"/>
    <n v="0.35"/>
    <n v="1500"/>
    <n v="525"/>
    <n v="210"/>
    <n v="0.4"/>
  </r>
  <r>
    <x v="0"/>
    <x v="0"/>
    <x v="259"/>
    <x v="0"/>
    <x v="42"/>
    <s v="Baltimore"/>
    <x v="4"/>
    <n v="0.5"/>
    <n v="1500"/>
    <n v="750"/>
    <n v="225"/>
    <n v="0.3"/>
  </r>
  <r>
    <x v="0"/>
    <x v="0"/>
    <x v="259"/>
    <x v="0"/>
    <x v="42"/>
    <s v="Baltimore"/>
    <x v="5"/>
    <n v="0.4"/>
    <n v="3000"/>
    <n v="1200"/>
    <n v="480"/>
    <n v="0.4"/>
  </r>
  <r>
    <x v="0"/>
    <x v="0"/>
    <x v="236"/>
    <x v="0"/>
    <x v="42"/>
    <s v="Baltimore"/>
    <x v="0"/>
    <n v="0.54999999999999993"/>
    <n v="5700"/>
    <n v="3134.9999999999995"/>
    <n v="1097.2499999999998"/>
    <n v="0.35"/>
  </r>
  <r>
    <x v="0"/>
    <x v="0"/>
    <x v="236"/>
    <x v="0"/>
    <x v="42"/>
    <s v="Baltimore"/>
    <x v="1"/>
    <n v="0.5"/>
    <n v="2750"/>
    <n v="1375"/>
    <n v="481.24999999999994"/>
    <n v="0.35"/>
  </r>
  <r>
    <x v="0"/>
    <x v="0"/>
    <x v="236"/>
    <x v="0"/>
    <x v="42"/>
    <s v="Baltimore"/>
    <x v="2"/>
    <n v="0.45"/>
    <n v="3000"/>
    <n v="1350"/>
    <n v="540"/>
    <n v="0.4"/>
  </r>
  <r>
    <x v="0"/>
    <x v="0"/>
    <x v="236"/>
    <x v="0"/>
    <x v="42"/>
    <s v="Baltimore"/>
    <x v="3"/>
    <n v="0.45"/>
    <n v="2500"/>
    <n v="1125"/>
    <n v="450"/>
    <n v="0.4"/>
  </r>
  <r>
    <x v="0"/>
    <x v="0"/>
    <x v="236"/>
    <x v="0"/>
    <x v="42"/>
    <s v="Baltimore"/>
    <x v="4"/>
    <n v="0.54999999999999993"/>
    <n v="2750"/>
    <n v="1512.4999999999998"/>
    <n v="453.74999999999994"/>
    <n v="0.3"/>
  </r>
  <r>
    <x v="0"/>
    <x v="0"/>
    <x v="236"/>
    <x v="0"/>
    <x v="42"/>
    <s v="Baltimore"/>
    <x v="5"/>
    <n v="0.6"/>
    <n v="4000"/>
    <n v="2400"/>
    <n v="960"/>
    <n v="0.4"/>
  </r>
  <r>
    <x v="0"/>
    <x v="0"/>
    <x v="41"/>
    <x v="0"/>
    <x v="42"/>
    <s v="Baltimore"/>
    <x v="0"/>
    <n v="0.54999999999999993"/>
    <n v="6500"/>
    <n v="3574.9999999999995"/>
    <n v="1251.2499999999998"/>
    <n v="0.35"/>
  </r>
  <r>
    <x v="0"/>
    <x v="0"/>
    <x v="41"/>
    <x v="0"/>
    <x v="42"/>
    <s v="Baltimore"/>
    <x v="1"/>
    <n v="0.5"/>
    <n v="4000"/>
    <n v="2000"/>
    <n v="700"/>
    <n v="0.35"/>
  </r>
  <r>
    <x v="0"/>
    <x v="0"/>
    <x v="41"/>
    <x v="0"/>
    <x v="42"/>
    <s v="Baltimore"/>
    <x v="2"/>
    <n v="0.45"/>
    <n v="3250"/>
    <n v="1462.5"/>
    <n v="585"/>
    <n v="0.4"/>
  </r>
  <r>
    <x v="0"/>
    <x v="0"/>
    <x v="41"/>
    <x v="0"/>
    <x v="42"/>
    <s v="Baltimore"/>
    <x v="3"/>
    <n v="0.45"/>
    <n v="3000"/>
    <n v="1350"/>
    <n v="540"/>
    <n v="0.4"/>
  </r>
  <r>
    <x v="0"/>
    <x v="0"/>
    <x v="41"/>
    <x v="0"/>
    <x v="42"/>
    <s v="Baltimore"/>
    <x v="4"/>
    <n v="0.54999999999999993"/>
    <n v="3000"/>
    <n v="1649.9999999999998"/>
    <n v="494.99999999999989"/>
    <n v="0.3"/>
  </r>
  <r>
    <x v="0"/>
    <x v="0"/>
    <x v="41"/>
    <x v="0"/>
    <x v="42"/>
    <s v="Baltimore"/>
    <x v="5"/>
    <n v="0.6"/>
    <n v="4500"/>
    <n v="2700"/>
    <n v="1080"/>
    <n v="0.4"/>
  </r>
  <r>
    <x v="0"/>
    <x v="0"/>
    <x v="260"/>
    <x v="0"/>
    <x v="42"/>
    <s v="Baltimore"/>
    <x v="0"/>
    <n v="0.54999999999999993"/>
    <n v="6750"/>
    <n v="3712.4999999999995"/>
    <n v="1299.3749999999998"/>
    <n v="0.35"/>
  </r>
  <r>
    <x v="0"/>
    <x v="0"/>
    <x v="260"/>
    <x v="0"/>
    <x v="42"/>
    <s v="Baltimore"/>
    <x v="1"/>
    <n v="0.5"/>
    <n v="4250"/>
    <n v="2125"/>
    <n v="743.75"/>
    <n v="0.35"/>
  </r>
  <r>
    <x v="0"/>
    <x v="0"/>
    <x v="260"/>
    <x v="0"/>
    <x v="42"/>
    <s v="Baltimore"/>
    <x v="2"/>
    <n v="0.45"/>
    <n v="3500"/>
    <n v="1575"/>
    <n v="630"/>
    <n v="0.4"/>
  </r>
  <r>
    <x v="0"/>
    <x v="0"/>
    <x v="260"/>
    <x v="0"/>
    <x v="42"/>
    <s v="Baltimore"/>
    <x v="3"/>
    <n v="0.45"/>
    <n v="3000"/>
    <n v="1350"/>
    <n v="540"/>
    <n v="0.4"/>
  </r>
  <r>
    <x v="0"/>
    <x v="0"/>
    <x v="260"/>
    <x v="0"/>
    <x v="42"/>
    <s v="Baltimore"/>
    <x v="4"/>
    <n v="0.54999999999999993"/>
    <n v="3250"/>
    <n v="1787.4999999999998"/>
    <n v="536.24999999999989"/>
    <n v="0.3"/>
  </r>
  <r>
    <x v="0"/>
    <x v="0"/>
    <x v="260"/>
    <x v="0"/>
    <x v="42"/>
    <s v="Baltimore"/>
    <x v="5"/>
    <n v="0.6"/>
    <n v="5000"/>
    <n v="3000"/>
    <n v="1200"/>
    <n v="0.4"/>
  </r>
  <r>
    <x v="0"/>
    <x v="0"/>
    <x v="261"/>
    <x v="0"/>
    <x v="42"/>
    <s v="Baltimore"/>
    <x v="0"/>
    <n v="0.54999999999999993"/>
    <n v="6500"/>
    <n v="3574.9999999999995"/>
    <n v="1251.2499999999998"/>
    <n v="0.35"/>
  </r>
  <r>
    <x v="0"/>
    <x v="0"/>
    <x v="261"/>
    <x v="0"/>
    <x v="42"/>
    <s v="Baltimore"/>
    <x v="1"/>
    <n v="0.5"/>
    <n v="4250"/>
    <n v="2125"/>
    <n v="743.75"/>
    <n v="0.35"/>
  </r>
  <r>
    <x v="0"/>
    <x v="0"/>
    <x v="261"/>
    <x v="0"/>
    <x v="42"/>
    <s v="Baltimore"/>
    <x v="2"/>
    <n v="0.45"/>
    <n v="3500"/>
    <n v="1575"/>
    <n v="630"/>
    <n v="0.4"/>
  </r>
  <r>
    <x v="0"/>
    <x v="0"/>
    <x v="261"/>
    <x v="0"/>
    <x v="42"/>
    <s v="Baltimore"/>
    <x v="3"/>
    <n v="0.45"/>
    <n v="2500"/>
    <n v="1125"/>
    <n v="450"/>
    <n v="0.4"/>
  </r>
  <r>
    <x v="0"/>
    <x v="0"/>
    <x v="261"/>
    <x v="0"/>
    <x v="42"/>
    <s v="Baltimore"/>
    <x v="4"/>
    <n v="0.54999999999999993"/>
    <n v="2250"/>
    <n v="1237.4999999999998"/>
    <n v="371.24999999999994"/>
    <n v="0.3"/>
  </r>
  <r>
    <x v="0"/>
    <x v="0"/>
    <x v="261"/>
    <x v="0"/>
    <x v="42"/>
    <s v="Baltimore"/>
    <x v="5"/>
    <n v="0.6"/>
    <n v="4000"/>
    <n v="2400"/>
    <n v="960"/>
    <n v="0.4"/>
  </r>
  <r>
    <x v="0"/>
    <x v="0"/>
    <x v="239"/>
    <x v="0"/>
    <x v="42"/>
    <s v="Baltimore"/>
    <x v="0"/>
    <n v="0.54999999999999993"/>
    <n v="5250"/>
    <n v="2887.4999999999995"/>
    <n v="1010.6249999999998"/>
    <n v="0.35"/>
  </r>
  <r>
    <x v="0"/>
    <x v="0"/>
    <x v="239"/>
    <x v="0"/>
    <x v="42"/>
    <s v="Baltimore"/>
    <x v="1"/>
    <n v="0.5"/>
    <n v="3250"/>
    <n v="1625"/>
    <n v="568.75"/>
    <n v="0.35"/>
  </r>
  <r>
    <x v="0"/>
    <x v="0"/>
    <x v="239"/>
    <x v="0"/>
    <x v="42"/>
    <s v="Baltimore"/>
    <x v="2"/>
    <n v="0.45"/>
    <n v="2250"/>
    <n v="1012.5"/>
    <n v="405"/>
    <n v="0.4"/>
  </r>
  <r>
    <x v="0"/>
    <x v="0"/>
    <x v="239"/>
    <x v="0"/>
    <x v="42"/>
    <s v="Baltimore"/>
    <x v="3"/>
    <n v="0.45"/>
    <n v="2000"/>
    <n v="900"/>
    <n v="360"/>
    <n v="0.4"/>
  </r>
  <r>
    <x v="0"/>
    <x v="0"/>
    <x v="239"/>
    <x v="0"/>
    <x v="42"/>
    <s v="Baltimore"/>
    <x v="4"/>
    <n v="0.54999999999999993"/>
    <n v="2000"/>
    <n v="1099.9999999999998"/>
    <n v="329.99999999999994"/>
    <n v="0.3"/>
  </r>
  <r>
    <x v="0"/>
    <x v="0"/>
    <x v="239"/>
    <x v="0"/>
    <x v="42"/>
    <s v="Baltimore"/>
    <x v="5"/>
    <n v="0.6"/>
    <n v="3000"/>
    <n v="1800"/>
    <n v="720"/>
    <n v="0.4"/>
  </r>
  <r>
    <x v="0"/>
    <x v="0"/>
    <x v="45"/>
    <x v="0"/>
    <x v="42"/>
    <s v="Baltimore"/>
    <x v="0"/>
    <n v="0.6"/>
    <n v="4750"/>
    <n v="2850"/>
    <n v="997.49999999999989"/>
    <n v="0.35"/>
  </r>
  <r>
    <x v="0"/>
    <x v="0"/>
    <x v="45"/>
    <x v="0"/>
    <x v="42"/>
    <s v="Baltimore"/>
    <x v="1"/>
    <n v="0.55000000000000004"/>
    <n v="3000"/>
    <n v="1650.0000000000002"/>
    <n v="577.5"/>
    <n v="0.35"/>
  </r>
  <r>
    <x v="0"/>
    <x v="0"/>
    <x v="45"/>
    <x v="0"/>
    <x v="42"/>
    <s v="Baltimore"/>
    <x v="2"/>
    <n v="0.55000000000000004"/>
    <n v="2000"/>
    <n v="1100"/>
    <n v="440"/>
    <n v="0.4"/>
  </r>
  <r>
    <x v="0"/>
    <x v="0"/>
    <x v="45"/>
    <x v="0"/>
    <x v="42"/>
    <s v="Baltimore"/>
    <x v="3"/>
    <n v="0.55000000000000004"/>
    <n v="1750"/>
    <n v="962.50000000000011"/>
    <n v="385.00000000000006"/>
    <n v="0.4"/>
  </r>
  <r>
    <x v="0"/>
    <x v="0"/>
    <x v="45"/>
    <x v="0"/>
    <x v="42"/>
    <s v="Baltimore"/>
    <x v="4"/>
    <n v="0.65"/>
    <n v="1750"/>
    <n v="1137.5"/>
    <n v="341.25"/>
    <n v="0.3"/>
  </r>
  <r>
    <x v="0"/>
    <x v="0"/>
    <x v="45"/>
    <x v="0"/>
    <x v="42"/>
    <s v="Baltimore"/>
    <x v="5"/>
    <n v="0.7"/>
    <n v="3000"/>
    <n v="2100"/>
    <n v="840"/>
    <n v="0.4"/>
  </r>
  <r>
    <x v="0"/>
    <x v="0"/>
    <x v="262"/>
    <x v="0"/>
    <x v="42"/>
    <s v="Baltimore"/>
    <x v="0"/>
    <n v="0.65"/>
    <n v="4500"/>
    <n v="2925"/>
    <n v="1023.7499999999999"/>
    <n v="0.35"/>
  </r>
  <r>
    <x v="0"/>
    <x v="0"/>
    <x v="262"/>
    <x v="0"/>
    <x v="42"/>
    <s v="Baltimore"/>
    <x v="1"/>
    <n v="0.55000000000000004"/>
    <n v="3250"/>
    <n v="1787.5000000000002"/>
    <n v="625.625"/>
    <n v="0.35"/>
  </r>
  <r>
    <x v="0"/>
    <x v="0"/>
    <x v="262"/>
    <x v="0"/>
    <x v="42"/>
    <s v="Baltimore"/>
    <x v="2"/>
    <n v="0.55000000000000004"/>
    <n v="3200"/>
    <n v="1760.0000000000002"/>
    <n v="704.00000000000011"/>
    <n v="0.4"/>
  </r>
  <r>
    <x v="0"/>
    <x v="0"/>
    <x v="262"/>
    <x v="0"/>
    <x v="42"/>
    <s v="Baltimore"/>
    <x v="3"/>
    <n v="0.55000000000000004"/>
    <n v="3000"/>
    <n v="1650.0000000000002"/>
    <n v="660.00000000000011"/>
    <n v="0.4"/>
  </r>
  <r>
    <x v="0"/>
    <x v="0"/>
    <x v="262"/>
    <x v="0"/>
    <x v="42"/>
    <s v="Baltimore"/>
    <x v="4"/>
    <n v="0.65"/>
    <n v="2750"/>
    <n v="1787.5"/>
    <n v="536.25"/>
    <n v="0.3"/>
  </r>
  <r>
    <x v="0"/>
    <x v="0"/>
    <x v="262"/>
    <x v="0"/>
    <x v="42"/>
    <s v="Baltimore"/>
    <x v="5"/>
    <n v="0.7"/>
    <n v="3750"/>
    <n v="2625"/>
    <n v="1050"/>
    <n v="0.4"/>
  </r>
  <r>
    <x v="0"/>
    <x v="0"/>
    <x v="263"/>
    <x v="0"/>
    <x v="42"/>
    <s v="Baltimore"/>
    <x v="0"/>
    <n v="0.65"/>
    <n v="6000"/>
    <n v="3900"/>
    <n v="1365"/>
    <n v="0.35"/>
  </r>
  <r>
    <x v="0"/>
    <x v="0"/>
    <x v="263"/>
    <x v="0"/>
    <x v="42"/>
    <s v="Baltimore"/>
    <x v="1"/>
    <n v="0.55000000000000004"/>
    <n v="4000"/>
    <n v="2200"/>
    <n v="770"/>
    <n v="0.35"/>
  </r>
  <r>
    <x v="0"/>
    <x v="0"/>
    <x v="263"/>
    <x v="0"/>
    <x v="42"/>
    <s v="Baltimore"/>
    <x v="2"/>
    <n v="0.55000000000000004"/>
    <n v="3750"/>
    <n v="2062.5"/>
    <n v="825"/>
    <n v="0.4"/>
  </r>
  <r>
    <x v="0"/>
    <x v="0"/>
    <x v="263"/>
    <x v="0"/>
    <x v="42"/>
    <s v="Baltimore"/>
    <x v="3"/>
    <n v="0.55000000000000004"/>
    <n v="3250"/>
    <n v="1787.5000000000002"/>
    <n v="715.00000000000011"/>
    <n v="0.4"/>
  </r>
  <r>
    <x v="0"/>
    <x v="0"/>
    <x v="263"/>
    <x v="0"/>
    <x v="42"/>
    <s v="Baltimore"/>
    <x v="4"/>
    <n v="0.65"/>
    <n v="3250"/>
    <n v="2112.5"/>
    <n v="633.75"/>
    <n v="0.3"/>
  </r>
  <r>
    <x v="0"/>
    <x v="0"/>
    <x v="263"/>
    <x v="0"/>
    <x v="42"/>
    <s v="Baltimore"/>
    <x v="5"/>
    <n v="0.7"/>
    <n v="4250"/>
    <n v="2975"/>
    <n v="1190"/>
    <n v="0.4"/>
  </r>
  <r>
    <x v="0"/>
    <x v="0"/>
    <x v="136"/>
    <x v="0"/>
    <x v="43"/>
    <s v="Wilmington"/>
    <x v="0"/>
    <n v="0.35000000000000003"/>
    <n v="4750"/>
    <n v="1662.5000000000002"/>
    <n v="581.875"/>
    <n v="0.35"/>
  </r>
  <r>
    <x v="0"/>
    <x v="0"/>
    <x v="136"/>
    <x v="0"/>
    <x v="43"/>
    <s v="Wilmington"/>
    <x v="1"/>
    <n v="0.35000000000000003"/>
    <n v="2750"/>
    <n v="962.50000000000011"/>
    <n v="336.875"/>
    <n v="0.35"/>
  </r>
  <r>
    <x v="0"/>
    <x v="0"/>
    <x v="136"/>
    <x v="0"/>
    <x v="43"/>
    <s v="Wilmington"/>
    <x v="2"/>
    <n v="0.25000000000000006"/>
    <n v="2750"/>
    <n v="687.50000000000011"/>
    <n v="275.00000000000006"/>
    <n v="0.4"/>
  </r>
  <r>
    <x v="0"/>
    <x v="0"/>
    <x v="136"/>
    <x v="0"/>
    <x v="43"/>
    <s v="Wilmington"/>
    <x v="3"/>
    <n v="0.3"/>
    <n v="1250"/>
    <n v="375"/>
    <n v="150"/>
    <n v="0.4"/>
  </r>
  <r>
    <x v="0"/>
    <x v="0"/>
    <x v="136"/>
    <x v="0"/>
    <x v="43"/>
    <s v="Wilmington"/>
    <x v="4"/>
    <n v="0.45"/>
    <n v="1750"/>
    <n v="787.5"/>
    <n v="236.25"/>
    <n v="0.3"/>
  </r>
  <r>
    <x v="0"/>
    <x v="0"/>
    <x v="136"/>
    <x v="0"/>
    <x v="43"/>
    <s v="Wilmington"/>
    <x v="5"/>
    <n v="0.35000000000000003"/>
    <n v="2750"/>
    <n v="962.50000000000011"/>
    <n v="385.00000000000006"/>
    <n v="0.4"/>
  </r>
  <r>
    <x v="0"/>
    <x v="0"/>
    <x v="264"/>
    <x v="0"/>
    <x v="43"/>
    <s v="Wilmington"/>
    <x v="0"/>
    <n v="0.35000000000000003"/>
    <n v="5250"/>
    <n v="1837.5000000000002"/>
    <n v="643.125"/>
    <n v="0.35"/>
  </r>
  <r>
    <x v="0"/>
    <x v="0"/>
    <x v="264"/>
    <x v="0"/>
    <x v="43"/>
    <s v="Wilmington"/>
    <x v="1"/>
    <n v="0.35000000000000003"/>
    <n v="1750"/>
    <n v="612.50000000000011"/>
    <n v="214.37500000000003"/>
    <n v="0.35"/>
  </r>
  <r>
    <x v="0"/>
    <x v="0"/>
    <x v="264"/>
    <x v="0"/>
    <x v="43"/>
    <s v="Wilmington"/>
    <x v="2"/>
    <n v="0.25000000000000006"/>
    <n v="2250"/>
    <n v="562.50000000000011"/>
    <n v="225.00000000000006"/>
    <n v="0.4"/>
  </r>
  <r>
    <x v="0"/>
    <x v="0"/>
    <x v="264"/>
    <x v="0"/>
    <x v="43"/>
    <s v="Wilmington"/>
    <x v="3"/>
    <n v="0.3"/>
    <n v="1000"/>
    <n v="300"/>
    <n v="120"/>
    <n v="0.4"/>
  </r>
  <r>
    <x v="0"/>
    <x v="0"/>
    <x v="264"/>
    <x v="0"/>
    <x v="43"/>
    <s v="Wilmington"/>
    <x v="4"/>
    <n v="0.45"/>
    <n v="1750"/>
    <n v="787.5"/>
    <n v="236.25"/>
    <n v="0.3"/>
  </r>
  <r>
    <x v="0"/>
    <x v="0"/>
    <x v="264"/>
    <x v="0"/>
    <x v="43"/>
    <s v="Wilmington"/>
    <x v="5"/>
    <n v="0.35000000000000003"/>
    <n v="2750"/>
    <n v="962.50000000000011"/>
    <n v="385.00000000000006"/>
    <n v="0.4"/>
  </r>
  <r>
    <x v="0"/>
    <x v="0"/>
    <x v="173"/>
    <x v="0"/>
    <x v="43"/>
    <s v="Wilmington"/>
    <x v="0"/>
    <n v="0.35000000000000003"/>
    <n v="4950"/>
    <n v="1732.5000000000002"/>
    <n v="606.375"/>
    <n v="0.35"/>
  </r>
  <r>
    <x v="0"/>
    <x v="0"/>
    <x v="173"/>
    <x v="0"/>
    <x v="43"/>
    <s v="Wilmington"/>
    <x v="1"/>
    <n v="0.35000000000000003"/>
    <n v="2000"/>
    <n v="700.00000000000011"/>
    <n v="245.00000000000003"/>
    <n v="0.35"/>
  </r>
  <r>
    <x v="0"/>
    <x v="0"/>
    <x v="173"/>
    <x v="0"/>
    <x v="43"/>
    <s v="Wilmington"/>
    <x v="2"/>
    <n v="0.25000000000000006"/>
    <n v="2250"/>
    <n v="562.50000000000011"/>
    <n v="225.00000000000006"/>
    <n v="0.4"/>
  </r>
  <r>
    <x v="0"/>
    <x v="0"/>
    <x v="173"/>
    <x v="0"/>
    <x v="43"/>
    <s v="Wilmington"/>
    <x v="3"/>
    <n v="0.3"/>
    <n v="750"/>
    <n v="225"/>
    <n v="90"/>
    <n v="0.4"/>
  </r>
  <r>
    <x v="0"/>
    <x v="0"/>
    <x v="173"/>
    <x v="0"/>
    <x v="43"/>
    <s v="Wilmington"/>
    <x v="4"/>
    <n v="0.45"/>
    <n v="1250"/>
    <n v="562.5"/>
    <n v="168.75"/>
    <n v="0.3"/>
  </r>
  <r>
    <x v="0"/>
    <x v="0"/>
    <x v="173"/>
    <x v="0"/>
    <x v="43"/>
    <s v="Wilmington"/>
    <x v="5"/>
    <n v="0.35000000000000003"/>
    <n v="2250"/>
    <n v="787.50000000000011"/>
    <n v="315.00000000000006"/>
    <n v="0.4"/>
  </r>
  <r>
    <x v="0"/>
    <x v="0"/>
    <x v="265"/>
    <x v="0"/>
    <x v="43"/>
    <s v="Wilmington"/>
    <x v="0"/>
    <n v="0.35000000000000003"/>
    <n v="4750"/>
    <n v="1662.5000000000002"/>
    <n v="581.875"/>
    <n v="0.35"/>
  </r>
  <r>
    <x v="0"/>
    <x v="0"/>
    <x v="265"/>
    <x v="0"/>
    <x v="43"/>
    <s v="Wilmington"/>
    <x v="1"/>
    <n v="0.35000000000000003"/>
    <n v="1750"/>
    <n v="612.50000000000011"/>
    <n v="214.37500000000003"/>
    <n v="0.35"/>
  </r>
  <r>
    <x v="0"/>
    <x v="0"/>
    <x v="265"/>
    <x v="0"/>
    <x v="43"/>
    <s v="Wilmington"/>
    <x v="2"/>
    <n v="0.25000000000000006"/>
    <n v="1750"/>
    <n v="437.50000000000011"/>
    <n v="175.00000000000006"/>
    <n v="0.4"/>
  </r>
  <r>
    <x v="0"/>
    <x v="0"/>
    <x v="265"/>
    <x v="0"/>
    <x v="43"/>
    <s v="Wilmington"/>
    <x v="3"/>
    <n v="0.3"/>
    <n v="1000"/>
    <n v="300"/>
    <n v="120"/>
    <n v="0.4"/>
  </r>
  <r>
    <x v="0"/>
    <x v="0"/>
    <x v="265"/>
    <x v="0"/>
    <x v="43"/>
    <s v="Wilmington"/>
    <x v="4"/>
    <n v="0.45"/>
    <n v="1000"/>
    <n v="450"/>
    <n v="135"/>
    <n v="0.3"/>
  </r>
  <r>
    <x v="0"/>
    <x v="0"/>
    <x v="265"/>
    <x v="0"/>
    <x v="43"/>
    <s v="Wilmington"/>
    <x v="5"/>
    <n v="0.35000000000000003"/>
    <n v="2500"/>
    <n v="875.00000000000011"/>
    <n v="350.00000000000006"/>
    <n v="0.4"/>
  </r>
  <r>
    <x v="0"/>
    <x v="0"/>
    <x v="61"/>
    <x v="0"/>
    <x v="43"/>
    <s v="Wilmington"/>
    <x v="0"/>
    <n v="0.49999999999999994"/>
    <n v="5200"/>
    <n v="2599.9999999999995"/>
    <n v="909.99999999999977"/>
    <n v="0.35"/>
  </r>
  <r>
    <x v="0"/>
    <x v="0"/>
    <x v="61"/>
    <x v="0"/>
    <x v="43"/>
    <s v="Wilmington"/>
    <x v="1"/>
    <n v="0.45"/>
    <n v="2250"/>
    <n v="1012.5"/>
    <n v="354.375"/>
    <n v="0.35"/>
  </r>
  <r>
    <x v="0"/>
    <x v="0"/>
    <x v="61"/>
    <x v="0"/>
    <x v="43"/>
    <s v="Wilmington"/>
    <x v="2"/>
    <n v="0.4"/>
    <n v="2500"/>
    <n v="1000"/>
    <n v="400"/>
    <n v="0.4"/>
  </r>
  <r>
    <x v="0"/>
    <x v="0"/>
    <x v="61"/>
    <x v="0"/>
    <x v="43"/>
    <s v="Wilmington"/>
    <x v="3"/>
    <n v="0.4"/>
    <n v="2000"/>
    <n v="800"/>
    <n v="320"/>
    <n v="0.4"/>
  </r>
  <r>
    <x v="0"/>
    <x v="0"/>
    <x v="61"/>
    <x v="0"/>
    <x v="43"/>
    <s v="Wilmington"/>
    <x v="4"/>
    <n v="0.49999999999999994"/>
    <n v="2250"/>
    <n v="1124.9999999999998"/>
    <n v="337.49999999999994"/>
    <n v="0.3"/>
  </r>
  <r>
    <x v="0"/>
    <x v="0"/>
    <x v="61"/>
    <x v="0"/>
    <x v="43"/>
    <s v="Wilmington"/>
    <x v="5"/>
    <n v="0.54999999999999993"/>
    <n v="3500"/>
    <n v="1924.9999999999998"/>
    <n v="770"/>
    <n v="0.4"/>
  </r>
  <r>
    <x v="0"/>
    <x v="0"/>
    <x v="266"/>
    <x v="0"/>
    <x v="43"/>
    <s v="Wilmington"/>
    <x v="0"/>
    <n v="0.49999999999999994"/>
    <n v="6000"/>
    <n v="2999.9999999999995"/>
    <n v="1049.9999999999998"/>
    <n v="0.35"/>
  </r>
  <r>
    <x v="0"/>
    <x v="0"/>
    <x v="266"/>
    <x v="0"/>
    <x v="43"/>
    <s v="Wilmington"/>
    <x v="1"/>
    <n v="0.45"/>
    <n v="3500"/>
    <n v="1575"/>
    <n v="551.25"/>
    <n v="0.35"/>
  </r>
  <r>
    <x v="0"/>
    <x v="0"/>
    <x v="266"/>
    <x v="0"/>
    <x v="43"/>
    <s v="Wilmington"/>
    <x v="2"/>
    <n v="0.4"/>
    <n v="2750"/>
    <n v="1100"/>
    <n v="440"/>
    <n v="0.4"/>
  </r>
  <r>
    <x v="0"/>
    <x v="0"/>
    <x v="266"/>
    <x v="0"/>
    <x v="43"/>
    <s v="Wilmington"/>
    <x v="3"/>
    <n v="0.4"/>
    <n v="2500"/>
    <n v="1000"/>
    <n v="400"/>
    <n v="0.4"/>
  </r>
  <r>
    <x v="0"/>
    <x v="0"/>
    <x v="266"/>
    <x v="0"/>
    <x v="43"/>
    <s v="Wilmington"/>
    <x v="4"/>
    <n v="0.49999999999999994"/>
    <n v="2500"/>
    <n v="1249.9999999999998"/>
    <n v="374.99999999999994"/>
    <n v="0.3"/>
  </r>
  <r>
    <x v="0"/>
    <x v="0"/>
    <x v="266"/>
    <x v="0"/>
    <x v="43"/>
    <s v="Wilmington"/>
    <x v="5"/>
    <n v="0.54999999999999993"/>
    <n v="4000"/>
    <n v="2199.9999999999995"/>
    <n v="879.99999999999989"/>
    <n v="0.4"/>
  </r>
  <r>
    <x v="0"/>
    <x v="0"/>
    <x v="176"/>
    <x v="0"/>
    <x v="43"/>
    <s v="Wilmington"/>
    <x v="0"/>
    <n v="0.49999999999999994"/>
    <n v="6250"/>
    <n v="3124.9999999999995"/>
    <n v="1093.7499999999998"/>
    <n v="0.35"/>
  </r>
  <r>
    <x v="0"/>
    <x v="0"/>
    <x v="176"/>
    <x v="0"/>
    <x v="43"/>
    <s v="Wilmington"/>
    <x v="1"/>
    <n v="0.45"/>
    <n v="3750"/>
    <n v="1687.5"/>
    <n v="590.625"/>
    <n v="0.35"/>
  </r>
  <r>
    <x v="0"/>
    <x v="0"/>
    <x v="176"/>
    <x v="0"/>
    <x v="43"/>
    <s v="Wilmington"/>
    <x v="2"/>
    <n v="0.4"/>
    <n v="3000"/>
    <n v="1200"/>
    <n v="480"/>
    <n v="0.4"/>
  </r>
  <r>
    <x v="0"/>
    <x v="0"/>
    <x v="176"/>
    <x v="0"/>
    <x v="43"/>
    <s v="Wilmington"/>
    <x v="3"/>
    <n v="0.4"/>
    <n v="2500"/>
    <n v="1000"/>
    <n v="400"/>
    <n v="0.4"/>
  </r>
  <r>
    <x v="0"/>
    <x v="0"/>
    <x v="176"/>
    <x v="0"/>
    <x v="43"/>
    <s v="Wilmington"/>
    <x v="4"/>
    <n v="0.49999999999999994"/>
    <n v="2750"/>
    <n v="1374.9999999999998"/>
    <n v="412.49999999999994"/>
    <n v="0.3"/>
  </r>
  <r>
    <x v="0"/>
    <x v="0"/>
    <x v="176"/>
    <x v="0"/>
    <x v="43"/>
    <s v="Wilmington"/>
    <x v="5"/>
    <n v="0.54999999999999993"/>
    <n v="4500"/>
    <n v="2474.9999999999995"/>
    <n v="989.99999999999989"/>
    <n v="0.4"/>
  </r>
  <r>
    <x v="0"/>
    <x v="0"/>
    <x v="117"/>
    <x v="0"/>
    <x v="43"/>
    <s v="Wilmington"/>
    <x v="0"/>
    <n v="0.49999999999999994"/>
    <n v="6000"/>
    <n v="2999.9999999999995"/>
    <n v="1049.9999999999998"/>
    <n v="0.35"/>
  </r>
  <r>
    <x v="0"/>
    <x v="0"/>
    <x v="117"/>
    <x v="0"/>
    <x v="43"/>
    <s v="Wilmington"/>
    <x v="1"/>
    <n v="0.45"/>
    <n v="3750"/>
    <n v="1687.5"/>
    <n v="590.625"/>
    <n v="0.35"/>
  </r>
  <r>
    <x v="0"/>
    <x v="0"/>
    <x v="117"/>
    <x v="0"/>
    <x v="43"/>
    <s v="Wilmington"/>
    <x v="2"/>
    <n v="0.4"/>
    <n v="3000"/>
    <n v="1200"/>
    <n v="480"/>
    <n v="0.4"/>
  </r>
  <r>
    <x v="0"/>
    <x v="0"/>
    <x v="117"/>
    <x v="0"/>
    <x v="43"/>
    <s v="Wilmington"/>
    <x v="3"/>
    <n v="0.4"/>
    <n v="2000"/>
    <n v="800"/>
    <n v="320"/>
    <n v="0.4"/>
  </r>
  <r>
    <x v="0"/>
    <x v="0"/>
    <x v="117"/>
    <x v="0"/>
    <x v="43"/>
    <s v="Wilmington"/>
    <x v="4"/>
    <n v="0.49999999999999994"/>
    <n v="1750"/>
    <n v="874.99999999999989"/>
    <n v="262.49999999999994"/>
    <n v="0.3"/>
  </r>
  <r>
    <x v="0"/>
    <x v="0"/>
    <x v="117"/>
    <x v="0"/>
    <x v="43"/>
    <s v="Wilmington"/>
    <x v="5"/>
    <n v="0.54999999999999993"/>
    <n v="3500"/>
    <n v="1924.9999999999998"/>
    <n v="770"/>
    <n v="0.4"/>
  </r>
  <r>
    <x v="0"/>
    <x v="0"/>
    <x v="63"/>
    <x v="0"/>
    <x v="43"/>
    <s v="Wilmington"/>
    <x v="0"/>
    <n v="0.49999999999999994"/>
    <n v="4750"/>
    <n v="2374.9999999999995"/>
    <n v="831.24999999999977"/>
    <n v="0.35"/>
  </r>
  <r>
    <x v="0"/>
    <x v="0"/>
    <x v="63"/>
    <x v="0"/>
    <x v="43"/>
    <s v="Wilmington"/>
    <x v="1"/>
    <n v="0.45"/>
    <n v="2750"/>
    <n v="1237.5"/>
    <n v="433.125"/>
    <n v="0.35"/>
  </r>
  <r>
    <x v="0"/>
    <x v="0"/>
    <x v="63"/>
    <x v="0"/>
    <x v="43"/>
    <s v="Wilmington"/>
    <x v="2"/>
    <n v="0.4"/>
    <n v="1750"/>
    <n v="700"/>
    <n v="280"/>
    <n v="0.4"/>
  </r>
  <r>
    <x v="0"/>
    <x v="0"/>
    <x v="63"/>
    <x v="0"/>
    <x v="43"/>
    <s v="Wilmington"/>
    <x v="3"/>
    <n v="0.4"/>
    <n v="1500"/>
    <n v="600"/>
    <n v="240"/>
    <n v="0.4"/>
  </r>
  <r>
    <x v="0"/>
    <x v="0"/>
    <x v="63"/>
    <x v="0"/>
    <x v="43"/>
    <s v="Wilmington"/>
    <x v="4"/>
    <n v="0.49999999999999994"/>
    <n v="1500"/>
    <n v="749.99999999999989"/>
    <n v="224.99999999999997"/>
    <n v="0.3"/>
  </r>
  <r>
    <x v="0"/>
    <x v="0"/>
    <x v="63"/>
    <x v="0"/>
    <x v="43"/>
    <s v="Wilmington"/>
    <x v="5"/>
    <n v="0.54999999999999993"/>
    <n v="2500"/>
    <n v="1374.9999999999998"/>
    <n v="549.99999999999989"/>
    <n v="0.4"/>
  </r>
  <r>
    <x v="0"/>
    <x v="0"/>
    <x v="267"/>
    <x v="0"/>
    <x v="43"/>
    <s v="Wilmington"/>
    <x v="0"/>
    <n v="0.54999999999999993"/>
    <n v="4250"/>
    <n v="2337.4999999999995"/>
    <n v="818.12499999999977"/>
    <n v="0.35"/>
  </r>
  <r>
    <x v="0"/>
    <x v="0"/>
    <x v="267"/>
    <x v="0"/>
    <x v="43"/>
    <s v="Wilmington"/>
    <x v="1"/>
    <n v="0.5"/>
    <n v="2500"/>
    <n v="1250"/>
    <n v="437.5"/>
    <n v="0.35"/>
  </r>
  <r>
    <x v="0"/>
    <x v="0"/>
    <x v="267"/>
    <x v="0"/>
    <x v="43"/>
    <s v="Wilmington"/>
    <x v="2"/>
    <n v="0.5"/>
    <n v="1500"/>
    <n v="750"/>
    <n v="300"/>
    <n v="0.4"/>
  </r>
  <r>
    <x v="0"/>
    <x v="0"/>
    <x v="267"/>
    <x v="0"/>
    <x v="43"/>
    <s v="Wilmington"/>
    <x v="3"/>
    <n v="0.5"/>
    <n v="1250"/>
    <n v="625"/>
    <n v="250"/>
    <n v="0.4"/>
  </r>
  <r>
    <x v="0"/>
    <x v="0"/>
    <x v="267"/>
    <x v="0"/>
    <x v="43"/>
    <s v="Wilmington"/>
    <x v="4"/>
    <n v="0.6"/>
    <n v="1250"/>
    <n v="750"/>
    <n v="225"/>
    <n v="0.3"/>
  </r>
  <r>
    <x v="0"/>
    <x v="0"/>
    <x v="267"/>
    <x v="0"/>
    <x v="43"/>
    <s v="Wilmington"/>
    <x v="5"/>
    <n v="0.64999999999999991"/>
    <n v="2500"/>
    <n v="1624.9999999999998"/>
    <n v="650"/>
    <n v="0.4"/>
  </r>
  <r>
    <x v="0"/>
    <x v="0"/>
    <x v="268"/>
    <x v="0"/>
    <x v="43"/>
    <s v="Wilmington"/>
    <x v="0"/>
    <n v="0.6"/>
    <n v="4000"/>
    <n v="2400"/>
    <n v="840"/>
    <n v="0.35"/>
  </r>
  <r>
    <x v="0"/>
    <x v="0"/>
    <x v="268"/>
    <x v="0"/>
    <x v="43"/>
    <s v="Wilmington"/>
    <x v="1"/>
    <n v="0.5"/>
    <n v="2750"/>
    <n v="1375"/>
    <n v="481.24999999999994"/>
    <n v="0.35"/>
  </r>
  <r>
    <x v="0"/>
    <x v="0"/>
    <x v="268"/>
    <x v="0"/>
    <x v="43"/>
    <s v="Wilmington"/>
    <x v="2"/>
    <n v="0.5"/>
    <n v="2700"/>
    <n v="1350"/>
    <n v="540"/>
    <n v="0.4"/>
  </r>
  <r>
    <x v="0"/>
    <x v="0"/>
    <x v="268"/>
    <x v="0"/>
    <x v="43"/>
    <s v="Wilmington"/>
    <x v="3"/>
    <n v="0.5"/>
    <n v="2500"/>
    <n v="1250"/>
    <n v="500"/>
    <n v="0.4"/>
  </r>
  <r>
    <x v="0"/>
    <x v="0"/>
    <x v="268"/>
    <x v="0"/>
    <x v="43"/>
    <s v="Wilmington"/>
    <x v="4"/>
    <n v="0.6"/>
    <n v="2250"/>
    <n v="1350"/>
    <n v="405"/>
    <n v="0.3"/>
  </r>
  <r>
    <x v="0"/>
    <x v="0"/>
    <x v="268"/>
    <x v="0"/>
    <x v="43"/>
    <s v="Wilmington"/>
    <x v="5"/>
    <n v="0.64999999999999991"/>
    <n v="3250"/>
    <n v="2112.4999999999995"/>
    <n v="844.99999999999989"/>
    <n v="0.4"/>
  </r>
  <r>
    <x v="0"/>
    <x v="0"/>
    <x v="269"/>
    <x v="0"/>
    <x v="43"/>
    <s v="Wilmington"/>
    <x v="0"/>
    <n v="0.6"/>
    <n v="5500"/>
    <n v="3300"/>
    <n v="1155"/>
    <n v="0.35"/>
  </r>
  <r>
    <x v="0"/>
    <x v="0"/>
    <x v="269"/>
    <x v="0"/>
    <x v="43"/>
    <s v="Wilmington"/>
    <x v="1"/>
    <n v="0.5"/>
    <n v="3500"/>
    <n v="1750"/>
    <n v="612.5"/>
    <n v="0.35"/>
  </r>
  <r>
    <x v="0"/>
    <x v="0"/>
    <x v="269"/>
    <x v="0"/>
    <x v="43"/>
    <s v="Wilmington"/>
    <x v="2"/>
    <n v="0.5"/>
    <n v="3250"/>
    <n v="1625"/>
    <n v="650"/>
    <n v="0.4"/>
  </r>
  <r>
    <x v="0"/>
    <x v="0"/>
    <x v="269"/>
    <x v="0"/>
    <x v="43"/>
    <s v="Wilmington"/>
    <x v="3"/>
    <n v="0.5"/>
    <n v="2750"/>
    <n v="1375"/>
    <n v="550"/>
    <n v="0.4"/>
  </r>
  <r>
    <x v="0"/>
    <x v="0"/>
    <x v="269"/>
    <x v="0"/>
    <x v="43"/>
    <s v="Wilmington"/>
    <x v="4"/>
    <n v="0.6"/>
    <n v="2750"/>
    <n v="1650"/>
    <n v="495"/>
    <n v="0.3"/>
  </r>
  <r>
    <x v="0"/>
    <x v="0"/>
    <x v="269"/>
    <x v="0"/>
    <x v="43"/>
    <s v="Wilmington"/>
    <x v="5"/>
    <n v="0.64999999999999991"/>
    <n v="3750"/>
    <n v="2437.4999999999995"/>
    <n v="974.99999999999989"/>
    <n v="0.4"/>
  </r>
  <r>
    <x v="0"/>
    <x v="0"/>
    <x v="48"/>
    <x v="0"/>
    <x v="44"/>
    <s v="Newark"/>
    <x v="0"/>
    <n v="0.4"/>
    <n v="5000"/>
    <n v="2000"/>
    <n v="800"/>
    <n v="0.4"/>
  </r>
  <r>
    <x v="0"/>
    <x v="0"/>
    <x v="48"/>
    <x v="0"/>
    <x v="44"/>
    <s v="Newark"/>
    <x v="1"/>
    <n v="0.4"/>
    <n v="3000"/>
    <n v="1200"/>
    <n v="480"/>
    <n v="0.4"/>
  </r>
  <r>
    <x v="0"/>
    <x v="0"/>
    <x v="48"/>
    <x v="0"/>
    <x v="44"/>
    <s v="Newark"/>
    <x v="2"/>
    <n v="0.30000000000000004"/>
    <n v="3000"/>
    <n v="900.00000000000011"/>
    <n v="270"/>
    <n v="0.3"/>
  </r>
  <r>
    <x v="0"/>
    <x v="0"/>
    <x v="48"/>
    <x v="0"/>
    <x v="44"/>
    <s v="Newark"/>
    <x v="3"/>
    <n v="0.35"/>
    <n v="1500"/>
    <n v="525"/>
    <n v="157.5"/>
    <n v="0.3"/>
  </r>
  <r>
    <x v="0"/>
    <x v="0"/>
    <x v="48"/>
    <x v="0"/>
    <x v="44"/>
    <s v="Newark"/>
    <x v="4"/>
    <n v="0.5"/>
    <n v="2000"/>
    <n v="1000"/>
    <n v="300"/>
    <n v="0.3"/>
  </r>
  <r>
    <x v="0"/>
    <x v="0"/>
    <x v="48"/>
    <x v="0"/>
    <x v="44"/>
    <s v="Newark"/>
    <x v="5"/>
    <n v="0.4"/>
    <n v="3000"/>
    <n v="1200"/>
    <n v="420"/>
    <n v="0.35"/>
  </r>
  <r>
    <x v="0"/>
    <x v="0"/>
    <x v="49"/>
    <x v="0"/>
    <x v="44"/>
    <s v="Newark"/>
    <x v="0"/>
    <n v="0.4"/>
    <n v="5500"/>
    <n v="2200"/>
    <n v="880"/>
    <n v="0.4"/>
  </r>
  <r>
    <x v="0"/>
    <x v="0"/>
    <x v="49"/>
    <x v="0"/>
    <x v="44"/>
    <s v="Newark"/>
    <x v="1"/>
    <n v="0.4"/>
    <n v="2000"/>
    <n v="800"/>
    <n v="320"/>
    <n v="0.4"/>
  </r>
  <r>
    <x v="0"/>
    <x v="0"/>
    <x v="49"/>
    <x v="0"/>
    <x v="44"/>
    <s v="Newark"/>
    <x v="2"/>
    <n v="0.30000000000000004"/>
    <n v="2500"/>
    <n v="750.00000000000011"/>
    <n v="225.00000000000003"/>
    <n v="0.3"/>
  </r>
  <r>
    <x v="0"/>
    <x v="0"/>
    <x v="49"/>
    <x v="0"/>
    <x v="44"/>
    <s v="Newark"/>
    <x v="3"/>
    <n v="0.35"/>
    <n v="1250"/>
    <n v="437.5"/>
    <n v="131.25"/>
    <n v="0.3"/>
  </r>
  <r>
    <x v="0"/>
    <x v="0"/>
    <x v="49"/>
    <x v="0"/>
    <x v="44"/>
    <s v="Newark"/>
    <x v="4"/>
    <n v="0.5"/>
    <n v="2000"/>
    <n v="1000"/>
    <n v="300"/>
    <n v="0.3"/>
  </r>
  <r>
    <x v="0"/>
    <x v="0"/>
    <x v="49"/>
    <x v="0"/>
    <x v="44"/>
    <s v="Newark"/>
    <x v="5"/>
    <n v="0.4"/>
    <n v="3000"/>
    <n v="1200"/>
    <n v="420"/>
    <n v="0.35"/>
  </r>
  <r>
    <x v="0"/>
    <x v="0"/>
    <x v="14"/>
    <x v="0"/>
    <x v="44"/>
    <s v="Newark"/>
    <x v="0"/>
    <n v="0.4"/>
    <n v="5200"/>
    <n v="2080"/>
    <n v="832"/>
    <n v="0.4"/>
  </r>
  <r>
    <x v="0"/>
    <x v="0"/>
    <x v="14"/>
    <x v="0"/>
    <x v="44"/>
    <s v="Newark"/>
    <x v="1"/>
    <n v="0.4"/>
    <n v="2250"/>
    <n v="900"/>
    <n v="360"/>
    <n v="0.4"/>
  </r>
  <r>
    <x v="0"/>
    <x v="0"/>
    <x v="14"/>
    <x v="0"/>
    <x v="44"/>
    <s v="Newark"/>
    <x v="2"/>
    <n v="0.30000000000000004"/>
    <n v="2500"/>
    <n v="750.00000000000011"/>
    <n v="225.00000000000003"/>
    <n v="0.3"/>
  </r>
  <r>
    <x v="0"/>
    <x v="0"/>
    <x v="14"/>
    <x v="0"/>
    <x v="44"/>
    <s v="Newark"/>
    <x v="3"/>
    <n v="0.35"/>
    <n v="1000"/>
    <n v="350"/>
    <n v="105"/>
    <n v="0.3"/>
  </r>
  <r>
    <x v="0"/>
    <x v="0"/>
    <x v="14"/>
    <x v="0"/>
    <x v="44"/>
    <s v="Newark"/>
    <x v="4"/>
    <n v="0.5"/>
    <n v="1500"/>
    <n v="750"/>
    <n v="225"/>
    <n v="0.3"/>
  </r>
  <r>
    <x v="0"/>
    <x v="0"/>
    <x v="14"/>
    <x v="0"/>
    <x v="44"/>
    <s v="Newark"/>
    <x v="5"/>
    <n v="0.4"/>
    <n v="2500"/>
    <n v="1000"/>
    <n v="350"/>
    <n v="0.35"/>
  </r>
  <r>
    <x v="0"/>
    <x v="0"/>
    <x v="50"/>
    <x v="0"/>
    <x v="44"/>
    <s v="Newark"/>
    <x v="0"/>
    <n v="0.4"/>
    <n v="5000"/>
    <n v="2000"/>
    <n v="800"/>
    <n v="0.4"/>
  </r>
  <r>
    <x v="0"/>
    <x v="0"/>
    <x v="50"/>
    <x v="0"/>
    <x v="44"/>
    <s v="Newark"/>
    <x v="1"/>
    <n v="0.4"/>
    <n v="2000"/>
    <n v="800"/>
    <n v="320"/>
    <n v="0.4"/>
  </r>
  <r>
    <x v="0"/>
    <x v="0"/>
    <x v="50"/>
    <x v="0"/>
    <x v="44"/>
    <s v="Newark"/>
    <x v="2"/>
    <n v="0.30000000000000004"/>
    <n v="2000"/>
    <n v="600.00000000000011"/>
    <n v="180.00000000000003"/>
    <n v="0.3"/>
  </r>
  <r>
    <x v="0"/>
    <x v="0"/>
    <x v="50"/>
    <x v="0"/>
    <x v="44"/>
    <s v="Newark"/>
    <x v="3"/>
    <n v="0.35"/>
    <n v="1250"/>
    <n v="437.5"/>
    <n v="131.25"/>
    <n v="0.3"/>
  </r>
  <r>
    <x v="0"/>
    <x v="0"/>
    <x v="50"/>
    <x v="0"/>
    <x v="44"/>
    <s v="Newark"/>
    <x v="4"/>
    <n v="0.5"/>
    <n v="1250"/>
    <n v="625"/>
    <n v="187.5"/>
    <n v="0.3"/>
  </r>
  <r>
    <x v="0"/>
    <x v="0"/>
    <x v="50"/>
    <x v="0"/>
    <x v="44"/>
    <s v="Newark"/>
    <x v="5"/>
    <n v="0.4"/>
    <n v="2750"/>
    <n v="1100"/>
    <n v="385"/>
    <n v="0.35"/>
  </r>
  <r>
    <x v="0"/>
    <x v="0"/>
    <x v="51"/>
    <x v="0"/>
    <x v="44"/>
    <s v="Newark"/>
    <x v="0"/>
    <n v="0.54999999999999993"/>
    <n v="5450"/>
    <n v="2997.4999999999995"/>
    <n v="1198.9999999999998"/>
    <n v="0.4"/>
  </r>
  <r>
    <x v="0"/>
    <x v="0"/>
    <x v="51"/>
    <x v="0"/>
    <x v="44"/>
    <s v="Newark"/>
    <x v="1"/>
    <n v="0.5"/>
    <n v="2500"/>
    <n v="1250"/>
    <n v="500"/>
    <n v="0.4"/>
  </r>
  <r>
    <x v="0"/>
    <x v="0"/>
    <x v="51"/>
    <x v="0"/>
    <x v="44"/>
    <s v="Newark"/>
    <x v="2"/>
    <n v="0.45"/>
    <n v="2750"/>
    <n v="1237.5"/>
    <n v="371.25"/>
    <n v="0.3"/>
  </r>
  <r>
    <x v="0"/>
    <x v="0"/>
    <x v="51"/>
    <x v="0"/>
    <x v="44"/>
    <s v="Newark"/>
    <x v="3"/>
    <n v="0.45"/>
    <n v="2250"/>
    <n v="1012.5"/>
    <n v="303.75"/>
    <n v="0.3"/>
  </r>
  <r>
    <x v="0"/>
    <x v="0"/>
    <x v="51"/>
    <x v="0"/>
    <x v="44"/>
    <s v="Newark"/>
    <x v="4"/>
    <n v="0.54999999999999993"/>
    <n v="2500"/>
    <n v="1374.9999999999998"/>
    <n v="412.49999999999994"/>
    <n v="0.3"/>
  </r>
  <r>
    <x v="0"/>
    <x v="0"/>
    <x v="51"/>
    <x v="0"/>
    <x v="44"/>
    <s v="Newark"/>
    <x v="5"/>
    <n v="0.6"/>
    <n v="3750"/>
    <n v="2250"/>
    <n v="787.5"/>
    <n v="0.35"/>
  </r>
  <r>
    <x v="0"/>
    <x v="0"/>
    <x v="52"/>
    <x v="0"/>
    <x v="44"/>
    <s v="Newark"/>
    <x v="0"/>
    <n v="0.54999999999999993"/>
    <n v="6250"/>
    <n v="3437.4999999999995"/>
    <n v="1375"/>
    <n v="0.4"/>
  </r>
  <r>
    <x v="0"/>
    <x v="0"/>
    <x v="52"/>
    <x v="0"/>
    <x v="44"/>
    <s v="Newark"/>
    <x v="1"/>
    <n v="0.5"/>
    <n v="3750"/>
    <n v="1875"/>
    <n v="750"/>
    <n v="0.4"/>
  </r>
  <r>
    <x v="0"/>
    <x v="0"/>
    <x v="52"/>
    <x v="0"/>
    <x v="44"/>
    <s v="Newark"/>
    <x v="2"/>
    <n v="0.45"/>
    <n v="3000"/>
    <n v="1350"/>
    <n v="405"/>
    <n v="0.3"/>
  </r>
  <r>
    <x v="0"/>
    <x v="0"/>
    <x v="52"/>
    <x v="0"/>
    <x v="44"/>
    <s v="Newark"/>
    <x v="3"/>
    <n v="0.45"/>
    <n v="2750"/>
    <n v="1237.5"/>
    <n v="371.25"/>
    <n v="0.3"/>
  </r>
  <r>
    <x v="0"/>
    <x v="0"/>
    <x v="52"/>
    <x v="0"/>
    <x v="44"/>
    <s v="Newark"/>
    <x v="4"/>
    <n v="0.54999999999999993"/>
    <n v="2750"/>
    <n v="1512.4999999999998"/>
    <n v="453.74999999999994"/>
    <n v="0.3"/>
  </r>
  <r>
    <x v="0"/>
    <x v="0"/>
    <x v="52"/>
    <x v="0"/>
    <x v="44"/>
    <s v="Newark"/>
    <x v="5"/>
    <n v="0.6"/>
    <n v="4250"/>
    <n v="2550"/>
    <n v="892.5"/>
    <n v="0.35"/>
  </r>
  <r>
    <x v="0"/>
    <x v="0"/>
    <x v="18"/>
    <x v="0"/>
    <x v="44"/>
    <s v="Newark"/>
    <x v="0"/>
    <n v="0.54999999999999993"/>
    <n v="6500"/>
    <n v="3574.9999999999995"/>
    <n v="1430"/>
    <n v="0.4"/>
  </r>
  <r>
    <x v="0"/>
    <x v="0"/>
    <x v="18"/>
    <x v="0"/>
    <x v="44"/>
    <s v="Newark"/>
    <x v="1"/>
    <n v="0.5"/>
    <n v="4000"/>
    <n v="2000"/>
    <n v="800"/>
    <n v="0.4"/>
  </r>
  <r>
    <x v="0"/>
    <x v="0"/>
    <x v="18"/>
    <x v="0"/>
    <x v="44"/>
    <s v="Newark"/>
    <x v="2"/>
    <n v="0.45"/>
    <n v="3250"/>
    <n v="1462.5"/>
    <n v="438.75"/>
    <n v="0.3"/>
  </r>
  <r>
    <x v="0"/>
    <x v="0"/>
    <x v="18"/>
    <x v="0"/>
    <x v="44"/>
    <s v="Newark"/>
    <x v="3"/>
    <n v="0.45"/>
    <n v="2750"/>
    <n v="1237.5"/>
    <n v="371.25"/>
    <n v="0.3"/>
  </r>
  <r>
    <x v="0"/>
    <x v="0"/>
    <x v="18"/>
    <x v="0"/>
    <x v="44"/>
    <s v="Newark"/>
    <x v="4"/>
    <n v="0.54999999999999993"/>
    <n v="3000"/>
    <n v="1649.9999999999998"/>
    <n v="494.99999999999989"/>
    <n v="0.3"/>
  </r>
  <r>
    <x v="0"/>
    <x v="0"/>
    <x v="18"/>
    <x v="0"/>
    <x v="44"/>
    <s v="Newark"/>
    <x v="5"/>
    <n v="0.6"/>
    <n v="4750"/>
    <n v="2850"/>
    <n v="997.49999999999989"/>
    <n v="0.35"/>
  </r>
  <r>
    <x v="0"/>
    <x v="0"/>
    <x v="53"/>
    <x v="0"/>
    <x v="44"/>
    <s v="Newark"/>
    <x v="0"/>
    <n v="0.54999999999999993"/>
    <n v="6250"/>
    <n v="3437.4999999999995"/>
    <n v="1375"/>
    <n v="0.4"/>
  </r>
  <r>
    <x v="0"/>
    <x v="0"/>
    <x v="53"/>
    <x v="0"/>
    <x v="44"/>
    <s v="Newark"/>
    <x v="1"/>
    <n v="0.5"/>
    <n v="4000"/>
    <n v="2000"/>
    <n v="800"/>
    <n v="0.4"/>
  </r>
  <r>
    <x v="0"/>
    <x v="0"/>
    <x v="53"/>
    <x v="0"/>
    <x v="44"/>
    <s v="Newark"/>
    <x v="2"/>
    <n v="0.45"/>
    <n v="3250"/>
    <n v="1462.5"/>
    <n v="438.75"/>
    <n v="0.3"/>
  </r>
  <r>
    <x v="0"/>
    <x v="0"/>
    <x v="53"/>
    <x v="0"/>
    <x v="44"/>
    <s v="Newark"/>
    <x v="3"/>
    <n v="0.45"/>
    <n v="2250"/>
    <n v="1012.5"/>
    <n v="303.75"/>
    <n v="0.3"/>
  </r>
  <r>
    <x v="0"/>
    <x v="0"/>
    <x v="53"/>
    <x v="0"/>
    <x v="44"/>
    <s v="Newark"/>
    <x v="4"/>
    <n v="0.54999999999999993"/>
    <n v="2000"/>
    <n v="1099.9999999999998"/>
    <n v="329.99999999999994"/>
    <n v="0.3"/>
  </r>
  <r>
    <x v="0"/>
    <x v="0"/>
    <x v="53"/>
    <x v="0"/>
    <x v="44"/>
    <s v="Newark"/>
    <x v="5"/>
    <n v="0.6"/>
    <n v="3750"/>
    <n v="2250"/>
    <n v="787.5"/>
    <n v="0.35"/>
  </r>
  <r>
    <x v="0"/>
    <x v="0"/>
    <x v="54"/>
    <x v="0"/>
    <x v="44"/>
    <s v="Newark"/>
    <x v="0"/>
    <n v="0.54999999999999993"/>
    <n v="5000"/>
    <n v="2749.9999999999995"/>
    <n v="1099.9999999999998"/>
    <n v="0.4"/>
  </r>
  <r>
    <x v="0"/>
    <x v="0"/>
    <x v="54"/>
    <x v="0"/>
    <x v="44"/>
    <s v="Newark"/>
    <x v="1"/>
    <n v="0.5"/>
    <n v="3000"/>
    <n v="1500"/>
    <n v="600"/>
    <n v="0.4"/>
  </r>
  <r>
    <x v="0"/>
    <x v="0"/>
    <x v="54"/>
    <x v="0"/>
    <x v="44"/>
    <s v="Newark"/>
    <x v="2"/>
    <n v="0.45"/>
    <n v="2000"/>
    <n v="900"/>
    <n v="270"/>
    <n v="0.3"/>
  </r>
  <r>
    <x v="0"/>
    <x v="0"/>
    <x v="54"/>
    <x v="0"/>
    <x v="44"/>
    <s v="Newark"/>
    <x v="3"/>
    <n v="0.45"/>
    <n v="1750"/>
    <n v="787.5"/>
    <n v="236.25"/>
    <n v="0.3"/>
  </r>
  <r>
    <x v="0"/>
    <x v="0"/>
    <x v="54"/>
    <x v="0"/>
    <x v="44"/>
    <s v="Newark"/>
    <x v="4"/>
    <n v="0.54999999999999993"/>
    <n v="1750"/>
    <n v="962.49999999999989"/>
    <n v="288.74999999999994"/>
    <n v="0.3"/>
  </r>
  <r>
    <x v="0"/>
    <x v="0"/>
    <x v="54"/>
    <x v="0"/>
    <x v="44"/>
    <s v="Newark"/>
    <x v="5"/>
    <n v="0.6"/>
    <n v="2750"/>
    <n v="1650"/>
    <n v="577.5"/>
    <n v="0.35"/>
  </r>
  <r>
    <x v="0"/>
    <x v="0"/>
    <x v="55"/>
    <x v="0"/>
    <x v="44"/>
    <s v="Newark"/>
    <x v="0"/>
    <n v="0.6"/>
    <n v="4500"/>
    <n v="2700"/>
    <n v="1080"/>
    <n v="0.4"/>
  </r>
  <r>
    <x v="0"/>
    <x v="0"/>
    <x v="55"/>
    <x v="0"/>
    <x v="44"/>
    <s v="Newark"/>
    <x v="1"/>
    <n v="0.55000000000000004"/>
    <n v="2750"/>
    <n v="1512.5000000000002"/>
    <n v="605.00000000000011"/>
    <n v="0.4"/>
  </r>
  <r>
    <x v="0"/>
    <x v="0"/>
    <x v="55"/>
    <x v="0"/>
    <x v="44"/>
    <s v="Newark"/>
    <x v="2"/>
    <n v="0.55000000000000004"/>
    <n v="1750"/>
    <n v="962.50000000000011"/>
    <n v="288.75"/>
    <n v="0.3"/>
  </r>
  <r>
    <x v="0"/>
    <x v="0"/>
    <x v="55"/>
    <x v="0"/>
    <x v="44"/>
    <s v="Newark"/>
    <x v="3"/>
    <n v="0.55000000000000004"/>
    <n v="1500"/>
    <n v="825.00000000000011"/>
    <n v="247.50000000000003"/>
    <n v="0.3"/>
  </r>
  <r>
    <x v="0"/>
    <x v="0"/>
    <x v="55"/>
    <x v="0"/>
    <x v="44"/>
    <s v="Newark"/>
    <x v="4"/>
    <n v="0.65"/>
    <n v="1500"/>
    <n v="975"/>
    <n v="292.5"/>
    <n v="0.3"/>
  </r>
  <r>
    <x v="0"/>
    <x v="0"/>
    <x v="55"/>
    <x v="0"/>
    <x v="44"/>
    <s v="Newark"/>
    <x v="5"/>
    <n v="0.7"/>
    <n v="2750"/>
    <n v="1924.9999999999998"/>
    <n v="673.74999999999989"/>
    <n v="0.35"/>
  </r>
  <r>
    <x v="0"/>
    <x v="0"/>
    <x v="56"/>
    <x v="0"/>
    <x v="44"/>
    <s v="Newark"/>
    <x v="0"/>
    <n v="0.65"/>
    <n v="4250"/>
    <n v="2762.5"/>
    <n v="1105"/>
    <n v="0.4"/>
  </r>
  <r>
    <x v="0"/>
    <x v="0"/>
    <x v="56"/>
    <x v="0"/>
    <x v="44"/>
    <s v="Newark"/>
    <x v="1"/>
    <n v="0.55000000000000004"/>
    <n v="3000"/>
    <n v="1650.0000000000002"/>
    <n v="660.00000000000011"/>
    <n v="0.4"/>
  </r>
  <r>
    <x v="0"/>
    <x v="0"/>
    <x v="56"/>
    <x v="0"/>
    <x v="44"/>
    <s v="Newark"/>
    <x v="2"/>
    <n v="0.55000000000000004"/>
    <n v="2950"/>
    <n v="1622.5000000000002"/>
    <n v="486.75000000000006"/>
    <n v="0.3"/>
  </r>
  <r>
    <x v="0"/>
    <x v="0"/>
    <x v="56"/>
    <x v="0"/>
    <x v="44"/>
    <s v="Newark"/>
    <x v="3"/>
    <n v="0.55000000000000004"/>
    <n v="2750"/>
    <n v="1512.5000000000002"/>
    <n v="453.75000000000006"/>
    <n v="0.3"/>
  </r>
  <r>
    <x v="0"/>
    <x v="0"/>
    <x v="56"/>
    <x v="0"/>
    <x v="44"/>
    <s v="Newark"/>
    <x v="4"/>
    <n v="0.65"/>
    <n v="2500"/>
    <n v="1625"/>
    <n v="487.5"/>
    <n v="0.3"/>
  </r>
  <r>
    <x v="0"/>
    <x v="0"/>
    <x v="56"/>
    <x v="0"/>
    <x v="44"/>
    <s v="Newark"/>
    <x v="5"/>
    <n v="0.7"/>
    <n v="3500"/>
    <n v="2450"/>
    <n v="857.5"/>
    <n v="0.35"/>
  </r>
  <r>
    <x v="0"/>
    <x v="0"/>
    <x v="57"/>
    <x v="0"/>
    <x v="44"/>
    <s v="Newark"/>
    <x v="0"/>
    <n v="0.65"/>
    <n v="5750"/>
    <n v="3737.5"/>
    <n v="1495"/>
    <n v="0.4"/>
  </r>
  <r>
    <x v="0"/>
    <x v="0"/>
    <x v="57"/>
    <x v="0"/>
    <x v="44"/>
    <s v="Newark"/>
    <x v="1"/>
    <n v="0.55000000000000004"/>
    <n v="3750"/>
    <n v="2062.5"/>
    <n v="825"/>
    <n v="0.4"/>
  </r>
  <r>
    <x v="0"/>
    <x v="0"/>
    <x v="57"/>
    <x v="0"/>
    <x v="44"/>
    <s v="Newark"/>
    <x v="2"/>
    <n v="0.55000000000000004"/>
    <n v="3500"/>
    <n v="1925.0000000000002"/>
    <n v="577.5"/>
    <n v="0.3"/>
  </r>
  <r>
    <x v="0"/>
    <x v="0"/>
    <x v="57"/>
    <x v="0"/>
    <x v="44"/>
    <s v="Newark"/>
    <x v="3"/>
    <n v="0.55000000000000004"/>
    <n v="3000"/>
    <n v="1650.0000000000002"/>
    <n v="495.00000000000006"/>
    <n v="0.3"/>
  </r>
  <r>
    <x v="0"/>
    <x v="0"/>
    <x v="57"/>
    <x v="0"/>
    <x v="44"/>
    <s v="Newark"/>
    <x v="4"/>
    <n v="0.65"/>
    <n v="3000"/>
    <n v="1950"/>
    <n v="585"/>
    <n v="0.3"/>
  </r>
  <r>
    <x v="0"/>
    <x v="0"/>
    <x v="57"/>
    <x v="0"/>
    <x v="44"/>
    <s v="Newark"/>
    <x v="5"/>
    <n v="0.7"/>
    <n v="4000"/>
    <n v="2800"/>
    <n v="979.99999999999989"/>
    <n v="0.35"/>
  </r>
  <r>
    <x v="0"/>
    <x v="0"/>
    <x v="136"/>
    <x v="0"/>
    <x v="45"/>
    <s v="Hartford"/>
    <x v="0"/>
    <n v="0.35000000000000003"/>
    <n v="4250"/>
    <n v="1487.5000000000002"/>
    <n v="520.625"/>
    <n v="0.35"/>
  </r>
  <r>
    <x v="0"/>
    <x v="0"/>
    <x v="136"/>
    <x v="0"/>
    <x v="45"/>
    <s v="Hartford"/>
    <x v="1"/>
    <n v="0.35000000000000003"/>
    <n v="2250"/>
    <n v="787.50000000000011"/>
    <n v="275.625"/>
    <n v="0.35"/>
  </r>
  <r>
    <x v="0"/>
    <x v="0"/>
    <x v="136"/>
    <x v="0"/>
    <x v="45"/>
    <s v="Hartford"/>
    <x v="2"/>
    <n v="0.25000000000000006"/>
    <n v="2250"/>
    <n v="562.50000000000011"/>
    <n v="225.00000000000006"/>
    <n v="0.4"/>
  </r>
  <r>
    <x v="0"/>
    <x v="0"/>
    <x v="136"/>
    <x v="0"/>
    <x v="45"/>
    <s v="Hartford"/>
    <x v="3"/>
    <n v="0.3"/>
    <n v="750"/>
    <n v="225"/>
    <n v="90"/>
    <n v="0.4"/>
  </r>
  <r>
    <x v="0"/>
    <x v="0"/>
    <x v="136"/>
    <x v="0"/>
    <x v="45"/>
    <s v="Hartford"/>
    <x v="4"/>
    <n v="0.45"/>
    <n v="1250"/>
    <n v="562.5"/>
    <n v="168.75"/>
    <n v="0.3"/>
  </r>
  <r>
    <x v="0"/>
    <x v="0"/>
    <x v="136"/>
    <x v="0"/>
    <x v="45"/>
    <s v="Hartford"/>
    <x v="5"/>
    <n v="0.35000000000000003"/>
    <n v="2250"/>
    <n v="787.50000000000011"/>
    <n v="315.00000000000006"/>
    <n v="0.4"/>
  </r>
  <r>
    <x v="0"/>
    <x v="0"/>
    <x v="264"/>
    <x v="0"/>
    <x v="45"/>
    <s v="Hartford"/>
    <x v="0"/>
    <n v="0.35000000000000003"/>
    <n v="4750"/>
    <n v="1662.5000000000002"/>
    <n v="581.875"/>
    <n v="0.35"/>
  </r>
  <r>
    <x v="0"/>
    <x v="0"/>
    <x v="264"/>
    <x v="0"/>
    <x v="45"/>
    <s v="Hartford"/>
    <x v="1"/>
    <n v="0.35000000000000003"/>
    <n v="1250"/>
    <n v="437.50000000000006"/>
    <n v="153.125"/>
    <n v="0.35"/>
  </r>
  <r>
    <x v="0"/>
    <x v="0"/>
    <x v="264"/>
    <x v="0"/>
    <x v="45"/>
    <s v="Hartford"/>
    <x v="2"/>
    <n v="0.25000000000000006"/>
    <n v="1750"/>
    <n v="437.50000000000011"/>
    <n v="175.00000000000006"/>
    <n v="0.4"/>
  </r>
  <r>
    <x v="0"/>
    <x v="0"/>
    <x v="264"/>
    <x v="0"/>
    <x v="45"/>
    <s v="Hartford"/>
    <x v="3"/>
    <n v="0.3"/>
    <n v="500"/>
    <n v="150"/>
    <n v="60"/>
    <n v="0.4"/>
  </r>
  <r>
    <x v="0"/>
    <x v="0"/>
    <x v="264"/>
    <x v="0"/>
    <x v="45"/>
    <s v="Hartford"/>
    <x v="4"/>
    <n v="0.45"/>
    <n v="1250"/>
    <n v="562.5"/>
    <n v="168.75"/>
    <n v="0.3"/>
  </r>
  <r>
    <x v="0"/>
    <x v="0"/>
    <x v="264"/>
    <x v="0"/>
    <x v="45"/>
    <s v="Hartford"/>
    <x v="5"/>
    <n v="0.35000000000000003"/>
    <n v="2250"/>
    <n v="787.50000000000011"/>
    <n v="315.00000000000006"/>
    <n v="0.4"/>
  </r>
  <r>
    <x v="0"/>
    <x v="0"/>
    <x v="173"/>
    <x v="0"/>
    <x v="45"/>
    <s v="Hartford"/>
    <x v="0"/>
    <n v="0.35000000000000003"/>
    <n v="4450"/>
    <n v="1557.5000000000002"/>
    <n v="545.125"/>
    <n v="0.35"/>
  </r>
  <r>
    <x v="0"/>
    <x v="0"/>
    <x v="173"/>
    <x v="0"/>
    <x v="45"/>
    <s v="Hartford"/>
    <x v="1"/>
    <n v="0.35000000000000003"/>
    <n v="1500"/>
    <n v="525"/>
    <n v="183.75"/>
    <n v="0.35"/>
  </r>
  <r>
    <x v="0"/>
    <x v="0"/>
    <x v="173"/>
    <x v="0"/>
    <x v="45"/>
    <s v="Hartford"/>
    <x v="2"/>
    <n v="0.25000000000000006"/>
    <n v="1750"/>
    <n v="437.50000000000011"/>
    <n v="175.00000000000006"/>
    <n v="0.4"/>
  </r>
  <r>
    <x v="0"/>
    <x v="0"/>
    <x v="173"/>
    <x v="0"/>
    <x v="45"/>
    <s v="Hartford"/>
    <x v="3"/>
    <n v="0.3"/>
    <n v="250"/>
    <n v="75"/>
    <n v="30"/>
    <n v="0.4"/>
  </r>
  <r>
    <x v="0"/>
    <x v="0"/>
    <x v="173"/>
    <x v="0"/>
    <x v="45"/>
    <s v="Hartford"/>
    <x v="4"/>
    <n v="0.45"/>
    <n v="750"/>
    <n v="337.5"/>
    <n v="101.25"/>
    <n v="0.3"/>
  </r>
  <r>
    <x v="0"/>
    <x v="0"/>
    <x v="173"/>
    <x v="0"/>
    <x v="45"/>
    <s v="Hartford"/>
    <x v="5"/>
    <n v="0.35000000000000003"/>
    <n v="1750"/>
    <n v="612.50000000000011"/>
    <n v="245.00000000000006"/>
    <n v="0.4"/>
  </r>
  <r>
    <x v="0"/>
    <x v="0"/>
    <x v="265"/>
    <x v="0"/>
    <x v="45"/>
    <s v="Hartford"/>
    <x v="0"/>
    <n v="0.35000000000000003"/>
    <n v="4250"/>
    <n v="1487.5000000000002"/>
    <n v="520.625"/>
    <n v="0.35"/>
  </r>
  <r>
    <x v="0"/>
    <x v="0"/>
    <x v="265"/>
    <x v="0"/>
    <x v="45"/>
    <s v="Hartford"/>
    <x v="1"/>
    <n v="0.35000000000000003"/>
    <n v="1250"/>
    <n v="437.50000000000006"/>
    <n v="153.125"/>
    <n v="0.35"/>
  </r>
  <r>
    <x v="0"/>
    <x v="0"/>
    <x v="265"/>
    <x v="0"/>
    <x v="45"/>
    <s v="Hartford"/>
    <x v="2"/>
    <n v="0.25000000000000006"/>
    <n v="1250"/>
    <n v="312.50000000000006"/>
    <n v="125.00000000000003"/>
    <n v="0.4"/>
  </r>
  <r>
    <x v="0"/>
    <x v="0"/>
    <x v="265"/>
    <x v="0"/>
    <x v="45"/>
    <s v="Hartford"/>
    <x v="3"/>
    <n v="0.3"/>
    <n v="500"/>
    <n v="150"/>
    <n v="60"/>
    <n v="0.4"/>
  </r>
  <r>
    <x v="0"/>
    <x v="0"/>
    <x v="265"/>
    <x v="0"/>
    <x v="45"/>
    <s v="Hartford"/>
    <x v="4"/>
    <n v="0.45"/>
    <n v="500"/>
    <n v="225"/>
    <n v="67.5"/>
    <n v="0.3"/>
  </r>
  <r>
    <x v="0"/>
    <x v="0"/>
    <x v="265"/>
    <x v="0"/>
    <x v="45"/>
    <s v="Hartford"/>
    <x v="5"/>
    <n v="0.35000000000000003"/>
    <n v="2000"/>
    <n v="700.00000000000011"/>
    <n v="280.00000000000006"/>
    <n v="0.4"/>
  </r>
  <r>
    <x v="0"/>
    <x v="0"/>
    <x v="61"/>
    <x v="0"/>
    <x v="45"/>
    <s v="Hartford"/>
    <x v="0"/>
    <n v="0.49999999999999994"/>
    <n v="4700"/>
    <n v="2349.9999999999995"/>
    <n v="822.49999999999977"/>
    <n v="0.35"/>
  </r>
  <r>
    <x v="0"/>
    <x v="0"/>
    <x v="61"/>
    <x v="0"/>
    <x v="45"/>
    <s v="Hartford"/>
    <x v="1"/>
    <n v="0.45"/>
    <n v="1750"/>
    <n v="787.5"/>
    <n v="275.625"/>
    <n v="0.35"/>
  </r>
  <r>
    <x v="0"/>
    <x v="0"/>
    <x v="61"/>
    <x v="0"/>
    <x v="45"/>
    <s v="Hartford"/>
    <x v="2"/>
    <n v="0.4"/>
    <n v="2000"/>
    <n v="800"/>
    <n v="320"/>
    <n v="0.4"/>
  </r>
  <r>
    <x v="0"/>
    <x v="0"/>
    <x v="61"/>
    <x v="0"/>
    <x v="45"/>
    <s v="Hartford"/>
    <x v="3"/>
    <n v="0.4"/>
    <n v="1500"/>
    <n v="600"/>
    <n v="240"/>
    <n v="0.4"/>
  </r>
  <r>
    <x v="0"/>
    <x v="0"/>
    <x v="61"/>
    <x v="0"/>
    <x v="45"/>
    <s v="Hartford"/>
    <x v="4"/>
    <n v="0.49999999999999994"/>
    <n v="1750"/>
    <n v="874.99999999999989"/>
    <n v="262.49999999999994"/>
    <n v="0.3"/>
  </r>
  <r>
    <x v="0"/>
    <x v="0"/>
    <x v="61"/>
    <x v="0"/>
    <x v="45"/>
    <s v="Hartford"/>
    <x v="5"/>
    <n v="0.54999999999999993"/>
    <n v="3000"/>
    <n v="1649.9999999999998"/>
    <n v="660"/>
    <n v="0.4"/>
  </r>
  <r>
    <x v="0"/>
    <x v="0"/>
    <x v="266"/>
    <x v="0"/>
    <x v="45"/>
    <s v="Hartford"/>
    <x v="0"/>
    <n v="0.49999999999999994"/>
    <n v="5500"/>
    <n v="2749.9999999999995"/>
    <n v="962.49999999999977"/>
    <n v="0.35"/>
  </r>
  <r>
    <x v="0"/>
    <x v="0"/>
    <x v="266"/>
    <x v="0"/>
    <x v="45"/>
    <s v="Hartford"/>
    <x v="1"/>
    <n v="0.45"/>
    <n v="3000"/>
    <n v="1350"/>
    <n v="472.49999999999994"/>
    <n v="0.35"/>
  </r>
  <r>
    <x v="0"/>
    <x v="0"/>
    <x v="266"/>
    <x v="0"/>
    <x v="45"/>
    <s v="Hartford"/>
    <x v="2"/>
    <n v="0.4"/>
    <n v="2250"/>
    <n v="900"/>
    <n v="360"/>
    <n v="0.4"/>
  </r>
  <r>
    <x v="0"/>
    <x v="0"/>
    <x v="266"/>
    <x v="0"/>
    <x v="45"/>
    <s v="Hartford"/>
    <x v="3"/>
    <n v="0.4"/>
    <n v="2000"/>
    <n v="800"/>
    <n v="320"/>
    <n v="0.4"/>
  </r>
  <r>
    <x v="0"/>
    <x v="0"/>
    <x v="266"/>
    <x v="0"/>
    <x v="45"/>
    <s v="Hartford"/>
    <x v="4"/>
    <n v="0.49999999999999994"/>
    <n v="2000"/>
    <n v="999.99999999999989"/>
    <n v="299.99999999999994"/>
    <n v="0.3"/>
  </r>
  <r>
    <x v="0"/>
    <x v="0"/>
    <x v="266"/>
    <x v="0"/>
    <x v="45"/>
    <s v="Hartford"/>
    <x v="5"/>
    <n v="0.54999999999999993"/>
    <n v="3500"/>
    <n v="1924.9999999999998"/>
    <n v="770"/>
    <n v="0.4"/>
  </r>
  <r>
    <x v="0"/>
    <x v="0"/>
    <x v="176"/>
    <x v="0"/>
    <x v="45"/>
    <s v="Hartford"/>
    <x v="0"/>
    <n v="0.49999999999999994"/>
    <n v="5750"/>
    <n v="2874.9999999999995"/>
    <n v="1006.2499999999998"/>
    <n v="0.35"/>
  </r>
  <r>
    <x v="0"/>
    <x v="0"/>
    <x v="176"/>
    <x v="0"/>
    <x v="45"/>
    <s v="Hartford"/>
    <x v="1"/>
    <n v="0.45"/>
    <n v="3250"/>
    <n v="1462.5"/>
    <n v="511.87499999999994"/>
    <n v="0.35"/>
  </r>
  <r>
    <x v="0"/>
    <x v="0"/>
    <x v="176"/>
    <x v="0"/>
    <x v="45"/>
    <s v="Hartford"/>
    <x v="2"/>
    <n v="0.4"/>
    <n v="2500"/>
    <n v="1000"/>
    <n v="400"/>
    <n v="0.4"/>
  </r>
  <r>
    <x v="0"/>
    <x v="0"/>
    <x v="176"/>
    <x v="0"/>
    <x v="45"/>
    <s v="Hartford"/>
    <x v="3"/>
    <n v="0.4"/>
    <n v="2000"/>
    <n v="800"/>
    <n v="320"/>
    <n v="0.4"/>
  </r>
  <r>
    <x v="0"/>
    <x v="0"/>
    <x v="176"/>
    <x v="0"/>
    <x v="45"/>
    <s v="Hartford"/>
    <x v="4"/>
    <n v="0.49999999999999994"/>
    <n v="2250"/>
    <n v="1124.9999999999998"/>
    <n v="337.49999999999994"/>
    <n v="0.3"/>
  </r>
  <r>
    <x v="0"/>
    <x v="0"/>
    <x v="176"/>
    <x v="0"/>
    <x v="45"/>
    <s v="Hartford"/>
    <x v="5"/>
    <n v="0.54999999999999993"/>
    <n v="4000"/>
    <n v="2199.9999999999995"/>
    <n v="879.99999999999989"/>
    <n v="0.4"/>
  </r>
  <r>
    <x v="0"/>
    <x v="0"/>
    <x v="117"/>
    <x v="0"/>
    <x v="45"/>
    <s v="Hartford"/>
    <x v="0"/>
    <n v="0.49999999999999994"/>
    <n v="5500"/>
    <n v="2749.9999999999995"/>
    <n v="962.49999999999977"/>
    <n v="0.35"/>
  </r>
  <r>
    <x v="0"/>
    <x v="0"/>
    <x v="117"/>
    <x v="0"/>
    <x v="45"/>
    <s v="Hartford"/>
    <x v="1"/>
    <n v="0.45"/>
    <n v="3250"/>
    <n v="1462.5"/>
    <n v="511.87499999999994"/>
    <n v="0.35"/>
  </r>
  <r>
    <x v="0"/>
    <x v="0"/>
    <x v="117"/>
    <x v="0"/>
    <x v="45"/>
    <s v="Hartford"/>
    <x v="2"/>
    <n v="0.4"/>
    <n v="2500"/>
    <n v="1000"/>
    <n v="400"/>
    <n v="0.4"/>
  </r>
  <r>
    <x v="0"/>
    <x v="0"/>
    <x v="117"/>
    <x v="0"/>
    <x v="45"/>
    <s v="Hartford"/>
    <x v="3"/>
    <n v="0.4"/>
    <n v="1500"/>
    <n v="600"/>
    <n v="240"/>
    <n v="0.4"/>
  </r>
  <r>
    <x v="0"/>
    <x v="0"/>
    <x v="117"/>
    <x v="0"/>
    <x v="45"/>
    <s v="Hartford"/>
    <x v="4"/>
    <n v="0.49999999999999994"/>
    <n v="1250"/>
    <n v="624.99999999999989"/>
    <n v="187.49999999999997"/>
    <n v="0.3"/>
  </r>
  <r>
    <x v="0"/>
    <x v="0"/>
    <x v="117"/>
    <x v="0"/>
    <x v="45"/>
    <s v="Hartford"/>
    <x v="5"/>
    <n v="0.54999999999999993"/>
    <n v="3000"/>
    <n v="1649.9999999999998"/>
    <n v="660"/>
    <n v="0.4"/>
  </r>
  <r>
    <x v="0"/>
    <x v="0"/>
    <x v="63"/>
    <x v="0"/>
    <x v="45"/>
    <s v="Hartford"/>
    <x v="0"/>
    <n v="0.49999999999999994"/>
    <n v="4250"/>
    <n v="2124.9999999999995"/>
    <n v="743.74999999999977"/>
    <n v="0.35"/>
  </r>
  <r>
    <x v="0"/>
    <x v="0"/>
    <x v="63"/>
    <x v="0"/>
    <x v="45"/>
    <s v="Hartford"/>
    <x v="1"/>
    <n v="0.45"/>
    <n v="2250"/>
    <n v="1012.5"/>
    <n v="354.375"/>
    <n v="0.35"/>
  </r>
  <r>
    <x v="0"/>
    <x v="0"/>
    <x v="63"/>
    <x v="0"/>
    <x v="45"/>
    <s v="Hartford"/>
    <x v="2"/>
    <n v="0.4"/>
    <n v="1250"/>
    <n v="500"/>
    <n v="200"/>
    <n v="0.4"/>
  </r>
  <r>
    <x v="0"/>
    <x v="0"/>
    <x v="63"/>
    <x v="0"/>
    <x v="45"/>
    <s v="Hartford"/>
    <x v="3"/>
    <n v="0.4"/>
    <n v="1000"/>
    <n v="400"/>
    <n v="160"/>
    <n v="0.4"/>
  </r>
  <r>
    <x v="0"/>
    <x v="0"/>
    <x v="63"/>
    <x v="0"/>
    <x v="45"/>
    <s v="Hartford"/>
    <x v="4"/>
    <n v="0.49999999999999994"/>
    <n v="1000"/>
    <n v="499.99999999999994"/>
    <n v="149.99999999999997"/>
    <n v="0.3"/>
  </r>
  <r>
    <x v="0"/>
    <x v="0"/>
    <x v="63"/>
    <x v="0"/>
    <x v="45"/>
    <s v="Hartford"/>
    <x v="5"/>
    <n v="0.54999999999999993"/>
    <n v="2000"/>
    <n v="1099.9999999999998"/>
    <n v="439.99999999999994"/>
    <n v="0.4"/>
  </r>
  <r>
    <x v="0"/>
    <x v="0"/>
    <x v="267"/>
    <x v="0"/>
    <x v="45"/>
    <s v="Hartford"/>
    <x v="0"/>
    <n v="0.54999999999999993"/>
    <n v="3750"/>
    <n v="2062.4999999999995"/>
    <n v="721.87499999999977"/>
    <n v="0.35"/>
  </r>
  <r>
    <x v="0"/>
    <x v="0"/>
    <x v="267"/>
    <x v="0"/>
    <x v="45"/>
    <s v="Hartford"/>
    <x v="1"/>
    <n v="0.5"/>
    <n v="2000"/>
    <n v="1000"/>
    <n v="350"/>
    <n v="0.35"/>
  </r>
  <r>
    <x v="0"/>
    <x v="0"/>
    <x v="267"/>
    <x v="0"/>
    <x v="45"/>
    <s v="Hartford"/>
    <x v="2"/>
    <n v="0.5"/>
    <n v="1000"/>
    <n v="500"/>
    <n v="200"/>
    <n v="0.4"/>
  </r>
  <r>
    <x v="0"/>
    <x v="0"/>
    <x v="267"/>
    <x v="0"/>
    <x v="45"/>
    <s v="Hartford"/>
    <x v="3"/>
    <n v="0.5"/>
    <n v="750"/>
    <n v="375"/>
    <n v="150"/>
    <n v="0.4"/>
  </r>
  <r>
    <x v="0"/>
    <x v="0"/>
    <x v="267"/>
    <x v="0"/>
    <x v="45"/>
    <s v="Hartford"/>
    <x v="4"/>
    <n v="0.6"/>
    <n v="750"/>
    <n v="450"/>
    <n v="135"/>
    <n v="0.3"/>
  </r>
  <r>
    <x v="0"/>
    <x v="0"/>
    <x v="267"/>
    <x v="0"/>
    <x v="45"/>
    <s v="Hartford"/>
    <x v="5"/>
    <n v="0.64999999999999991"/>
    <n v="2000"/>
    <n v="1299.9999999999998"/>
    <n v="519.99999999999989"/>
    <n v="0.4"/>
  </r>
  <r>
    <x v="0"/>
    <x v="0"/>
    <x v="268"/>
    <x v="0"/>
    <x v="45"/>
    <s v="Hartford"/>
    <x v="0"/>
    <n v="0.6"/>
    <n v="3500"/>
    <n v="2100"/>
    <n v="735"/>
    <n v="0.35"/>
  </r>
  <r>
    <x v="0"/>
    <x v="0"/>
    <x v="268"/>
    <x v="0"/>
    <x v="45"/>
    <s v="Hartford"/>
    <x v="1"/>
    <n v="0.5"/>
    <n v="2250"/>
    <n v="1125"/>
    <n v="393.75"/>
    <n v="0.35"/>
  </r>
  <r>
    <x v="0"/>
    <x v="0"/>
    <x v="268"/>
    <x v="0"/>
    <x v="45"/>
    <s v="Hartford"/>
    <x v="2"/>
    <n v="0.5"/>
    <n v="2200"/>
    <n v="1100"/>
    <n v="440"/>
    <n v="0.4"/>
  </r>
  <r>
    <x v="0"/>
    <x v="0"/>
    <x v="268"/>
    <x v="0"/>
    <x v="45"/>
    <s v="Hartford"/>
    <x v="3"/>
    <n v="0.5"/>
    <n v="2000"/>
    <n v="1000"/>
    <n v="400"/>
    <n v="0.4"/>
  </r>
  <r>
    <x v="0"/>
    <x v="0"/>
    <x v="268"/>
    <x v="0"/>
    <x v="45"/>
    <s v="Hartford"/>
    <x v="4"/>
    <n v="0.6"/>
    <n v="1750"/>
    <n v="1050"/>
    <n v="315"/>
    <n v="0.3"/>
  </r>
  <r>
    <x v="0"/>
    <x v="0"/>
    <x v="268"/>
    <x v="0"/>
    <x v="45"/>
    <s v="Hartford"/>
    <x v="5"/>
    <n v="0.64999999999999991"/>
    <n v="2750"/>
    <n v="1787.4999999999998"/>
    <n v="715"/>
    <n v="0.4"/>
  </r>
  <r>
    <x v="0"/>
    <x v="0"/>
    <x v="269"/>
    <x v="0"/>
    <x v="45"/>
    <s v="Hartford"/>
    <x v="0"/>
    <n v="0.6"/>
    <n v="5000"/>
    <n v="3000"/>
    <n v="1050"/>
    <n v="0.35"/>
  </r>
  <r>
    <x v="0"/>
    <x v="0"/>
    <x v="269"/>
    <x v="0"/>
    <x v="45"/>
    <s v="Hartford"/>
    <x v="1"/>
    <n v="0.5"/>
    <n v="3000"/>
    <n v="1500"/>
    <n v="525"/>
    <n v="0.35"/>
  </r>
  <r>
    <x v="0"/>
    <x v="0"/>
    <x v="269"/>
    <x v="0"/>
    <x v="45"/>
    <s v="Hartford"/>
    <x v="2"/>
    <n v="0.5"/>
    <n v="2750"/>
    <n v="1375"/>
    <n v="550"/>
    <n v="0.4"/>
  </r>
  <r>
    <x v="0"/>
    <x v="0"/>
    <x v="269"/>
    <x v="0"/>
    <x v="45"/>
    <s v="Hartford"/>
    <x v="3"/>
    <n v="0.5"/>
    <n v="2250"/>
    <n v="1125"/>
    <n v="450"/>
    <n v="0.4"/>
  </r>
  <r>
    <x v="0"/>
    <x v="0"/>
    <x v="269"/>
    <x v="0"/>
    <x v="45"/>
    <s v="Hartford"/>
    <x v="4"/>
    <n v="0.6"/>
    <n v="2250"/>
    <n v="1350"/>
    <n v="405"/>
    <n v="0.3"/>
  </r>
  <r>
    <x v="0"/>
    <x v="0"/>
    <x v="269"/>
    <x v="0"/>
    <x v="45"/>
    <s v="Hartford"/>
    <x v="5"/>
    <n v="0.64999999999999991"/>
    <n v="3250"/>
    <n v="2112.4999999999995"/>
    <n v="844.99999999999989"/>
    <n v="0.4"/>
  </r>
  <r>
    <x v="0"/>
    <x v="0"/>
    <x v="102"/>
    <x v="0"/>
    <x v="46"/>
    <s v="Providence"/>
    <x v="0"/>
    <n v="0.4"/>
    <n v="4500"/>
    <n v="1800"/>
    <n v="540"/>
    <n v="0.3"/>
  </r>
  <r>
    <x v="0"/>
    <x v="0"/>
    <x v="102"/>
    <x v="0"/>
    <x v="46"/>
    <s v="Providence"/>
    <x v="1"/>
    <n v="0.4"/>
    <n v="2500"/>
    <n v="1000"/>
    <n v="300"/>
    <n v="0.3"/>
  </r>
  <r>
    <x v="0"/>
    <x v="0"/>
    <x v="102"/>
    <x v="0"/>
    <x v="46"/>
    <s v="Providence"/>
    <x v="2"/>
    <n v="0.30000000000000004"/>
    <n v="2500"/>
    <n v="750.00000000000011"/>
    <n v="187.50000000000003"/>
    <n v="0.25"/>
  </r>
  <r>
    <x v="0"/>
    <x v="0"/>
    <x v="102"/>
    <x v="0"/>
    <x v="46"/>
    <s v="Providence"/>
    <x v="3"/>
    <n v="0.35"/>
    <n v="1000"/>
    <n v="350"/>
    <n v="87.5"/>
    <n v="0.25"/>
  </r>
  <r>
    <x v="0"/>
    <x v="0"/>
    <x v="102"/>
    <x v="0"/>
    <x v="46"/>
    <s v="Providence"/>
    <x v="4"/>
    <n v="0.5"/>
    <n v="1500"/>
    <n v="750"/>
    <n v="187.5"/>
    <n v="0.25"/>
  </r>
  <r>
    <x v="0"/>
    <x v="0"/>
    <x v="102"/>
    <x v="0"/>
    <x v="46"/>
    <s v="Providence"/>
    <x v="5"/>
    <n v="0.4"/>
    <n v="2500"/>
    <n v="1000"/>
    <n v="300"/>
    <n v="0.3"/>
  </r>
  <r>
    <x v="0"/>
    <x v="0"/>
    <x v="37"/>
    <x v="0"/>
    <x v="46"/>
    <s v="Providence"/>
    <x v="0"/>
    <n v="0.4"/>
    <n v="5000"/>
    <n v="2000"/>
    <n v="600"/>
    <n v="0.3"/>
  </r>
  <r>
    <x v="0"/>
    <x v="0"/>
    <x v="37"/>
    <x v="0"/>
    <x v="46"/>
    <s v="Providence"/>
    <x v="1"/>
    <n v="0.4"/>
    <n v="1500"/>
    <n v="600"/>
    <n v="180"/>
    <n v="0.3"/>
  </r>
  <r>
    <x v="0"/>
    <x v="0"/>
    <x v="37"/>
    <x v="0"/>
    <x v="46"/>
    <s v="Providence"/>
    <x v="2"/>
    <n v="0.30000000000000004"/>
    <n v="2000"/>
    <n v="600.00000000000011"/>
    <n v="150.00000000000003"/>
    <n v="0.25"/>
  </r>
  <r>
    <x v="0"/>
    <x v="0"/>
    <x v="37"/>
    <x v="0"/>
    <x v="46"/>
    <s v="Providence"/>
    <x v="3"/>
    <n v="0.35"/>
    <n v="2500"/>
    <n v="875"/>
    <n v="218.75"/>
    <n v="0.25"/>
  </r>
  <r>
    <x v="0"/>
    <x v="0"/>
    <x v="37"/>
    <x v="0"/>
    <x v="46"/>
    <s v="Providence"/>
    <x v="4"/>
    <n v="0.5"/>
    <n v="1500"/>
    <n v="750"/>
    <n v="187.5"/>
    <n v="0.25"/>
  </r>
  <r>
    <x v="0"/>
    <x v="0"/>
    <x v="37"/>
    <x v="0"/>
    <x v="46"/>
    <s v="Providence"/>
    <x v="5"/>
    <n v="0.4"/>
    <n v="2500"/>
    <n v="1000"/>
    <n v="300"/>
    <n v="0.3"/>
  </r>
  <r>
    <x v="0"/>
    <x v="0"/>
    <x v="258"/>
    <x v="0"/>
    <x v="46"/>
    <s v="Providence"/>
    <x v="0"/>
    <n v="0.4"/>
    <n v="4700"/>
    <n v="1880"/>
    <n v="564"/>
    <n v="0.3"/>
  </r>
  <r>
    <x v="0"/>
    <x v="0"/>
    <x v="258"/>
    <x v="0"/>
    <x v="46"/>
    <s v="Providence"/>
    <x v="1"/>
    <n v="0.4"/>
    <n v="1750"/>
    <n v="700"/>
    <n v="210"/>
    <n v="0.3"/>
  </r>
  <r>
    <x v="0"/>
    <x v="0"/>
    <x v="258"/>
    <x v="0"/>
    <x v="46"/>
    <s v="Providence"/>
    <x v="2"/>
    <n v="0.30000000000000004"/>
    <n v="2000"/>
    <n v="600.00000000000011"/>
    <n v="150.00000000000003"/>
    <n v="0.25"/>
  </r>
  <r>
    <x v="0"/>
    <x v="0"/>
    <x v="258"/>
    <x v="0"/>
    <x v="46"/>
    <s v="Providence"/>
    <x v="3"/>
    <n v="0.35"/>
    <n v="3000"/>
    <n v="1050"/>
    <n v="262.5"/>
    <n v="0.25"/>
  </r>
  <r>
    <x v="0"/>
    <x v="0"/>
    <x v="258"/>
    <x v="0"/>
    <x v="46"/>
    <s v="Providence"/>
    <x v="4"/>
    <n v="0.5"/>
    <n v="1000"/>
    <n v="500"/>
    <n v="125"/>
    <n v="0.25"/>
  </r>
  <r>
    <x v="0"/>
    <x v="0"/>
    <x v="258"/>
    <x v="0"/>
    <x v="46"/>
    <s v="Providence"/>
    <x v="5"/>
    <n v="0.4"/>
    <n v="2000"/>
    <n v="800"/>
    <n v="240"/>
    <n v="0.3"/>
  </r>
  <r>
    <x v="0"/>
    <x v="0"/>
    <x v="259"/>
    <x v="0"/>
    <x v="46"/>
    <s v="Providence"/>
    <x v="0"/>
    <n v="0.4"/>
    <n v="4500"/>
    <n v="1800"/>
    <n v="540"/>
    <n v="0.3"/>
  </r>
  <r>
    <x v="0"/>
    <x v="0"/>
    <x v="259"/>
    <x v="0"/>
    <x v="46"/>
    <s v="Providence"/>
    <x v="1"/>
    <n v="0.4"/>
    <n v="1500"/>
    <n v="600"/>
    <n v="180"/>
    <n v="0.3"/>
  </r>
  <r>
    <x v="0"/>
    <x v="0"/>
    <x v="259"/>
    <x v="0"/>
    <x v="46"/>
    <s v="Providence"/>
    <x v="2"/>
    <n v="0.30000000000000004"/>
    <n v="1500"/>
    <n v="450.00000000000006"/>
    <n v="112.50000000000001"/>
    <n v="0.25"/>
  </r>
  <r>
    <x v="0"/>
    <x v="0"/>
    <x v="259"/>
    <x v="0"/>
    <x v="46"/>
    <s v="Providence"/>
    <x v="3"/>
    <n v="0.35"/>
    <n v="1250"/>
    <n v="437.5"/>
    <n v="109.375"/>
    <n v="0.25"/>
  </r>
  <r>
    <x v="0"/>
    <x v="0"/>
    <x v="259"/>
    <x v="0"/>
    <x v="46"/>
    <s v="Providence"/>
    <x v="4"/>
    <n v="0.5"/>
    <n v="1250"/>
    <n v="625"/>
    <n v="156.25"/>
    <n v="0.25"/>
  </r>
  <r>
    <x v="0"/>
    <x v="0"/>
    <x v="259"/>
    <x v="0"/>
    <x v="46"/>
    <s v="Providence"/>
    <x v="5"/>
    <n v="0.4"/>
    <n v="2750"/>
    <n v="1100"/>
    <n v="330"/>
    <n v="0.3"/>
  </r>
  <r>
    <x v="0"/>
    <x v="0"/>
    <x v="236"/>
    <x v="0"/>
    <x v="46"/>
    <s v="Providence"/>
    <x v="0"/>
    <n v="0.54999999999999993"/>
    <n v="4950"/>
    <n v="2722.4999999999995"/>
    <n v="816.74999999999989"/>
    <n v="0.3"/>
  </r>
  <r>
    <x v="0"/>
    <x v="0"/>
    <x v="236"/>
    <x v="0"/>
    <x v="46"/>
    <s v="Providence"/>
    <x v="1"/>
    <n v="0.5"/>
    <n v="2000"/>
    <n v="1000"/>
    <n v="300"/>
    <n v="0.3"/>
  </r>
  <r>
    <x v="0"/>
    <x v="0"/>
    <x v="236"/>
    <x v="0"/>
    <x v="46"/>
    <s v="Providence"/>
    <x v="2"/>
    <n v="0.45"/>
    <n v="2250"/>
    <n v="1012.5"/>
    <n v="253.125"/>
    <n v="0.25"/>
  </r>
  <r>
    <x v="0"/>
    <x v="0"/>
    <x v="236"/>
    <x v="0"/>
    <x v="46"/>
    <s v="Providence"/>
    <x v="3"/>
    <n v="0.45"/>
    <n v="1750"/>
    <n v="787.5"/>
    <n v="196.875"/>
    <n v="0.25"/>
  </r>
  <r>
    <x v="0"/>
    <x v="0"/>
    <x v="236"/>
    <x v="0"/>
    <x v="46"/>
    <s v="Providence"/>
    <x v="4"/>
    <n v="0.54999999999999993"/>
    <n v="2000"/>
    <n v="1099.9999999999998"/>
    <n v="274.99999999999994"/>
    <n v="0.25"/>
  </r>
  <r>
    <x v="0"/>
    <x v="0"/>
    <x v="236"/>
    <x v="0"/>
    <x v="46"/>
    <s v="Providence"/>
    <x v="5"/>
    <n v="0.6"/>
    <n v="3250"/>
    <n v="1950"/>
    <n v="585"/>
    <n v="0.3"/>
  </r>
  <r>
    <x v="0"/>
    <x v="0"/>
    <x v="41"/>
    <x v="0"/>
    <x v="46"/>
    <s v="Providence"/>
    <x v="0"/>
    <n v="0.54999999999999993"/>
    <n v="5750"/>
    <n v="3162.4999999999995"/>
    <n v="948.74999999999977"/>
    <n v="0.3"/>
  </r>
  <r>
    <x v="0"/>
    <x v="0"/>
    <x v="41"/>
    <x v="0"/>
    <x v="46"/>
    <s v="Providence"/>
    <x v="1"/>
    <n v="0.5"/>
    <n v="3250"/>
    <n v="1625"/>
    <n v="487.5"/>
    <n v="0.3"/>
  </r>
  <r>
    <x v="0"/>
    <x v="0"/>
    <x v="41"/>
    <x v="0"/>
    <x v="46"/>
    <s v="Providence"/>
    <x v="2"/>
    <n v="0.45"/>
    <n v="2500"/>
    <n v="1125"/>
    <n v="281.25"/>
    <n v="0.25"/>
  </r>
  <r>
    <x v="0"/>
    <x v="0"/>
    <x v="41"/>
    <x v="0"/>
    <x v="46"/>
    <s v="Providence"/>
    <x v="3"/>
    <n v="0.45"/>
    <n v="2250"/>
    <n v="1012.5"/>
    <n v="253.125"/>
    <n v="0.25"/>
  </r>
  <r>
    <x v="0"/>
    <x v="0"/>
    <x v="41"/>
    <x v="0"/>
    <x v="46"/>
    <s v="Providence"/>
    <x v="4"/>
    <n v="0.54999999999999993"/>
    <n v="2250"/>
    <n v="1237.4999999999998"/>
    <n v="309.37499999999994"/>
    <n v="0.25"/>
  </r>
  <r>
    <x v="0"/>
    <x v="0"/>
    <x v="41"/>
    <x v="0"/>
    <x v="46"/>
    <s v="Providence"/>
    <x v="5"/>
    <n v="0.6"/>
    <n v="3750"/>
    <n v="2250"/>
    <n v="675"/>
    <n v="0.3"/>
  </r>
  <r>
    <x v="0"/>
    <x v="0"/>
    <x v="260"/>
    <x v="0"/>
    <x v="46"/>
    <s v="Providence"/>
    <x v="0"/>
    <n v="0.54999999999999993"/>
    <n v="6000"/>
    <n v="3299.9999999999995"/>
    <n v="989.99999999999977"/>
    <n v="0.3"/>
  </r>
  <r>
    <x v="0"/>
    <x v="0"/>
    <x v="260"/>
    <x v="0"/>
    <x v="46"/>
    <s v="Providence"/>
    <x v="1"/>
    <n v="0.5"/>
    <n v="3500"/>
    <n v="1750"/>
    <n v="525"/>
    <n v="0.3"/>
  </r>
  <r>
    <x v="0"/>
    <x v="0"/>
    <x v="260"/>
    <x v="0"/>
    <x v="46"/>
    <s v="Providence"/>
    <x v="2"/>
    <n v="0.45"/>
    <n v="2750"/>
    <n v="1237.5"/>
    <n v="309.375"/>
    <n v="0.25"/>
  </r>
  <r>
    <x v="0"/>
    <x v="0"/>
    <x v="260"/>
    <x v="0"/>
    <x v="46"/>
    <s v="Providence"/>
    <x v="3"/>
    <n v="0.45"/>
    <n v="2250"/>
    <n v="1012.5"/>
    <n v="253.125"/>
    <n v="0.25"/>
  </r>
  <r>
    <x v="0"/>
    <x v="0"/>
    <x v="260"/>
    <x v="0"/>
    <x v="46"/>
    <s v="Providence"/>
    <x v="4"/>
    <n v="0.54999999999999993"/>
    <n v="2500"/>
    <n v="1374.9999999999998"/>
    <n v="343.74999999999994"/>
    <n v="0.25"/>
  </r>
  <r>
    <x v="0"/>
    <x v="0"/>
    <x v="260"/>
    <x v="0"/>
    <x v="46"/>
    <s v="Providence"/>
    <x v="5"/>
    <n v="0.6"/>
    <n v="4250"/>
    <n v="2550"/>
    <n v="765"/>
    <n v="0.3"/>
  </r>
  <r>
    <x v="0"/>
    <x v="0"/>
    <x v="261"/>
    <x v="0"/>
    <x v="46"/>
    <s v="Providence"/>
    <x v="0"/>
    <n v="0.54999999999999993"/>
    <n v="5750"/>
    <n v="3162.4999999999995"/>
    <n v="948.74999999999977"/>
    <n v="0.3"/>
  </r>
  <r>
    <x v="0"/>
    <x v="0"/>
    <x v="261"/>
    <x v="0"/>
    <x v="46"/>
    <s v="Providence"/>
    <x v="1"/>
    <n v="0.5"/>
    <n v="3500"/>
    <n v="1750"/>
    <n v="525"/>
    <n v="0.3"/>
  </r>
  <r>
    <x v="0"/>
    <x v="0"/>
    <x v="261"/>
    <x v="0"/>
    <x v="46"/>
    <s v="Providence"/>
    <x v="2"/>
    <n v="0.45"/>
    <n v="2750"/>
    <n v="1237.5"/>
    <n v="309.375"/>
    <n v="0.25"/>
  </r>
  <r>
    <x v="0"/>
    <x v="0"/>
    <x v="261"/>
    <x v="0"/>
    <x v="46"/>
    <s v="Providence"/>
    <x v="3"/>
    <n v="0.45"/>
    <n v="1750"/>
    <n v="787.5"/>
    <n v="196.875"/>
    <n v="0.25"/>
  </r>
  <r>
    <x v="0"/>
    <x v="0"/>
    <x v="261"/>
    <x v="0"/>
    <x v="46"/>
    <s v="Providence"/>
    <x v="4"/>
    <n v="0.54999999999999993"/>
    <n v="1500"/>
    <n v="824.99999999999989"/>
    <n v="206.24999999999997"/>
    <n v="0.25"/>
  </r>
  <r>
    <x v="0"/>
    <x v="0"/>
    <x v="261"/>
    <x v="0"/>
    <x v="46"/>
    <s v="Providence"/>
    <x v="5"/>
    <n v="0.6"/>
    <n v="3250"/>
    <n v="1950"/>
    <n v="585"/>
    <n v="0.3"/>
  </r>
  <r>
    <x v="0"/>
    <x v="0"/>
    <x v="239"/>
    <x v="0"/>
    <x v="46"/>
    <s v="Providence"/>
    <x v="0"/>
    <n v="0.54999999999999993"/>
    <n v="4500"/>
    <n v="2474.9999999999995"/>
    <n v="742.49999999999989"/>
    <n v="0.3"/>
  </r>
  <r>
    <x v="0"/>
    <x v="0"/>
    <x v="239"/>
    <x v="0"/>
    <x v="46"/>
    <s v="Providence"/>
    <x v="1"/>
    <n v="0.5"/>
    <n v="2500"/>
    <n v="1250"/>
    <n v="375"/>
    <n v="0.3"/>
  </r>
  <r>
    <x v="0"/>
    <x v="0"/>
    <x v="239"/>
    <x v="0"/>
    <x v="46"/>
    <s v="Providence"/>
    <x v="2"/>
    <n v="0.45"/>
    <n v="1500"/>
    <n v="675"/>
    <n v="168.75"/>
    <n v="0.25"/>
  </r>
  <r>
    <x v="0"/>
    <x v="0"/>
    <x v="239"/>
    <x v="0"/>
    <x v="46"/>
    <s v="Providence"/>
    <x v="3"/>
    <n v="0.45"/>
    <n v="1250"/>
    <n v="562.5"/>
    <n v="140.625"/>
    <n v="0.25"/>
  </r>
  <r>
    <x v="0"/>
    <x v="0"/>
    <x v="239"/>
    <x v="0"/>
    <x v="46"/>
    <s v="Providence"/>
    <x v="4"/>
    <n v="0.54999999999999993"/>
    <n v="1250"/>
    <n v="687.49999999999989"/>
    <n v="171.87499999999997"/>
    <n v="0.25"/>
  </r>
  <r>
    <x v="0"/>
    <x v="0"/>
    <x v="239"/>
    <x v="0"/>
    <x v="46"/>
    <s v="Providence"/>
    <x v="5"/>
    <n v="0.6"/>
    <n v="2250"/>
    <n v="1350"/>
    <n v="405"/>
    <n v="0.3"/>
  </r>
  <r>
    <x v="0"/>
    <x v="0"/>
    <x v="45"/>
    <x v="0"/>
    <x v="46"/>
    <s v="Providence"/>
    <x v="0"/>
    <n v="0.6"/>
    <n v="4000"/>
    <n v="2400"/>
    <n v="720"/>
    <n v="0.3"/>
  </r>
  <r>
    <x v="0"/>
    <x v="0"/>
    <x v="45"/>
    <x v="0"/>
    <x v="46"/>
    <s v="Providence"/>
    <x v="1"/>
    <n v="0.55000000000000004"/>
    <n v="2250"/>
    <n v="1237.5"/>
    <n v="371.25"/>
    <n v="0.3"/>
  </r>
  <r>
    <x v="0"/>
    <x v="0"/>
    <x v="45"/>
    <x v="0"/>
    <x v="46"/>
    <s v="Providence"/>
    <x v="2"/>
    <n v="0.55000000000000004"/>
    <n v="1250"/>
    <n v="687.5"/>
    <n v="171.875"/>
    <n v="0.25"/>
  </r>
  <r>
    <x v="0"/>
    <x v="0"/>
    <x v="45"/>
    <x v="0"/>
    <x v="46"/>
    <s v="Providence"/>
    <x v="3"/>
    <n v="0.55000000000000004"/>
    <n v="1000"/>
    <n v="550"/>
    <n v="137.5"/>
    <n v="0.25"/>
  </r>
  <r>
    <x v="0"/>
    <x v="0"/>
    <x v="45"/>
    <x v="0"/>
    <x v="46"/>
    <s v="Providence"/>
    <x v="4"/>
    <n v="0.65"/>
    <n v="1000"/>
    <n v="650"/>
    <n v="162.5"/>
    <n v="0.25"/>
  </r>
  <r>
    <x v="0"/>
    <x v="0"/>
    <x v="45"/>
    <x v="0"/>
    <x v="46"/>
    <s v="Providence"/>
    <x v="5"/>
    <n v="0.7"/>
    <n v="2250"/>
    <n v="1575"/>
    <n v="472.5"/>
    <n v="0.3"/>
  </r>
  <r>
    <x v="0"/>
    <x v="0"/>
    <x v="262"/>
    <x v="0"/>
    <x v="46"/>
    <s v="Providence"/>
    <x v="0"/>
    <n v="0.65"/>
    <n v="3750"/>
    <n v="2437.5"/>
    <n v="731.25"/>
    <n v="0.3"/>
  </r>
  <r>
    <x v="0"/>
    <x v="0"/>
    <x v="262"/>
    <x v="0"/>
    <x v="46"/>
    <s v="Providence"/>
    <x v="1"/>
    <n v="0.55000000000000004"/>
    <n v="3000"/>
    <n v="1650.0000000000002"/>
    <n v="495.00000000000006"/>
    <n v="0.3"/>
  </r>
  <r>
    <x v="0"/>
    <x v="0"/>
    <x v="262"/>
    <x v="0"/>
    <x v="46"/>
    <s v="Providence"/>
    <x v="2"/>
    <n v="0.55000000000000004"/>
    <n v="2950"/>
    <n v="1622.5000000000002"/>
    <n v="405.62500000000006"/>
    <n v="0.25"/>
  </r>
  <r>
    <x v="0"/>
    <x v="0"/>
    <x v="262"/>
    <x v="0"/>
    <x v="46"/>
    <s v="Providence"/>
    <x v="3"/>
    <n v="0.55000000000000004"/>
    <n v="2750"/>
    <n v="1512.5000000000002"/>
    <n v="378.12500000000006"/>
    <n v="0.25"/>
  </r>
  <r>
    <x v="0"/>
    <x v="0"/>
    <x v="262"/>
    <x v="0"/>
    <x v="46"/>
    <s v="Providence"/>
    <x v="4"/>
    <n v="0.65"/>
    <n v="2500"/>
    <n v="1625"/>
    <n v="406.25"/>
    <n v="0.25"/>
  </r>
  <r>
    <x v="0"/>
    <x v="0"/>
    <x v="262"/>
    <x v="0"/>
    <x v="46"/>
    <s v="Providence"/>
    <x v="5"/>
    <n v="0.7"/>
    <n v="3500"/>
    <n v="2450"/>
    <n v="735"/>
    <n v="0.3"/>
  </r>
  <r>
    <x v="0"/>
    <x v="0"/>
    <x v="263"/>
    <x v="0"/>
    <x v="46"/>
    <s v="Providence"/>
    <x v="0"/>
    <n v="0.65"/>
    <n v="5750"/>
    <n v="3737.5"/>
    <n v="1121.25"/>
    <n v="0.3"/>
  </r>
  <r>
    <x v="0"/>
    <x v="0"/>
    <x v="263"/>
    <x v="0"/>
    <x v="46"/>
    <s v="Providence"/>
    <x v="1"/>
    <n v="0.55000000000000004"/>
    <n v="3750"/>
    <n v="2062.5"/>
    <n v="618.75"/>
    <n v="0.3"/>
  </r>
  <r>
    <x v="0"/>
    <x v="0"/>
    <x v="263"/>
    <x v="0"/>
    <x v="46"/>
    <s v="Providence"/>
    <x v="2"/>
    <n v="0.55000000000000004"/>
    <n v="3500"/>
    <n v="1925.0000000000002"/>
    <n v="481.25000000000006"/>
    <n v="0.25"/>
  </r>
  <r>
    <x v="0"/>
    <x v="0"/>
    <x v="263"/>
    <x v="0"/>
    <x v="46"/>
    <s v="Providence"/>
    <x v="3"/>
    <n v="0.55000000000000004"/>
    <n v="3000"/>
    <n v="1650.0000000000002"/>
    <n v="412.50000000000006"/>
    <n v="0.25"/>
  </r>
  <r>
    <x v="0"/>
    <x v="0"/>
    <x v="263"/>
    <x v="0"/>
    <x v="46"/>
    <s v="Providence"/>
    <x v="4"/>
    <n v="0.65"/>
    <n v="3000"/>
    <n v="1950"/>
    <n v="487.5"/>
    <n v="0.25"/>
  </r>
  <r>
    <x v="0"/>
    <x v="0"/>
    <x v="263"/>
    <x v="0"/>
    <x v="46"/>
    <s v="Providence"/>
    <x v="5"/>
    <n v="0.7"/>
    <n v="4000"/>
    <n v="2800"/>
    <n v="840"/>
    <n v="0.3"/>
  </r>
  <r>
    <x v="0"/>
    <x v="0"/>
    <x v="0"/>
    <x v="0"/>
    <x v="47"/>
    <s v="Boston"/>
    <x v="0"/>
    <n v="0.45"/>
    <n v="5250"/>
    <n v="2362.5"/>
    <n v="1063.125"/>
    <n v="0.45"/>
  </r>
  <r>
    <x v="0"/>
    <x v="0"/>
    <x v="0"/>
    <x v="0"/>
    <x v="47"/>
    <s v="Boston"/>
    <x v="1"/>
    <n v="0.45"/>
    <n v="3250"/>
    <n v="1462.5"/>
    <n v="658.125"/>
    <n v="0.45"/>
  </r>
  <r>
    <x v="0"/>
    <x v="0"/>
    <x v="0"/>
    <x v="0"/>
    <x v="47"/>
    <s v="Boston"/>
    <x v="2"/>
    <n v="0.35000000000000003"/>
    <n v="3250"/>
    <n v="1137.5"/>
    <n v="398.125"/>
    <n v="0.35"/>
  </r>
  <r>
    <x v="0"/>
    <x v="0"/>
    <x v="0"/>
    <x v="0"/>
    <x v="47"/>
    <s v="Boston"/>
    <x v="3"/>
    <n v="0.39999999999999997"/>
    <n v="1750"/>
    <n v="699.99999999999989"/>
    <n v="244.99999999999994"/>
    <n v="0.35"/>
  </r>
  <r>
    <x v="0"/>
    <x v="0"/>
    <x v="0"/>
    <x v="0"/>
    <x v="47"/>
    <s v="Boston"/>
    <x v="4"/>
    <n v="0.55000000000000004"/>
    <n v="2250"/>
    <n v="1237.5"/>
    <n v="433.125"/>
    <n v="0.35"/>
  </r>
  <r>
    <x v="0"/>
    <x v="0"/>
    <x v="0"/>
    <x v="0"/>
    <x v="47"/>
    <s v="Boston"/>
    <x v="5"/>
    <n v="0.45"/>
    <n v="3250"/>
    <n v="1462.5"/>
    <n v="585"/>
    <n v="0.39999999999999997"/>
  </r>
  <r>
    <x v="0"/>
    <x v="0"/>
    <x v="1"/>
    <x v="0"/>
    <x v="47"/>
    <s v="Boston"/>
    <x v="0"/>
    <n v="0.45"/>
    <n v="5750"/>
    <n v="2587.5"/>
    <n v="1164.375"/>
    <n v="0.45"/>
  </r>
  <r>
    <x v="0"/>
    <x v="0"/>
    <x v="1"/>
    <x v="0"/>
    <x v="47"/>
    <s v="Boston"/>
    <x v="1"/>
    <n v="0.45"/>
    <n v="2250"/>
    <n v="1012.5"/>
    <n v="455.625"/>
    <n v="0.45"/>
  </r>
  <r>
    <x v="0"/>
    <x v="0"/>
    <x v="1"/>
    <x v="0"/>
    <x v="47"/>
    <s v="Boston"/>
    <x v="2"/>
    <n v="0.35000000000000003"/>
    <n v="2750"/>
    <n v="962.50000000000011"/>
    <n v="336.875"/>
    <n v="0.35"/>
  </r>
  <r>
    <x v="0"/>
    <x v="0"/>
    <x v="1"/>
    <x v="0"/>
    <x v="47"/>
    <s v="Boston"/>
    <x v="3"/>
    <n v="0.39999999999999997"/>
    <n v="1500"/>
    <n v="600"/>
    <n v="210"/>
    <n v="0.35"/>
  </r>
  <r>
    <x v="0"/>
    <x v="0"/>
    <x v="1"/>
    <x v="0"/>
    <x v="47"/>
    <s v="Boston"/>
    <x v="4"/>
    <n v="0.55000000000000004"/>
    <n v="2250"/>
    <n v="1237.5"/>
    <n v="433.125"/>
    <n v="0.35"/>
  </r>
  <r>
    <x v="0"/>
    <x v="0"/>
    <x v="1"/>
    <x v="0"/>
    <x v="47"/>
    <s v="Boston"/>
    <x v="5"/>
    <n v="0.45"/>
    <n v="3250"/>
    <n v="1462.5"/>
    <n v="585"/>
    <n v="0.39999999999999997"/>
  </r>
  <r>
    <x v="0"/>
    <x v="0"/>
    <x v="2"/>
    <x v="0"/>
    <x v="47"/>
    <s v="Boston"/>
    <x v="0"/>
    <n v="0.45"/>
    <n v="5450"/>
    <n v="2452.5"/>
    <n v="1103.625"/>
    <n v="0.45"/>
  </r>
  <r>
    <x v="0"/>
    <x v="0"/>
    <x v="2"/>
    <x v="0"/>
    <x v="47"/>
    <s v="Boston"/>
    <x v="1"/>
    <n v="0.45"/>
    <n v="2500"/>
    <n v="1125"/>
    <n v="506.25"/>
    <n v="0.45"/>
  </r>
  <r>
    <x v="0"/>
    <x v="0"/>
    <x v="2"/>
    <x v="0"/>
    <x v="47"/>
    <s v="Boston"/>
    <x v="2"/>
    <n v="0.35000000000000003"/>
    <n v="2750"/>
    <n v="962.50000000000011"/>
    <n v="336.875"/>
    <n v="0.35"/>
  </r>
  <r>
    <x v="0"/>
    <x v="0"/>
    <x v="2"/>
    <x v="0"/>
    <x v="47"/>
    <s v="Boston"/>
    <x v="3"/>
    <n v="0.39999999999999997"/>
    <n v="1250"/>
    <n v="499.99999999999994"/>
    <n v="174.99999999999997"/>
    <n v="0.35"/>
  </r>
  <r>
    <x v="0"/>
    <x v="0"/>
    <x v="2"/>
    <x v="0"/>
    <x v="47"/>
    <s v="Boston"/>
    <x v="4"/>
    <n v="0.55000000000000004"/>
    <n v="1750"/>
    <n v="962.50000000000011"/>
    <n v="336.875"/>
    <n v="0.35"/>
  </r>
  <r>
    <x v="0"/>
    <x v="0"/>
    <x v="2"/>
    <x v="0"/>
    <x v="47"/>
    <s v="Boston"/>
    <x v="5"/>
    <n v="0.45"/>
    <n v="2750"/>
    <n v="1237.5"/>
    <n v="494.99999999999994"/>
    <n v="0.39999999999999997"/>
  </r>
  <r>
    <x v="0"/>
    <x v="0"/>
    <x v="3"/>
    <x v="0"/>
    <x v="47"/>
    <s v="Boston"/>
    <x v="0"/>
    <n v="0.45"/>
    <n v="5250"/>
    <n v="2362.5"/>
    <n v="1063.125"/>
    <n v="0.45"/>
  </r>
  <r>
    <x v="0"/>
    <x v="0"/>
    <x v="3"/>
    <x v="0"/>
    <x v="47"/>
    <s v="Boston"/>
    <x v="1"/>
    <n v="0.45"/>
    <n v="2250"/>
    <n v="1012.5"/>
    <n v="455.625"/>
    <n v="0.45"/>
  </r>
  <r>
    <x v="0"/>
    <x v="0"/>
    <x v="3"/>
    <x v="0"/>
    <x v="47"/>
    <s v="Boston"/>
    <x v="2"/>
    <n v="0.35000000000000003"/>
    <n v="2250"/>
    <n v="787.50000000000011"/>
    <n v="275.625"/>
    <n v="0.35"/>
  </r>
  <r>
    <x v="0"/>
    <x v="0"/>
    <x v="3"/>
    <x v="0"/>
    <x v="47"/>
    <s v="Boston"/>
    <x v="3"/>
    <n v="0.39999999999999997"/>
    <n v="1500"/>
    <n v="600"/>
    <n v="210"/>
    <n v="0.35"/>
  </r>
  <r>
    <x v="0"/>
    <x v="0"/>
    <x v="3"/>
    <x v="0"/>
    <x v="47"/>
    <s v="Boston"/>
    <x v="4"/>
    <n v="0.55000000000000004"/>
    <n v="1500"/>
    <n v="825.00000000000011"/>
    <n v="288.75"/>
    <n v="0.35"/>
  </r>
  <r>
    <x v="0"/>
    <x v="0"/>
    <x v="3"/>
    <x v="0"/>
    <x v="47"/>
    <s v="Boston"/>
    <x v="5"/>
    <n v="0.45"/>
    <n v="3000"/>
    <n v="1350"/>
    <n v="540"/>
    <n v="0.39999999999999997"/>
  </r>
  <r>
    <x v="0"/>
    <x v="0"/>
    <x v="4"/>
    <x v="0"/>
    <x v="47"/>
    <s v="Boston"/>
    <x v="0"/>
    <n v="0.6"/>
    <n v="5700"/>
    <n v="3420"/>
    <n v="1539"/>
    <n v="0.45"/>
  </r>
  <r>
    <x v="0"/>
    <x v="0"/>
    <x v="4"/>
    <x v="0"/>
    <x v="47"/>
    <s v="Boston"/>
    <x v="1"/>
    <n v="0.55000000000000004"/>
    <n v="2750"/>
    <n v="1512.5000000000002"/>
    <n v="680.62500000000011"/>
    <n v="0.45"/>
  </r>
  <r>
    <x v="0"/>
    <x v="0"/>
    <x v="4"/>
    <x v="0"/>
    <x v="47"/>
    <s v="Boston"/>
    <x v="2"/>
    <n v="0.5"/>
    <n v="3000"/>
    <n v="1500"/>
    <n v="525"/>
    <n v="0.35"/>
  </r>
  <r>
    <x v="0"/>
    <x v="0"/>
    <x v="4"/>
    <x v="0"/>
    <x v="47"/>
    <s v="Boston"/>
    <x v="3"/>
    <n v="0.5"/>
    <n v="2500"/>
    <n v="1250"/>
    <n v="437.5"/>
    <n v="0.35"/>
  </r>
  <r>
    <x v="0"/>
    <x v="0"/>
    <x v="4"/>
    <x v="0"/>
    <x v="47"/>
    <s v="Boston"/>
    <x v="4"/>
    <n v="0.6"/>
    <n v="2750"/>
    <n v="1650"/>
    <n v="577.5"/>
    <n v="0.35"/>
  </r>
  <r>
    <x v="0"/>
    <x v="0"/>
    <x v="4"/>
    <x v="0"/>
    <x v="47"/>
    <s v="Boston"/>
    <x v="5"/>
    <n v="0.65"/>
    <n v="4000"/>
    <n v="2600"/>
    <n v="1040"/>
    <n v="0.39999999999999997"/>
  </r>
  <r>
    <x v="0"/>
    <x v="0"/>
    <x v="5"/>
    <x v="0"/>
    <x v="47"/>
    <s v="Boston"/>
    <x v="0"/>
    <n v="0.6"/>
    <n v="6500"/>
    <n v="3900"/>
    <n v="1755"/>
    <n v="0.45"/>
  </r>
  <r>
    <x v="0"/>
    <x v="0"/>
    <x v="5"/>
    <x v="0"/>
    <x v="47"/>
    <s v="Boston"/>
    <x v="1"/>
    <n v="0.55000000000000004"/>
    <n v="4000"/>
    <n v="2200"/>
    <n v="990"/>
    <n v="0.45"/>
  </r>
  <r>
    <x v="0"/>
    <x v="0"/>
    <x v="5"/>
    <x v="0"/>
    <x v="47"/>
    <s v="Boston"/>
    <x v="2"/>
    <n v="0.5"/>
    <n v="3250"/>
    <n v="1625"/>
    <n v="568.75"/>
    <n v="0.35"/>
  </r>
  <r>
    <x v="0"/>
    <x v="0"/>
    <x v="5"/>
    <x v="0"/>
    <x v="47"/>
    <s v="Boston"/>
    <x v="3"/>
    <n v="0.5"/>
    <n v="3000"/>
    <n v="1500"/>
    <n v="525"/>
    <n v="0.35"/>
  </r>
  <r>
    <x v="0"/>
    <x v="0"/>
    <x v="5"/>
    <x v="0"/>
    <x v="47"/>
    <s v="Boston"/>
    <x v="4"/>
    <n v="0.6"/>
    <n v="3000"/>
    <n v="1800"/>
    <n v="630"/>
    <n v="0.35"/>
  </r>
  <r>
    <x v="0"/>
    <x v="0"/>
    <x v="5"/>
    <x v="0"/>
    <x v="47"/>
    <s v="Boston"/>
    <x v="5"/>
    <n v="0.65"/>
    <n v="4500"/>
    <n v="2925"/>
    <n v="1170"/>
    <n v="0.39999999999999997"/>
  </r>
  <r>
    <x v="0"/>
    <x v="0"/>
    <x v="6"/>
    <x v="0"/>
    <x v="47"/>
    <s v="Boston"/>
    <x v="0"/>
    <n v="0.6"/>
    <n v="6750"/>
    <n v="4050"/>
    <n v="1822.5"/>
    <n v="0.45"/>
  </r>
  <r>
    <x v="0"/>
    <x v="0"/>
    <x v="6"/>
    <x v="0"/>
    <x v="47"/>
    <s v="Boston"/>
    <x v="1"/>
    <n v="0.55000000000000004"/>
    <n v="4250"/>
    <n v="2337.5"/>
    <n v="1051.875"/>
    <n v="0.45"/>
  </r>
  <r>
    <x v="0"/>
    <x v="0"/>
    <x v="6"/>
    <x v="0"/>
    <x v="47"/>
    <s v="Boston"/>
    <x v="2"/>
    <n v="0.5"/>
    <n v="3500"/>
    <n v="1750"/>
    <n v="612.5"/>
    <n v="0.35"/>
  </r>
  <r>
    <x v="0"/>
    <x v="0"/>
    <x v="6"/>
    <x v="0"/>
    <x v="47"/>
    <s v="Boston"/>
    <x v="3"/>
    <n v="0.5"/>
    <n v="3000"/>
    <n v="1500"/>
    <n v="525"/>
    <n v="0.35"/>
  </r>
  <r>
    <x v="0"/>
    <x v="0"/>
    <x v="6"/>
    <x v="0"/>
    <x v="47"/>
    <s v="Boston"/>
    <x v="4"/>
    <n v="0.6"/>
    <n v="3250"/>
    <n v="1950"/>
    <n v="682.5"/>
    <n v="0.35"/>
  </r>
  <r>
    <x v="0"/>
    <x v="0"/>
    <x v="6"/>
    <x v="0"/>
    <x v="47"/>
    <s v="Boston"/>
    <x v="5"/>
    <n v="0.65"/>
    <n v="5000"/>
    <n v="3250"/>
    <n v="1300"/>
    <n v="0.39999999999999997"/>
  </r>
  <r>
    <x v="0"/>
    <x v="0"/>
    <x v="7"/>
    <x v="0"/>
    <x v="47"/>
    <s v="Boston"/>
    <x v="0"/>
    <n v="0.6"/>
    <n v="6500"/>
    <n v="3900"/>
    <n v="1755"/>
    <n v="0.45"/>
  </r>
  <r>
    <x v="0"/>
    <x v="0"/>
    <x v="7"/>
    <x v="0"/>
    <x v="47"/>
    <s v="Boston"/>
    <x v="1"/>
    <n v="0.55000000000000004"/>
    <n v="4250"/>
    <n v="2337.5"/>
    <n v="1051.875"/>
    <n v="0.45"/>
  </r>
  <r>
    <x v="0"/>
    <x v="0"/>
    <x v="7"/>
    <x v="0"/>
    <x v="47"/>
    <s v="Boston"/>
    <x v="2"/>
    <n v="0.5"/>
    <n v="3500"/>
    <n v="1750"/>
    <n v="612.5"/>
    <n v="0.35"/>
  </r>
  <r>
    <x v="0"/>
    <x v="0"/>
    <x v="7"/>
    <x v="0"/>
    <x v="47"/>
    <s v="Boston"/>
    <x v="3"/>
    <n v="0.5"/>
    <n v="2500"/>
    <n v="1250"/>
    <n v="437.5"/>
    <n v="0.35"/>
  </r>
  <r>
    <x v="0"/>
    <x v="0"/>
    <x v="7"/>
    <x v="0"/>
    <x v="47"/>
    <s v="Boston"/>
    <x v="4"/>
    <n v="0.6"/>
    <n v="2250"/>
    <n v="1350"/>
    <n v="472.49999999999994"/>
    <n v="0.35"/>
  </r>
  <r>
    <x v="0"/>
    <x v="0"/>
    <x v="7"/>
    <x v="0"/>
    <x v="47"/>
    <s v="Boston"/>
    <x v="5"/>
    <n v="0.65"/>
    <n v="4000"/>
    <n v="2600"/>
    <n v="1040"/>
    <n v="0.39999999999999997"/>
  </r>
  <r>
    <x v="0"/>
    <x v="0"/>
    <x v="8"/>
    <x v="0"/>
    <x v="47"/>
    <s v="Boston"/>
    <x v="0"/>
    <n v="0.6"/>
    <n v="5250"/>
    <n v="3150"/>
    <n v="1417.5"/>
    <n v="0.45"/>
  </r>
  <r>
    <x v="0"/>
    <x v="0"/>
    <x v="8"/>
    <x v="0"/>
    <x v="47"/>
    <s v="Boston"/>
    <x v="1"/>
    <n v="0.55000000000000004"/>
    <n v="3250"/>
    <n v="1787.5000000000002"/>
    <n v="804.37500000000011"/>
    <n v="0.45"/>
  </r>
  <r>
    <x v="0"/>
    <x v="0"/>
    <x v="8"/>
    <x v="0"/>
    <x v="47"/>
    <s v="Boston"/>
    <x v="2"/>
    <n v="0.5"/>
    <n v="2250"/>
    <n v="1125"/>
    <n v="393.75"/>
    <n v="0.35"/>
  </r>
  <r>
    <x v="0"/>
    <x v="0"/>
    <x v="8"/>
    <x v="0"/>
    <x v="47"/>
    <s v="Boston"/>
    <x v="3"/>
    <n v="0.5"/>
    <n v="2000"/>
    <n v="1000"/>
    <n v="350"/>
    <n v="0.35"/>
  </r>
  <r>
    <x v="0"/>
    <x v="0"/>
    <x v="8"/>
    <x v="0"/>
    <x v="47"/>
    <s v="Boston"/>
    <x v="4"/>
    <n v="0.6"/>
    <n v="2000"/>
    <n v="1200"/>
    <n v="420"/>
    <n v="0.35"/>
  </r>
  <r>
    <x v="0"/>
    <x v="0"/>
    <x v="8"/>
    <x v="0"/>
    <x v="47"/>
    <s v="Boston"/>
    <x v="5"/>
    <n v="0.65"/>
    <n v="3000"/>
    <n v="1950"/>
    <n v="779.99999999999989"/>
    <n v="0.39999999999999997"/>
  </r>
  <r>
    <x v="0"/>
    <x v="0"/>
    <x v="9"/>
    <x v="0"/>
    <x v="47"/>
    <s v="Boston"/>
    <x v="0"/>
    <n v="0.65"/>
    <n v="4750"/>
    <n v="3087.5"/>
    <n v="1389.375"/>
    <n v="0.45"/>
  </r>
  <r>
    <x v="0"/>
    <x v="0"/>
    <x v="9"/>
    <x v="0"/>
    <x v="47"/>
    <s v="Boston"/>
    <x v="1"/>
    <n v="0.60000000000000009"/>
    <n v="3000"/>
    <n v="1800.0000000000002"/>
    <n v="810.00000000000011"/>
    <n v="0.45"/>
  </r>
  <r>
    <x v="0"/>
    <x v="0"/>
    <x v="9"/>
    <x v="0"/>
    <x v="47"/>
    <s v="Boston"/>
    <x v="2"/>
    <n v="0.60000000000000009"/>
    <n v="2000"/>
    <n v="1200.0000000000002"/>
    <n v="420.00000000000006"/>
    <n v="0.35"/>
  </r>
  <r>
    <x v="0"/>
    <x v="0"/>
    <x v="9"/>
    <x v="0"/>
    <x v="47"/>
    <s v="Boston"/>
    <x v="3"/>
    <n v="0.60000000000000009"/>
    <n v="1750"/>
    <n v="1050.0000000000002"/>
    <n v="367.50000000000006"/>
    <n v="0.35"/>
  </r>
  <r>
    <x v="0"/>
    <x v="0"/>
    <x v="9"/>
    <x v="0"/>
    <x v="47"/>
    <s v="Boston"/>
    <x v="4"/>
    <n v="0.70000000000000007"/>
    <n v="1750"/>
    <n v="1225.0000000000002"/>
    <n v="428.75000000000006"/>
    <n v="0.35"/>
  </r>
  <r>
    <x v="0"/>
    <x v="0"/>
    <x v="9"/>
    <x v="0"/>
    <x v="47"/>
    <s v="Boston"/>
    <x v="5"/>
    <n v="0.75"/>
    <n v="3000"/>
    <n v="2250"/>
    <n v="899.99999999999989"/>
    <n v="0.39999999999999997"/>
  </r>
  <r>
    <x v="0"/>
    <x v="0"/>
    <x v="10"/>
    <x v="0"/>
    <x v="47"/>
    <s v="Boston"/>
    <x v="0"/>
    <n v="0.70000000000000007"/>
    <n v="4500"/>
    <n v="3150.0000000000005"/>
    <n v="1417.5000000000002"/>
    <n v="0.45"/>
  </r>
  <r>
    <x v="0"/>
    <x v="0"/>
    <x v="10"/>
    <x v="0"/>
    <x v="47"/>
    <s v="Boston"/>
    <x v="1"/>
    <n v="0.60000000000000009"/>
    <n v="3250"/>
    <n v="1950.0000000000002"/>
    <n v="877.50000000000011"/>
    <n v="0.45"/>
  </r>
  <r>
    <x v="0"/>
    <x v="0"/>
    <x v="10"/>
    <x v="0"/>
    <x v="47"/>
    <s v="Boston"/>
    <x v="2"/>
    <n v="0.60000000000000009"/>
    <n v="3200"/>
    <n v="1920.0000000000002"/>
    <n v="672"/>
    <n v="0.35"/>
  </r>
  <r>
    <x v="0"/>
    <x v="0"/>
    <x v="10"/>
    <x v="0"/>
    <x v="47"/>
    <s v="Boston"/>
    <x v="3"/>
    <n v="0.60000000000000009"/>
    <n v="3000"/>
    <n v="1800.0000000000002"/>
    <n v="630"/>
    <n v="0.35"/>
  </r>
  <r>
    <x v="0"/>
    <x v="0"/>
    <x v="10"/>
    <x v="0"/>
    <x v="47"/>
    <s v="Boston"/>
    <x v="4"/>
    <n v="0.70000000000000007"/>
    <n v="2750"/>
    <n v="1925.0000000000002"/>
    <n v="673.75"/>
    <n v="0.35"/>
  </r>
  <r>
    <x v="0"/>
    <x v="0"/>
    <x v="10"/>
    <x v="0"/>
    <x v="47"/>
    <s v="Boston"/>
    <x v="5"/>
    <n v="0.75"/>
    <n v="3750"/>
    <n v="2812.5"/>
    <n v="1125"/>
    <n v="0.39999999999999997"/>
  </r>
  <r>
    <x v="0"/>
    <x v="0"/>
    <x v="11"/>
    <x v="0"/>
    <x v="47"/>
    <s v="Boston"/>
    <x v="0"/>
    <n v="0.70000000000000007"/>
    <n v="6000"/>
    <n v="4200"/>
    <n v="1890"/>
    <n v="0.45"/>
  </r>
  <r>
    <x v="0"/>
    <x v="0"/>
    <x v="11"/>
    <x v="0"/>
    <x v="47"/>
    <s v="Boston"/>
    <x v="1"/>
    <n v="0.60000000000000009"/>
    <n v="4000"/>
    <n v="2400.0000000000005"/>
    <n v="1080.0000000000002"/>
    <n v="0.45"/>
  </r>
  <r>
    <x v="0"/>
    <x v="0"/>
    <x v="11"/>
    <x v="0"/>
    <x v="47"/>
    <s v="Boston"/>
    <x v="2"/>
    <n v="0.60000000000000009"/>
    <n v="3750"/>
    <n v="2250.0000000000005"/>
    <n v="787.50000000000011"/>
    <n v="0.35"/>
  </r>
  <r>
    <x v="0"/>
    <x v="0"/>
    <x v="11"/>
    <x v="0"/>
    <x v="47"/>
    <s v="Boston"/>
    <x v="3"/>
    <n v="0.60000000000000009"/>
    <n v="3250"/>
    <n v="1950.0000000000002"/>
    <n v="682.5"/>
    <n v="0.35"/>
  </r>
  <r>
    <x v="0"/>
    <x v="0"/>
    <x v="11"/>
    <x v="0"/>
    <x v="47"/>
    <s v="Boston"/>
    <x v="4"/>
    <n v="0.70000000000000007"/>
    <n v="3250"/>
    <n v="2275"/>
    <n v="796.25"/>
    <n v="0.35"/>
  </r>
  <r>
    <x v="0"/>
    <x v="0"/>
    <x v="11"/>
    <x v="0"/>
    <x v="47"/>
    <s v="Boston"/>
    <x v="5"/>
    <n v="0.75"/>
    <n v="4250"/>
    <n v="3187.5"/>
    <n v="1275"/>
    <n v="0.39999999999999997"/>
  </r>
  <r>
    <x v="0"/>
    <x v="0"/>
    <x v="124"/>
    <x v="0"/>
    <x v="48"/>
    <s v="Burlington"/>
    <x v="0"/>
    <n v="0.5"/>
    <n v="5250"/>
    <n v="2625"/>
    <n v="1050"/>
    <n v="0.4"/>
  </r>
  <r>
    <x v="0"/>
    <x v="0"/>
    <x v="124"/>
    <x v="0"/>
    <x v="48"/>
    <s v="Burlington"/>
    <x v="1"/>
    <n v="0.5"/>
    <n v="3250"/>
    <n v="1625"/>
    <n v="650"/>
    <n v="0.4"/>
  </r>
  <r>
    <x v="0"/>
    <x v="0"/>
    <x v="124"/>
    <x v="0"/>
    <x v="48"/>
    <s v="Burlington"/>
    <x v="2"/>
    <n v="0.4"/>
    <n v="3250"/>
    <n v="1300"/>
    <n v="390"/>
    <n v="0.3"/>
  </r>
  <r>
    <x v="0"/>
    <x v="0"/>
    <x v="124"/>
    <x v="0"/>
    <x v="48"/>
    <s v="Burlington"/>
    <x v="3"/>
    <n v="0.44999999999999996"/>
    <n v="1750"/>
    <n v="787.49999999999989"/>
    <n v="236.24999999999994"/>
    <n v="0.3"/>
  </r>
  <r>
    <x v="0"/>
    <x v="0"/>
    <x v="124"/>
    <x v="0"/>
    <x v="48"/>
    <s v="Burlington"/>
    <x v="4"/>
    <n v="0.60000000000000009"/>
    <n v="2250"/>
    <n v="1350.0000000000002"/>
    <n v="405.00000000000006"/>
    <n v="0.3"/>
  </r>
  <r>
    <x v="0"/>
    <x v="0"/>
    <x v="124"/>
    <x v="0"/>
    <x v="48"/>
    <s v="Burlington"/>
    <x v="5"/>
    <n v="0.5"/>
    <n v="3250"/>
    <n v="1625"/>
    <n v="568.75"/>
    <n v="0.35"/>
  </r>
  <r>
    <x v="0"/>
    <x v="0"/>
    <x v="125"/>
    <x v="0"/>
    <x v="48"/>
    <s v="Burlington"/>
    <x v="0"/>
    <n v="0.5"/>
    <n v="6000"/>
    <n v="3000"/>
    <n v="1200"/>
    <n v="0.4"/>
  </r>
  <r>
    <x v="0"/>
    <x v="0"/>
    <x v="125"/>
    <x v="0"/>
    <x v="48"/>
    <s v="Burlington"/>
    <x v="1"/>
    <n v="0.5"/>
    <n v="2500"/>
    <n v="1250"/>
    <n v="500"/>
    <n v="0.4"/>
  </r>
  <r>
    <x v="0"/>
    <x v="0"/>
    <x v="125"/>
    <x v="0"/>
    <x v="48"/>
    <s v="Burlington"/>
    <x v="2"/>
    <n v="0.4"/>
    <n v="3000"/>
    <n v="1200"/>
    <n v="360"/>
    <n v="0.3"/>
  </r>
  <r>
    <x v="0"/>
    <x v="0"/>
    <x v="125"/>
    <x v="0"/>
    <x v="48"/>
    <s v="Burlington"/>
    <x v="3"/>
    <n v="0.44999999999999996"/>
    <n v="2000"/>
    <n v="899.99999999999989"/>
    <n v="269.99999999999994"/>
    <n v="0.3"/>
  </r>
  <r>
    <x v="0"/>
    <x v="0"/>
    <x v="125"/>
    <x v="0"/>
    <x v="48"/>
    <s v="Burlington"/>
    <x v="4"/>
    <n v="0.60000000000000009"/>
    <n v="2750"/>
    <n v="1650.0000000000002"/>
    <n v="495.00000000000006"/>
    <n v="0.3"/>
  </r>
  <r>
    <x v="0"/>
    <x v="0"/>
    <x v="125"/>
    <x v="0"/>
    <x v="48"/>
    <s v="Burlington"/>
    <x v="5"/>
    <n v="0.5"/>
    <n v="3750"/>
    <n v="1875"/>
    <n v="656.25"/>
    <n v="0.35"/>
  </r>
  <r>
    <x v="0"/>
    <x v="0"/>
    <x v="126"/>
    <x v="0"/>
    <x v="48"/>
    <s v="Burlington"/>
    <x v="0"/>
    <n v="0.5"/>
    <n v="5700"/>
    <n v="2850"/>
    <n v="1140"/>
    <n v="0.4"/>
  </r>
  <r>
    <x v="0"/>
    <x v="0"/>
    <x v="126"/>
    <x v="0"/>
    <x v="48"/>
    <s v="Burlington"/>
    <x v="1"/>
    <n v="0.5"/>
    <n v="2750"/>
    <n v="1375"/>
    <n v="550"/>
    <n v="0.4"/>
  </r>
  <r>
    <x v="0"/>
    <x v="0"/>
    <x v="126"/>
    <x v="0"/>
    <x v="48"/>
    <s v="Burlington"/>
    <x v="2"/>
    <n v="0.4"/>
    <n v="3000"/>
    <n v="1200"/>
    <n v="360"/>
    <n v="0.3"/>
  </r>
  <r>
    <x v="0"/>
    <x v="0"/>
    <x v="126"/>
    <x v="0"/>
    <x v="48"/>
    <s v="Burlington"/>
    <x v="3"/>
    <n v="0.44999999999999996"/>
    <n v="1500"/>
    <n v="674.99999999999989"/>
    <n v="202.49999999999997"/>
    <n v="0.3"/>
  </r>
  <r>
    <x v="0"/>
    <x v="0"/>
    <x v="126"/>
    <x v="0"/>
    <x v="48"/>
    <s v="Burlington"/>
    <x v="4"/>
    <n v="0.60000000000000009"/>
    <n v="2000"/>
    <n v="1200.0000000000002"/>
    <n v="360.00000000000006"/>
    <n v="0.3"/>
  </r>
  <r>
    <x v="0"/>
    <x v="0"/>
    <x v="126"/>
    <x v="0"/>
    <x v="48"/>
    <s v="Burlington"/>
    <x v="5"/>
    <n v="0.5"/>
    <n v="3000"/>
    <n v="1500"/>
    <n v="525"/>
    <n v="0.35"/>
  </r>
  <r>
    <x v="0"/>
    <x v="0"/>
    <x v="127"/>
    <x v="0"/>
    <x v="48"/>
    <s v="Burlington"/>
    <x v="0"/>
    <n v="0.5"/>
    <n v="5500"/>
    <n v="2750"/>
    <n v="1100"/>
    <n v="0.4"/>
  </r>
  <r>
    <x v="0"/>
    <x v="0"/>
    <x v="127"/>
    <x v="0"/>
    <x v="48"/>
    <s v="Burlington"/>
    <x v="1"/>
    <n v="0.5"/>
    <n v="2500"/>
    <n v="1250"/>
    <n v="500"/>
    <n v="0.4"/>
  </r>
  <r>
    <x v="0"/>
    <x v="0"/>
    <x v="127"/>
    <x v="0"/>
    <x v="48"/>
    <s v="Burlington"/>
    <x v="2"/>
    <n v="0.4"/>
    <n v="2500"/>
    <n v="1000"/>
    <n v="300"/>
    <n v="0.3"/>
  </r>
  <r>
    <x v="0"/>
    <x v="0"/>
    <x v="127"/>
    <x v="0"/>
    <x v="48"/>
    <s v="Burlington"/>
    <x v="3"/>
    <n v="0.44999999999999996"/>
    <n v="1750"/>
    <n v="787.49999999999989"/>
    <n v="236.24999999999994"/>
    <n v="0.3"/>
  </r>
  <r>
    <x v="0"/>
    <x v="0"/>
    <x v="127"/>
    <x v="0"/>
    <x v="48"/>
    <s v="Burlington"/>
    <x v="4"/>
    <n v="0.60000000000000009"/>
    <n v="1750"/>
    <n v="1050.0000000000002"/>
    <n v="315.00000000000006"/>
    <n v="0.3"/>
  </r>
  <r>
    <x v="0"/>
    <x v="0"/>
    <x v="127"/>
    <x v="0"/>
    <x v="48"/>
    <s v="Burlington"/>
    <x v="5"/>
    <n v="0.5"/>
    <n v="3250"/>
    <n v="1625"/>
    <n v="568.75"/>
    <n v="0.35"/>
  </r>
  <r>
    <x v="0"/>
    <x v="0"/>
    <x v="128"/>
    <x v="0"/>
    <x v="48"/>
    <s v="Burlington"/>
    <x v="0"/>
    <n v="0.65"/>
    <n v="5950"/>
    <n v="3867.5"/>
    <n v="1547"/>
    <n v="0.4"/>
  </r>
  <r>
    <x v="0"/>
    <x v="0"/>
    <x v="128"/>
    <x v="0"/>
    <x v="48"/>
    <s v="Burlington"/>
    <x v="1"/>
    <n v="0.60000000000000009"/>
    <n v="3000"/>
    <n v="1800.0000000000002"/>
    <n v="720.00000000000011"/>
    <n v="0.4"/>
  </r>
  <r>
    <x v="0"/>
    <x v="0"/>
    <x v="128"/>
    <x v="0"/>
    <x v="48"/>
    <s v="Burlington"/>
    <x v="2"/>
    <n v="0.55000000000000004"/>
    <n v="3250"/>
    <n v="1787.5000000000002"/>
    <n v="536.25"/>
    <n v="0.3"/>
  </r>
  <r>
    <x v="0"/>
    <x v="0"/>
    <x v="128"/>
    <x v="0"/>
    <x v="48"/>
    <s v="Burlington"/>
    <x v="3"/>
    <n v="0.55000000000000004"/>
    <n v="2750"/>
    <n v="1512.5000000000002"/>
    <n v="453.75000000000006"/>
    <n v="0.3"/>
  </r>
  <r>
    <x v="0"/>
    <x v="0"/>
    <x v="128"/>
    <x v="0"/>
    <x v="48"/>
    <s v="Burlington"/>
    <x v="4"/>
    <n v="0.65"/>
    <n v="3000"/>
    <n v="1950"/>
    <n v="585"/>
    <n v="0.3"/>
  </r>
  <r>
    <x v="0"/>
    <x v="0"/>
    <x v="128"/>
    <x v="0"/>
    <x v="48"/>
    <s v="Burlington"/>
    <x v="5"/>
    <n v="0.70000000000000007"/>
    <n v="4250"/>
    <n v="2975.0000000000005"/>
    <n v="1041.25"/>
    <n v="0.35"/>
  </r>
  <r>
    <x v="0"/>
    <x v="0"/>
    <x v="129"/>
    <x v="0"/>
    <x v="48"/>
    <s v="Burlington"/>
    <x v="0"/>
    <n v="0.65"/>
    <n v="6750"/>
    <n v="4387.5"/>
    <n v="1755"/>
    <n v="0.4"/>
  </r>
  <r>
    <x v="0"/>
    <x v="0"/>
    <x v="129"/>
    <x v="0"/>
    <x v="48"/>
    <s v="Burlington"/>
    <x v="1"/>
    <n v="0.60000000000000009"/>
    <n v="4250"/>
    <n v="2550.0000000000005"/>
    <n v="1020.0000000000002"/>
    <n v="0.4"/>
  </r>
  <r>
    <x v="0"/>
    <x v="0"/>
    <x v="129"/>
    <x v="0"/>
    <x v="48"/>
    <s v="Burlington"/>
    <x v="2"/>
    <n v="0.55000000000000004"/>
    <n v="3500"/>
    <n v="1925.0000000000002"/>
    <n v="577.5"/>
    <n v="0.3"/>
  </r>
  <r>
    <x v="0"/>
    <x v="0"/>
    <x v="129"/>
    <x v="0"/>
    <x v="48"/>
    <s v="Burlington"/>
    <x v="3"/>
    <n v="0.55000000000000004"/>
    <n v="3250"/>
    <n v="1787.5000000000002"/>
    <n v="536.25"/>
    <n v="0.3"/>
  </r>
  <r>
    <x v="0"/>
    <x v="0"/>
    <x v="129"/>
    <x v="0"/>
    <x v="48"/>
    <s v="Burlington"/>
    <x v="4"/>
    <n v="0.65"/>
    <n v="3250"/>
    <n v="2112.5"/>
    <n v="633.75"/>
    <n v="0.3"/>
  </r>
  <r>
    <x v="0"/>
    <x v="0"/>
    <x v="129"/>
    <x v="0"/>
    <x v="48"/>
    <s v="Burlington"/>
    <x v="5"/>
    <n v="0.70000000000000007"/>
    <n v="4750"/>
    <n v="3325.0000000000005"/>
    <n v="1163.75"/>
    <n v="0.35"/>
  </r>
  <r>
    <x v="0"/>
    <x v="0"/>
    <x v="130"/>
    <x v="0"/>
    <x v="48"/>
    <s v="Burlington"/>
    <x v="0"/>
    <n v="0.65"/>
    <n v="7000"/>
    <n v="4550"/>
    <n v="1820"/>
    <n v="0.4"/>
  </r>
  <r>
    <x v="0"/>
    <x v="0"/>
    <x v="130"/>
    <x v="0"/>
    <x v="48"/>
    <s v="Burlington"/>
    <x v="1"/>
    <n v="0.60000000000000009"/>
    <n v="4500"/>
    <n v="2700.0000000000005"/>
    <n v="1080.0000000000002"/>
    <n v="0.4"/>
  </r>
  <r>
    <x v="0"/>
    <x v="0"/>
    <x v="130"/>
    <x v="0"/>
    <x v="48"/>
    <s v="Burlington"/>
    <x v="2"/>
    <n v="0.55000000000000004"/>
    <n v="3750"/>
    <n v="2062.5"/>
    <n v="618.75"/>
    <n v="0.3"/>
  </r>
  <r>
    <x v="0"/>
    <x v="0"/>
    <x v="130"/>
    <x v="0"/>
    <x v="48"/>
    <s v="Burlington"/>
    <x v="3"/>
    <n v="0.55000000000000004"/>
    <n v="3250"/>
    <n v="1787.5000000000002"/>
    <n v="536.25"/>
    <n v="0.3"/>
  </r>
  <r>
    <x v="0"/>
    <x v="0"/>
    <x v="130"/>
    <x v="0"/>
    <x v="48"/>
    <s v="Burlington"/>
    <x v="4"/>
    <n v="0.65"/>
    <n v="3500"/>
    <n v="2275"/>
    <n v="682.5"/>
    <n v="0.3"/>
  </r>
  <r>
    <x v="0"/>
    <x v="0"/>
    <x v="130"/>
    <x v="0"/>
    <x v="48"/>
    <s v="Burlington"/>
    <x v="5"/>
    <n v="0.70000000000000007"/>
    <n v="5250"/>
    <n v="3675.0000000000005"/>
    <n v="1286.25"/>
    <n v="0.35"/>
  </r>
  <r>
    <x v="0"/>
    <x v="0"/>
    <x v="131"/>
    <x v="0"/>
    <x v="48"/>
    <s v="Burlington"/>
    <x v="0"/>
    <n v="0.65"/>
    <n v="6750"/>
    <n v="4387.5"/>
    <n v="1755"/>
    <n v="0.4"/>
  </r>
  <r>
    <x v="0"/>
    <x v="0"/>
    <x v="131"/>
    <x v="0"/>
    <x v="48"/>
    <s v="Burlington"/>
    <x v="1"/>
    <n v="0.60000000000000009"/>
    <n v="4500"/>
    <n v="2700.0000000000005"/>
    <n v="1080.0000000000002"/>
    <n v="0.4"/>
  </r>
  <r>
    <x v="0"/>
    <x v="0"/>
    <x v="131"/>
    <x v="0"/>
    <x v="48"/>
    <s v="Burlington"/>
    <x v="2"/>
    <n v="0.55000000000000004"/>
    <n v="3750"/>
    <n v="2062.5"/>
    <n v="618.75"/>
    <n v="0.3"/>
  </r>
  <r>
    <x v="0"/>
    <x v="0"/>
    <x v="131"/>
    <x v="0"/>
    <x v="48"/>
    <s v="Burlington"/>
    <x v="3"/>
    <n v="0.55000000000000004"/>
    <n v="2750"/>
    <n v="1512.5000000000002"/>
    <n v="453.75000000000006"/>
    <n v="0.3"/>
  </r>
  <r>
    <x v="0"/>
    <x v="0"/>
    <x v="131"/>
    <x v="0"/>
    <x v="48"/>
    <s v="Burlington"/>
    <x v="4"/>
    <n v="0.65"/>
    <n v="2500"/>
    <n v="1625"/>
    <n v="487.5"/>
    <n v="0.3"/>
  </r>
  <r>
    <x v="0"/>
    <x v="0"/>
    <x v="131"/>
    <x v="0"/>
    <x v="48"/>
    <s v="Burlington"/>
    <x v="5"/>
    <n v="0.70000000000000007"/>
    <n v="4250"/>
    <n v="2975.0000000000005"/>
    <n v="1041.25"/>
    <n v="0.35"/>
  </r>
  <r>
    <x v="0"/>
    <x v="0"/>
    <x v="132"/>
    <x v="0"/>
    <x v="48"/>
    <s v="Burlington"/>
    <x v="0"/>
    <n v="0.65"/>
    <n v="5500"/>
    <n v="3575"/>
    <n v="1430"/>
    <n v="0.4"/>
  </r>
  <r>
    <x v="0"/>
    <x v="0"/>
    <x v="132"/>
    <x v="0"/>
    <x v="48"/>
    <s v="Burlington"/>
    <x v="1"/>
    <n v="0.60000000000000009"/>
    <n v="3500"/>
    <n v="2100.0000000000005"/>
    <n v="840.00000000000023"/>
    <n v="0.4"/>
  </r>
  <r>
    <x v="0"/>
    <x v="0"/>
    <x v="132"/>
    <x v="0"/>
    <x v="48"/>
    <s v="Burlington"/>
    <x v="2"/>
    <n v="0.55000000000000004"/>
    <n v="2500"/>
    <n v="1375"/>
    <n v="412.5"/>
    <n v="0.3"/>
  </r>
  <r>
    <x v="0"/>
    <x v="0"/>
    <x v="132"/>
    <x v="0"/>
    <x v="48"/>
    <s v="Burlington"/>
    <x v="3"/>
    <n v="0.55000000000000004"/>
    <n v="2250"/>
    <n v="1237.5"/>
    <n v="371.25"/>
    <n v="0.3"/>
  </r>
  <r>
    <x v="0"/>
    <x v="0"/>
    <x v="132"/>
    <x v="0"/>
    <x v="48"/>
    <s v="Burlington"/>
    <x v="4"/>
    <n v="0.65"/>
    <n v="2250"/>
    <n v="1462.5"/>
    <n v="438.75"/>
    <n v="0.3"/>
  </r>
  <r>
    <x v="0"/>
    <x v="0"/>
    <x v="132"/>
    <x v="0"/>
    <x v="48"/>
    <s v="Burlington"/>
    <x v="5"/>
    <n v="0.70000000000000007"/>
    <n v="3250"/>
    <n v="2275"/>
    <n v="796.25"/>
    <n v="0.35"/>
  </r>
  <r>
    <x v="0"/>
    <x v="0"/>
    <x v="133"/>
    <x v="0"/>
    <x v="48"/>
    <s v="Burlington"/>
    <x v="0"/>
    <n v="0.70000000000000007"/>
    <n v="4750"/>
    <n v="3325.0000000000005"/>
    <n v="1330.0000000000002"/>
    <n v="0.4"/>
  </r>
  <r>
    <x v="0"/>
    <x v="0"/>
    <x v="133"/>
    <x v="0"/>
    <x v="48"/>
    <s v="Burlington"/>
    <x v="1"/>
    <n v="0.65000000000000013"/>
    <n v="3000"/>
    <n v="1950.0000000000005"/>
    <n v="780.00000000000023"/>
    <n v="0.4"/>
  </r>
  <r>
    <x v="0"/>
    <x v="0"/>
    <x v="133"/>
    <x v="0"/>
    <x v="48"/>
    <s v="Burlington"/>
    <x v="2"/>
    <n v="0.65000000000000013"/>
    <n v="2000"/>
    <n v="1300.0000000000002"/>
    <n v="390.00000000000006"/>
    <n v="0.3"/>
  </r>
  <r>
    <x v="0"/>
    <x v="0"/>
    <x v="133"/>
    <x v="0"/>
    <x v="48"/>
    <s v="Burlington"/>
    <x v="3"/>
    <n v="0.65000000000000013"/>
    <n v="1750"/>
    <n v="1137.5000000000002"/>
    <n v="341.25000000000006"/>
    <n v="0.3"/>
  </r>
  <r>
    <x v="0"/>
    <x v="0"/>
    <x v="133"/>
    <x v="0"/>
    <x v="48"/>
    <s v="Burlington"/>
    <x v="4"/>
    <n v="0.75000000000000011"/>
    <n v="1750"/>
    <n v="1312.5000000000002"/>
    <n v="393.75000000000006"/>
    <n v="0.3"/>
  </r>
  <r>
    <x v="0"/>
    <x v="0"/>
    <x v="133"/>
    <x v="0"/>
    <x v="48"/>
    <s v="Burlington"/>
    <x v="5"/>
    <n v="0.8"/>
    <n v="3000"/>
    <n v="2400"/>
    <n v="840"/>
    <n v="0.35"/>
  </r>
  <r>
    <x v="0"/>
    <x v="0"/>
    <x v="134"/>
    <x v="0"/>
    <x v="48"/>
    <s v="Burlington"/>
    <x v="0"/>
    <n v="0.75000000000000011"/>
    <n v="4500"/>
    <n v="3375.0000000000005"/>
    <n v="1350.0000000000002"/>
    <n v="0.4"/>
  </r>
  <r>
    <x v="0"/>
    <x v="0"/>
    <x v="134"/>
    <x v="0"/>
    <x v="48"/>
    <s v="Burlington"/>
    <x v="1"/>
    <n v="0.65000000000000013"/>
    <n v="3250"/>
    <n v="2112.5000000000005"/>
    <n v="845.00000000000023"/>
    <n v="0.4"/>
  </r>
  <r>
    <x v="0"/>
    <x v="0"/>
    <x v="134"/>
    <x v="0"/>
    <x v="48"/>
    <s v="Burlington"/>
    <x v="2"/>
    <n v="0.65000000000000013"/>
    <n v="3450"/>
    <n v="2242.5000000000005"/>
    <n v="672.75000000000011"/>
    <n v="0.3"/>
  </r>
  <r>
    <x v="0"/>
    <x v="0"/>
    <x v="134"/>
    <x v="0"/>
    <x v="48"/>
    <s v="Burlington"/>
    <x v="3"/>
    <n v="0.65000000000000013"/>
    <n v="3250"/>
    <n v="2112.5000000000005"/>
    <n v="633.75000000000011"/>
    <n v="0.3"/>
  </r>
  <r>
    <x v="0"/>
    <x v="0"/>
    <x v="134"/>
    <x v="0"/>
    <x v="48"/>
    <s v="Burlington"/>
    <x v="4"/>
    <n v="0.75000000000000011"/>
    <n v="3000"/>
    <n v="2250.0000000000005"/>
    <n v="675.00000000000011"/>
    <n v="0.3"/>
  </r>
  <r>
    <x v="0"/>
    <x v="0"/>
    <x v="134"/>
    <x v="0"/>
    <x v="48"/>
    <s v="Burlington"/>
    <x v="5"/>
    <n v="0.8"/>
    <n v="4000"/>
    <n v="3200"/>
    <n v="1120"/>
    <n v="0.35"/>
  </r>
  <r>
    <x v="0"/>
    <x v="0"/>
    <x v="135"/>
    <x v="0"/>
    <x v="48"/>
    <s v="Burlington"/>
    <x v="0"/>
    <n v="0.75000000000000011"/>
    <n v="6250"/>
    <n v="4687.5000000000009"/>
    <n v="1875.0000000000005"/>
    <n v="0.4"/>
  </r>
  <r>
    <x v="0"/>
    <x v="0"/>
    <x v="135"/>
    <x v="0"/>
    <x v="48"/>
    <s v="Burlington"/>
    <x v="1"/>
    <n v="0.65000000000000013"/>
    <n v="4250"/>
    <n v="2762.5000000000005"/>
    <n v="1105.0000000000002"/>
    <n v="0.4"/>
  </r>
  <r>
    <x v="0"/>
    <x v="0"/>
    <x v="135"/>
    <x v="0"/>
    <x v="48"/>
    <s v="Burlington"/>
    <x v="2"/>
    <n v="0.65000000000000013"/>
    <n v="4000"/>
    <n v="2600.0000000000005"/>
    <n v="780.00000000000011"/>
    <n v="0.3"/>
  </r>
  <r>
    <x v="0"/>
    <x v="0"/>
    <x v="135"/>
    <x v="0"/>
    <x v="48"/>
    <s v="Burlington"/>
    <x v="3"/>
    <n v="0.65000000000000013"/>
    <n v="3500"/>
    <n v="2275.0000000000005"/>
    <n v="682.50000000000011"/>
    <n v="0.3"/>
  </r>
  <r>
    <x v="0"/>
    <x v="0"/>
    <x v="135"/>
    <x v="0"/>
    <x v="48"/>
    <s v="Burlington"/>
    <x v="4"/>
    <n v="0.75000000000000011"/>
    <n v="3500"/>
    <n v="2625.0000000000005"/>
    <n v="787.50000000000011"/>
    <n v="0.3"/>
  </r>
  <r>
    <x v="0"/>
    <x v="0"/>
    <x v="135"/>
    <x v="0"/>
    <x v="48"/>
    <s v="Burlington"/>
    <x v="5"/>
    <n v="0.8"/>
    <n v="4500"/>
    <n v="3600"/>
    <n v="1260"/>
    <n v="0.35"/>
  </r>
  <r>
    <x v="0"/>
    <x v="0"/>
    <x v="145"/>
    <x v="0"/>
    <x v="49"/>
    <s v="Manchester"/>
    <x v="0"/>
    <n v="0.55000000000000004"/>
    <n v="5000"/>
    <n v="2750"/>
    <n v="962.50000000000011"/>
    <n v="0.35000000000000003"/>
  </r>
  <r>
    <x v="0"/>
    <x v="0"/>
    <x v="145"/>
    <x v="0"/>
    <x v="49"/>
    <s v="Manchester"/>
    <x v="1"/>
    <n v="0.55000000000000004"/>
    <n v="3000"/>
    <n v="1650.0000000000002"/>
    <n v="577.50000000000011"/>
    <n v="0.35000000000000003"/>
  </r>
  <r>
    <x v="0"/>
    <x v="0"/>
    <x v="145"/>
    <x v="0"/>
    <x v="49"/>
    <s v="Manchester"/>
    <x v="2"/>
    <n v="0.45"/>
    <n v="3000"/>
    <n v="1350"/>
    <n v="337.5"/>
    <n v="0.25"/>
  </r>
  <r>
    <x v="0"/>
    <x v="0"/>
    <x v="145"/>
    <x v="0"/>
    <x v="49"/>
    <s v="Manchester"/>
    <x v="3"/>
    <n v="0.49999999999999994"/>
    <n v="1500"/>
    <n v="749.99999999999989"/>
    <n v="187.49999999999997"/>
    <n v="0.25"/>
  </r>
  <r>
    <x v="0"/>
    <x v="0"/>
    <x v="145"/>
    <x v="0"/>
    <x v="49"/>
    <s v="Manchester"/>
    <x v="4"/>
    <n v="0.65000000000000013"/>
    <n v="2000"/>
    <n v="1300.0000000000002"/>
    <n v="325.00000000000006"/>
    <n v="0.25"/>
  </r>
  <r>
    <x v="0"/>
    <x v="0"/>
    <x v="145"/>
    <x v="0"/>
    <x v="49"/>
    <s v="Manchester"/>
    <x v="5"/>
    <n v="0.55000000000000004"/>
    <n v="3000"/>
    <n v="1650.0000000000002"/>
    <n v="495.00000000000006"/>
    <n v="0.3"/>
  </r>
  <r>
    <x v="0"/>
    <x v="0"/>
    <x v="216"/>
    <x v="0"/>
    <x v="49"/>
    <s v="Manchester"/>
    <x v="0"/>
    <n v="0.55000000000000004"/>
    <n v="5750"/>
    <n v="3162.5000000000005"/>
    <n v="1106.8750000000002"/>
    <n v="0.35000000000000003"/>
  </r>
  <r>
    <x v="0"/>
    <x v="0"/>
    <x v="216"/>
    <x v="0"/>
    <x v="49"/>
    <s v="Manchester"/>
    <x v="1"/>
    <n v="0.55000000000000004"/>
    <n v="2250"/>
    <n v="1237.5"/>
    <n v="433.12500000000006"/>
    <n v="0.35000000000000003"/>
  </r>
  <r>
    <x v="0"/>
    <x v="0"/>
    <x v="216"/>
    <x v="0"/>
    <x v="49"/>
    <s v="Manchester"/>
    <x v="2"/>
    <n v="0.45"/>
    <n v="2750"/>
    <n v="1237.5"/>
    <n v="309.375"/>
    <n v="0.25"/>
  </r>
  <r>
    <x v="0"/>
    <x v="0"/>
    <x v="216"/>
    <x v="0"/>
    <x v="49"/>
    <s v="Manchester"/>
    <x v="3"/>
    <n v="0.49999999999999994"/>
    <n v="1750"/>
    <n v="874.99999999999989"/>
    <n v="218.74999999999997"/>
    <n v="0.25"/>
  </r>
  <r>
    <x v="0"/>
    <x v="0"/>
    <x v="216"/>
    <x v="0"/>
    <x v="49"/>
    <s v="Manchester"/>
    <x v="4"/>
    <n v="0.65000000000000013"/>
    <n v="2500"/>
    <n v="1625.0000000000002"/>
    <n v="406.25000000000006"/>
    <n v="0.25"/>
  </r>
  <r>
    <x v="0"/>
    <x v="0"/>
    <x v="216"/>
    <x v="0"/>
    <x v="49"/>
    <s v="Manchester"/>
    <x v="5"/>
    <n v="0.55000000000000004"/>
    <n v="3500"/>
    <n v="1925.0000000000002"/>
    <n v="577.5"/>
    <n v="0.3"/>
  </r>
  <r>
    <x v="0"/>
    <x v="0"/>
    <x v="250"/>
    <x v="0"/>
    <x v="49"/>
    <s v="Manchester"/>
    <x v="0"/>
    <n v="0.55000000000000004"/>
    <n v="5450"/>
    <n v="2997.5000000000005"/>
    <n v="1049.1250000000002"/>
    <n v="0.35000000000000003"/>
  </r>
  <r>
    <x v="0"/>
    <x v="0"/>
    <x v="250"/>
    <x v="0"/>
    <x v="49"/>
    <s v="Manchester"/>
    <x v="1"/>
    <n v="0.55000000000000004"/>
    <n v="2500"/>
    <n v="1375"/>
    <n v="481.25000000000006"/>
    <n v="0.35000000000000003"/>
  </r>
  <r>
    <x v="0"/>
    <x v="0"/>
    <x v="250"/>
    <x v="0"/>
    <x v="49"/>
    <s v="Manchester"/>
    <x v="2"/>
    <n v="0.45"/>
    <n v="2750"/>
    <n v="1237.5"/>
    <n v="309.375"/>
    <n v="0.25"/>
  </r>
  <r>
    <x v="0"/>
    <x v="0"/>
    <x v="250"/>
    <x v="0"/>
    <x v="49"/>
    <s v="Manchester"/>
    <x v="3"/>
    <n v="0.49999999999999994"/>
    <n v="1250"/>
    <n v="624.99999999999989"/>
    <n v="156.24999999999997"/>
    <n v="0.25"/>
  </r>
  <r>
    <x v="0"/>
    <x v="0"/>
    <x v="250"/>
    <x v="0"/>
    <x v="49"/>
    <s v="Manchester"/>
    <x v="4"/>
    <n v="0.65000000000000013"/>
    <n v="1750"/>
    <n v="1137.5000000000002"/>
    <n v="284.37500000000006"/>
    <n v="0.25"/>
  </r>
  <r>
    <x v="0"/>
    <x v="0"/>
    <x v="250"/>
    <x v="0"/>
    <x v="49"/>
    <s v="Manchester"/>
    <x v="5"/>
    <n v="0.55000000000000004"/>
    <n v="2750"/>
    <n v="1512.5000000000002"/>
    <n v="453.75000000000006"/>
    <n v="0.3"/>
  </r>
  <r>
    <x v="0"/>
    <x v="0"/>
    <x v="251"/>
    <x v="0"/>
    <x v="49"/>
    <s v="Manchester"/>
    <x v="0"/>
    <n v="0.55000000000000004"/>
    <n v="5250"/>
    <n v="2887.5000000000005"/>
    <n v="1010.6250000000002"/>
    <n v="0.35000000000000003"/>
  </r>
  <r>
    <x v="0"/>
    <x v="0"/>
    <x v="251"/>
    <x v="0"/>
    <x v="49"/>
    <s v="Manchester"/>
    <x v="1"/>
    <n v="0.55000000000000004"/>
    <n v="2250"/>
    <n v="1237.5"/>
    <n v="433.12500000000006"/>
    <n v="0.35000000000000003"/>
  </r>
  <r>
    <x v="0"/>
    <x v="0"/>
    <x v="251"/>
    <x v="0"/>
    <x v="49"/>
    <s v="Manchester"/>
    <x v="2"/>
    <n v="0.45"/>
    <n v="2250"/>
    <n v="1012.5"/>
    <n v="253.125"/>
    <n v="0.25"/>
  </r>
  <r>
    <x v="0"/>
    <x v="0"/>
    <x v="251"/>
    <x v="0"/>
    <x v="49"/>
    <s v="Manchester"/>
    <x v="3"/>
    <n v="0.49999999999999994"/>
    <n v="1500"/>
    <n v="749.99999999999989"/>
    <n v="187.49999999999997"/>
    <n v="0.25"/>
  </r>
  <r>
    <x v="0"/>
    <x v="0"/>
    <x v="251"/>
    <x v="0"/>
    <x v="49"/>
    <s v="Manchester"/>
    <x v="4"/>
    <n v="0.60000000000000009"/>
    <n v="1500"/>
    <n v="900.00000000000011"/>
    <n v="225.00000000000003"/>
    <n v="0.25"/>
  </r>
  <r>
    <x v="0"/>
    <x v="0"/>
    <x v="251"/>
    <x v="0"/>
    <x v="49"/>
    <s v="Manchester"/>
    <x v="5"/>
    <n v="0.5"/>
    <n v="3000"/>
    <n v="1500"/>
    <n v="450"/>
    <n v="0.3"/>
  </r>
  <r>
    <x v="0"/>
    <x v="0"/>
    <x v="252"/>
    <x v="0"/>
    <x v="49"/>
    <s v="Manchester"/>
    <x v="0"/>
    <n v="0.65"/>
    <n v="5700"/>
    <n v="3705"/>
    <n v="1296.7500000000002"/>
    <n v="0.35000000000000003"/>
  </r>
  <r>
    <x v="0"/>
    <x v="0"/>
    <x v="252"/>
    <x v="0"/>
    <x v="49"/>
    <s v="Manchester"/>
    <x v="1"/>
    <n v="0.60000000000000009"/>
    <n v="2750"/>
    <n v="1650.0000000000002"/>
    <n v="577.50000000000011"/>
    <n v="0.35000000000000003"/>
  </r>
  <r>
    <x v="0"/>
    <x v="0"/>
    <x v="252"/>
    <x v="0"/>
    <x v="49"/>
    <s v="Manchester"/>
    <x v="2"/>
    <n v="0.55000000000000004"/>
    <n v="3000"/>
    <n v="1650.0000000000002"/>
    <n v="412.50000000000006"/>
    <n v="0.25"/>
  </r>
  <r>
    <x v="0"/>
    <x v="0"/>
    <x v="252"/>
    <x v="0"/>
    <x v="49"/>
    <s v="Manchester"/>
    <x v="3"/>
    <n v="0.55000000000000004"/>
    <n v="2500"/>
    <n v="1375"/>
    <n v="343.75"/>
    <n v="0.25"/>
  </r>
  <r>
    <x v="0"/>
    <x v="0"/>
    <x v="252"/>
    <x v="0"/>
    <x v="49"/>
    <s v="Manchester"/>
    <x v="4"/>
    <n v="0.65"/>
    <n v="2750"/>
    <n v="1787.5"/>
    <n v="446.875"/>
    <n v="0.25"/>
  </r>
  <r>
    <x v="0"/>
    <x v="0"/>
    <x v="252"/>
    <x v="0"/>
    <x v="49"/>
    <s v="Manchester"/>
    <x v="5"/>
    <n v="0.70000000000000007"/>
    <n v="4000"/>
    <n v="2800.0000000000005"/>
    <n v="840.00000000000011"/>
    <n v="0.3"/>
  </r>
  <r>
    <x v="0"/>
    <x v="0"/>
    <x v="220"/>
    <x v="0"/>
    <x v="49"/>
    <s v="Manchester"/>
    <x v="0"/>
    <n v="0.65"/>
    <n v="6500"/>
    <n v="4225"/>
    <n v="1478.7500000000002"/>
    <n v="0.35000000000000003"/>
  </r>
  <r>
    <x v="0"/>
    <x v="0"/>
    <x v="220"/>
    <x v="0"/>
    <x v="49"/>
    <s v="Manchester"/>
    <x v="1"/>
    <n v="0.60000000000000009"/>
    <n v="4000"/>
    <n v="2400.0000000000005"/>
    <n v="840.00000000000023"/>
    <n v="0.35000000000000003"/>
  </r>
  <r>
    <x v="0"/>
    <x v="0"/>
    <x v="220"/>
    <x v="0"/>
    <x v="49"/>
    <s v="Manchester"/>
    <x v="2"/>
    <n v="0.55000000000000004"/>
    <n v="3250"/>
    <n v="1787.5000000000002"/>
    <n v="446.87500000000006"/>
    <n v="0.25"/>
  </r>
  <r>
    <x v="0"/>
    <x v="0"/>
    <x v="220"/>
    <x v="0"/>
    <x v="49"/>
    <s v="Manchester"/>
    <x v="3"/>
    <n v="0.55000000000000004"/>
    <n v="3000"/>
    <n v="1650.0000000000002"/>
    <n v="412.50000000000006"/>
    <n v="0.25"/>
  </r>
  <r>
    <x v="0"/>
    <x v="0"/>
    <x v="220"/>
    <x v="0"/>
    <x v="49"/>
    <s v="Manchester"/>
    <x v="4"/>
    <n v="0.65"/>
    <n v="3000"/>
    <n v="1950"/>
    <n v="487.5"/>
    <n v="0.25"/>
  </r>
  <r>
    <x v="0"/>
    <x v="0"/>
    <x v="220"/>
    <x v="0"/>
    <x v="49"/>
    <s v="Manchester"/>
    <x v="5"/>
    <n v="0.70000000000000007"/>
    <n v="4500"/>
    <n v="3150.0000000000005"/>
    <n v="945.00000000000011"/>
    <n v="0.3"/>
  </r>
  <r>
    <x v="0"/>
    <x v="0"/>
    <x v="253"/>
    <x v="0"/>
    <x v="49"/>
    <s v="Manchester"/>
    <x v="0"/>
    <n v="0.65"/>
    <n v="6750"/>
    <n v="4387.5"/>
    <n v="1535.6250000000002"/>
    <n v="0.35000000000000003"/>
  </r>
  <r>
    <x v="0"/>
    <x v="0"/>
    <x v="253"/>
    <x v="0"/>
    <x v="49"/>
    <s v="Manchester"/>
    <x v="1"/>
    <n v="0.60000000000000009"/>
    <n v="4250"/>
    <n v="2550.0000000000005"/>
    <n v="892.50000000000023"/>
    <n v="0.35000000000000003"/>
  </r>
  <r>
    <x v="0"/>
    <x v="0"/>
    <x v="253"/>
    <x v="0"/>
    <x v="49"/>
    <s v="Manchester"/>
    <x v="2"/>
    <n v="0.55000000000000004"/>
    <n v="3500"/>
    <n v="1925.0000000000002"/>
    <n v="481.25000000000006"/>
    <n v="0.25"/>
  </r>
  <r>
    <x v="0"/>
    <x v="0"/>
    <x v="253"/>
    <x v="0"/>
    <x v="49"/>
    <s v="Manchester"/>
    <x v="3"/>
    <n v="0.55000000000000004"/>
    <n v="3000"/>
    <n v="1650.0000000000002"/>
    <n v="412.50000000000006"/>
    <n v="0.25"/>
  </r>
  <r>
    <x v="0"/>
    <x v="0"/>
    <x v="253"/>
    <x v="0"/>
    <x v="49"/>
    <s v="Manchester"/>
    <x v="4"/>
    <n v="0.65"/>
    <n v="3250"/>
    <n v="2112.5"/>
    <n v="528.125"/>
    <n v="0.25"/>
  </r>
  <r>
    <x v="0"/>
    <x v="0"/>
    <x v="253"/>
    <x v="0"/>
    <x v="49"/>
    <s v="Manchester"/>
    <x v="5"/>
    <n v="0.70000000000000007"/>
    <n v="5000"/>
    <n v="3500.0000000000005"/>
    <n v="1050"/>
    <n v="0.3"/>
  </r>
  <r>
    <x v="0"/>
    <x v="0"/>
    <x v="254"/>
    <x v="0"/>
    <x v="49"/>
    <s v="Manchester"/>
    <x v="0"/>
    <n v="0.65"/>
    <n v="6500"/>
    <n v="4225"/>
    <n v="1478.7500000000002"/>
    <n v="0.35000000000000003"/>
  </r>
  <r>
    <x v="0"/>
    <x v="0"/>
    <x v="254"/>
    <x v="0"/>
    <x v="49"/>
    <s v="Manchester"/>
    <x v="1"/>
    <n v="0.60000000000000009"/>
    <n v="4250"/>
    <n v="2550.0000000000005"/>
    <n v="892.50000000000023"/>
    <n v="0.35000000000000003"/>
  </r>
  <r>
    <x v="0"/>
    <x v="0"/>
    <x v="254"/>
    <x v="0"/>
    <x v="49"/>
    <s v="Manchester"/>
    <x v="2"/>
    <n v="0.55000000000000004"/>
    <n v="3500"/>
    <n v="1925.0000000000002"/>
    <n v="481.25000000000006"/>
    <n v="0.25"/>
  </r>
  <r>
    <x v="0"/>
    <x v="0"/>
    <x v="254"/>
    <x v="0"/>
    <x v="49"/>
    <s v="Manchester"/>
    <x v="3"/>
    <n v="0.55000000000000004"/>
    <n v="2500"/>
    <n v="1375"/>
    <n v="343.75"/>
    <n v="0.25"/>
  </r>
  <r>
    <x v="0"/>
    <x v="0"/>
    <x v="254"/>
    <x v="0"/>
    <x v="49"/>
    <s v="Manchester"/>
    <x v="4"/>
    <n v="0.65"/>
    <n v="2250"/>
    <n v="1462.5"/>
    <n v="365.625"/>
    <n v="0.25"/>
  </r>
  <r>
    <x v="0"/>
    <x v="0"/>
    <x v="254"/>
    <x v="0"/>
    <x v="49"/>
    <s v="Manchester"/>
    <x v="5"/>
    <n v="0.70000000000000007"/>
    <n v="4000"/>
    <n v="2800.0000000000005"/>
    <n v="840.00000000000011"/>
    <n v="0.3"/>
  </r>
  <r>
    <x v="0"/>
    <x v="0"/>
    <x v="255"/>
    <x v="0"/>
    <x v="49"/>
    <s v="Manchester"/>
    <x v="0"/>
    <n v="0.65"/>
    <n v="5250"/>
    <n v="3412.5"/>
    <n v="1194.375"/>
    <n v="0.35000000000000003"/>
  </r>
  <r>
    <x v="0"/>
    <x v="0"/>
    <x v="255"/>
    <x v="0"/>
    <x v="49"/>
    <s v="Manchester"/>
    <x v="1"/>
    <n v="0.60000000000000009"/>
    <n v="3250"/>
    <n v="1950.0000000000002"/>
    <n v="682.50000000000011"/>
    <n v="0.35000000000000003"/>
  </r>
  <r>
    <x v="0"/>
    <x v="0"/>
    <x v="255"/>
    <x v="0"/>
    <x v="49"/>
    <s v="Manchester"/>
    <x v="2"/>
    <n v="0.55000000000000004"/>
    <n v="2250"/>
    <n v="1237.5"/>
    <n v="309.375"/>
    <n v="0.25"/>
  </r>
  <r>
    <x v="0"/>
    <x v="0"/>
    <x v="255"/>
    <x v="0"/>
    <x v="49"/>
    <s v="Manchester"/>
    <x v="3"/>
    <n v="0.55000000000000004"/>
    <n v="2000"/>
    <n v="1100"/>
    <n v="275"/>
    <n v="0.25"/>
  </r>
  <r>
    <x v="0"/>
    <x v="0"/>
    <x v="255"/>
    <x v="0"/>
    <x v="49"/>
    <s v="Manchester"/>
    <x v="4"/>
    <n v="0.65"/>
    <n v="2000"/>
    <n v="1300"/>
    <n v="325"/>
    <n v="0.25"/>
  </r>
  <r>
    <x v="0"/>
    <x v="0"/>
    <x v="255"/>
    <x v="0"/>
    <x v="49"/>
    <s v="Manchester"/>
    <x v="5"/>
    <n v="0.70000000000000007"/>
    <n v="3000"/>
    <n v="2100"/>
    <n v="630"/>
    <n v="0.3"/>
  </r>
  <r>
    <x v="0"/>
    <x v="0"/>
    <x v="224"/>
    <x v="0"/>
    <x v="49"/>
    <s v="Manchester"/>
    <x v="0"/>
    <n v="0.70000000000000007"/>
    <n v="4500"/>
    <n v="3150.0000000000005"/>
    <n v="1102.5000000000002"/>
    <n v="0.35000000000000003"/>
  </r>
  <r>
    <x v="0"/>
    <x v="0"/>
    <x v="224"/>
    <x v="0"/>
    <x v="49"/>
    <s v="Manchester"/>
    <x v="1"/>
    <n v="0.65000000000000013"/>
    <n v="2750"/>
    <n v="1787.5000000000005"/>
    <n v="625.62500000000023"/>
    <n v="0.35000000000000003"/>
  </r>
  <r>
    <x v="0"/>
    <x v="0"/>
    <x v="224"/>
    <x v="0"/>
    <x v="49"/>
    <s v="Manchester"/>
    <x v="2"/>
    <n v="0.65000000000000013"/>
    <n v="1750"/>
    <n v="1137.5000000000002"/>
    <n v="284.37500000000006"/>
    <n v="0.25"/>
  </r>
  <r>
    <x v="0"/>
    <x v="0"/>
    <x v="224"/>
    <x v="0"/>
    <x v="49"/>
    <s v="Manchester"/>
    <x v="3"/>
    <n v="0.65000000000000013"/>
    <n v="1500"/>
    <n v="975.00000000000023"/>
    <n v="243.75000000000006"/>
    <n v="0.25"/>
  </r>
  <r>
    <x v="0"/>
    <x v="0"/>
    <x v="224"/>
    <x v="0"/>
    <x v="49"/>
    <s v="Manchester"/>
    <x v="4"/>
    <n v="0.75000000000000011"/>
    <n v="1500"/>
    <n v="1125.0000000000002"/>
    <n v="281.25000000000006"/>
    <n v="0.25"/>
  </r>
  <r>
    <x v="0"/>
    <x v="0"/>
    <x v="224"/>
    <x v="0"/>
    <x v="49"/>
    <s v="Manchester"/>
    <x v="5"/>
    <n v="0.8"/>
    <n v="2750"/>
    <n v="2200"/>
    <n v="660"/>
    <n v="0.3"/>
  </r>
  <r>
    <x v="0"/>
    <x v="0"/>
    <x v="256"/>
    <x v="0"/>
    <x v="49"/>
    <s v="Manchester"/>
    <x v="0"/>
    <n v="0.75000000000000011"/>
    <n v="4250"/>
    <n v="3187.5000000000005"/>
    <n v="1115.6250000000002"/>
    <n v="0.35000000000000003"/>
  </r>
  <r>
    <x v="0"/>
    <x v="0"/>
    <x v="256"/>
    <x v="0"/>
    <x v="49"/>
    <s v="Manchester"/>
    <x v="1"/>
    <n v="0.65000000000000013"/>
    <n v="3000"/>
    <n v="1950.0000000000005"/>
    <n v="682.50000000000023"/>
    <n v="0.35000000000000003"/>
  </r>
  <r>
    <x v="0"/>
    <x v="0"/>
    <x v="256"/>
    <x v="0"/>
    <x v="49"/>
    <s v="Manchester"/>
    <x v="2"/>
    <n v="0.65000000000000013"/>
    <n v="3200"/>
    <n v="2080.0000000000005"/>
    <n v="520.00000000000011"/>
    <n v="0.25"/>
  </r>
  <r>
    <x v="0"/>
    <x v="0"/>
    <x v="256"/>
    <x v="0"/>
    <x v="49"/>
    <s v="Manchester"/>
    <x v="3"/>
    <n v="0.65000000000000013"/>
    <n v="3000"/>
    <n v="1950.0000000000005"/>
    <n v="487.50000000000011"/>
    <n v="0.25"/>
  </r>
  <r>
    <x v="0"/>
    <x v="0"/>
    <x v="256"/>
    <x v="0"/>
    <x v="49"/>
    <s v="Manchester"/>
    <x v="4"/>
    <n v="0.75000000000000011"/>
    <n v="2750"/>
    <n v="2062.5000000000005"/>
    <n v="515.62500000000011"/>
    <n v="0.25"/>
  </r>
  <r>
    <x v="0"/>
    <x v="0"/>
    <x v="256"/>
    <x v="0"/>
    <x v="49"/>
    <s v="Manchester"/>
    <x v="5"/>
    <n v="0.8"/>
    <n v="3750"/>
    <n v="3000"/>
    <n v="900"/>
    <n v="0.3"/>
  </r>
  <r>
    <x v="0"/>
    <x v="0"/>
    <x v="257"/>
    <x v="0"/>
    <x v="49"/>
    <s v="Manchester"/>
    <x v="0"/>
    <n v="0.75000000000000011"/>
    <n v="6000"/>
    <n v="4500.0000000000009"/>
    <n v="1575.0000000000005"/>
    <n v="0.35000000000000003"/>
  </r>
  <r>
    <x v="0"/>
    <x v="0"/>
    <x v="257"/>
    <x v="0"/>
    <x v="49"/>
    <s v="Manchester"/>
    <x v="1"/>
    <n v="0.65000000000000013"/>
    <n v="4000"/>
    <n v="2600.0000000000005"/>
    <n v="910.00000000000023"/>
    <n v="0.35000000000000003"/>
  </r>
  <r>
    <x v="0"/>
    <x v="0"/>
    <x v="257"/>
    <x v="0"/>
    <x v="49"/>
    <s v="Manchester"/>
    <x v="2"/>
    <n v="0.65000000000000013"/>
    <n v="3750"/>
    <n v="2437.5000000000005"/>
    <n v="609.37500000000011"/>
    <n v="0.25"/>
  </r>
  <r>
    <x v="0"/>
    <x v="0"/>
    <x v="257"/>
    <x v="0"/>
    <x v="49"/>
    <s v="Manchester"/>
    <x v="3"/>
    <n v="0.65000000000000013"/>
    <n v="3250"/>
    <n v="2112.5000000000005"/>
    <n v="528.12500000000011"/>
    <n v="0.25"/>
  </r>
  <r>
    <x v="0"/>
    <x v="0"/>
    <x v="257"/>
    <x v="0"/>
    <x v="49"/>
    <s v="Manchester"/>
    <x v="4"/>
    <n v="0.75000000000000011"/>
    <n v="3250"/>
    <n v="2437.5000000000005"/>
    <n v="609.37500000000011"/>
    <n v="0.25"/>
  </r>
  <r>
    <x v="0"/>
    <x v="0"/>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401102-9724-4584-A510-F8B8C61FBD53}" name="PivotTable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8:B79" firstHeaderRow="1" firstDataRow="1" firstDataCol="1"/>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164" showAll="0"/>
    <pivotField dataField="1" numFmtId="3" showAll="0"/>
    <pivotField numFmtId="165" showAll="0"/>
    <pivotField numFmtId="165"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filters count="1">
    <filter fld="2" type="dateBetween" evalOrder="-1" id="16" name="Invoice Date">
      <autoFilter ref="A1">
        <filterColumn colId="0">
          <customFilters and="1">
            <customFilter operator="greaterThanOrEqual" val="44228"/>
            <customFilter operator="lessThanOrEqual" val="444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F0641F-7C61-45B3-97C5-7549CB5D59F0}" name="PivotTable3"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10:B18" firstHeaderRow="1" firstDataRow="1" firstDataCol="1"/>
  <pivotFields count="14">
    <pivotField showAll="0">
      <items count="5">
        <item x="1"/>
        <item x="3"/>
        <item x="2"/>
        <item x="0"/>
        <item t="default"/>
      </items>
    </pivotField>
    <pivotField showAll="0">
      <items count="5">
        <item h="1" x="2"/>
        <item x="0"/>
        <item h="1" x="3"/>
        <item h="1" x="1"/>
        <item t="default"/>
      </items>
    </pivotField>
    <pivotField axis="axisRow"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numFmtId="3" showAll="0"/>
    <pivotField dataField="1" numFmtId="165" showAll="0"/>
    <pivotField numFmtId="165"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3"/>
    <field x="12"/>
    <field x="2"/>
  </rowFields>
  <rowItems count="8">
    <i>
      <x v="2"/>
    </i>
    <i>
      <x v="3"/>
    </i>
    <i>
      <x v="4"/>
    </i>
    <i>
      <x v="5"/>
    </i>
    <i>
      <x v="6"/>
    </i>
    <i>
      <x v="7"/>
    </i>
    <i>
      <x v="8"/>
    </i>
    <i t="grand">
      <x/>
    </i>
  </rowItems>
  <colItems count="1">
    <i/>
  </colItems>
  <dataFields count="1">
    <dataField name="Sum of Total Sales" fld="9" baseField="0" baseItem="0" numFmtId="170"/>
  </dataFields>
  <formats count="2">
    <format dxfId="203">
      <pivotArea outline="0" collapsedLevelsAreSubtotals="1" fieldPosition="0"/>
    </format>
    <format dxfId="202">
      <pivotArea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16" name="Invoice Date">
      <autoFilter ref="A1">
        <filterColumn colId="0">
          <customFilters and="1">
            <customFilter operator="greaterThanOrEqual" val="44228"/>
            <customFilter operator="lessThanOrEqual" val="444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EF94CE-1580-401A-9D6C-FD7E2E939469}"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4" firstHeaderRow="0" firstDataRow="1" firstDataCol="0"/>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dataField="1" numFmtId="3" showAll="0"/>
    <pivotField dataField="1" numFmtId="165" showAll="0"/>
    <pivotField dataField="1" numFmtId="165" showAll="0"/>
    <pivotField dataField="1"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dataField name="Sum of Operating Profit" fld="10" baseField="0" baseItem="0"/>
    <dataField name="Sum of Units Sold" fld="8" baseField="0" baseItem="0"/>
    <dataField name="Average of Operating Margin" fld="11" subtotal="average" baseField="0" baseItem="1" numFmtId="9"/>
  </dataFields>
  <formats count="1">
    <format dxfId="204">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filters count="1">
    <filter fld="2" type="dateBetween" evalOrder="-1" id="16" name="Invoice Date">
      <autoFilter ref="A1">
        <filterColumn colId="0">
          <customFilters and="1">
            <customFilter operator="greaterThanOrEqual" val="44228"/>
            <customFilter operator="lessThanOrEqual" val="444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ABD6544C-9596-471E-B112-1A59187C235E}" sourceName="Retailer">
  <pivotTables>
    <pivotTable tabId="4" name="PivotTable3"/>
    <pivotTable tabId="4" name="PivotTable1"/>
    <pivotTable tabId="4" name="PivotTable2"/>
  </pivotTables>
  <data>
    <tabular pivotCacheId="1555572666">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9010F28-AA4B-4E1B-B51E-1629136954FD}" sourceName="Region">
  <pivotTables>
    <pivotTable tabId="4" name="PivotTable3"/>
    <pivotTable tabId="4" name="PivotTable1"/>
    <pivotTable tabId="4" name="PivotTable2"/>
  </pivotTables>
  <data>
    <tabular pivotCacheId="1555572666">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B7A4D007-1A39-417D-969F-2060A0379A25}" sourceName="Beverage Brand">
  <pivotTables>
    <pivotTable tabId="4" name="PivotTable3"/>
    <pivotTable tabId="4" name="PivotTable1"/>
    <pivotTable tabId="4" name="PivotTable2"/>
  </pivotTables>
  <data>
    <tabular pivotCacheId="1555572666">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935A9BDE-7ED1-433B-8ABE-DBC069DD1B4D}" cache="Slicer_Retailer" caption="Retailer" style="Slicer Style 1" rowHeight="234950"/>
  <slicer name="Region" xr10:uid="{2F95A578-3F1E-4F0B-83E2-35BE3117EC5B}" cache="Slicer_Region" caption="Region" style="Slicer Style 1" rowHeight="234950"/>
  <slicer name="Beverage Brand" xr10:uid="{101A6732-03D7-4565-BB52-B271DA8FC407}" cache="Slicer_Beverage_Brand" caption="Beverage Brand" style="Slicer Style 1"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5B985DE8-1D46-4855-B439-237BD5BB212C}" sourceName="Invoice Date">
  <pivotTables>
    <pivotTable tabId="4" name="PivotTable3"/>
    <pivotTable tabId="4" name="PivotTable1"/>
    <pivotTable tabId="4" name="PivotTable2"/>
  </pivotTables>
  <state minimalRefreshVersion="6" lastRefreshVersion="6" pivotCacheId="1555572666" filterType="dateBetween">
    <selection startDate="2021-02-01T00:00:00" endDate="2021-08-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s Period" xr10:uid="{3F48C555-F293-431C-B4B7-FF7FD6661208}" cache="NativeTimeline_Invoice_Date" caption="Sales Period" level="2" selectionLevel="2" scrollPosition="2021-01-01T00:00:00" style="Timeline Style 1"/>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54A80-A66E-48B7-8A3D-FEEC65BA3640}">
  <dimension ref="A3:F79"/>
  <sheetViews>
    <sheetView topLeftCell="A19" workbookViewId="0">
      <selection activeCell="B28" sqref="B28"/>
    </sheetView>
  </sheetViews>
  <sheetFormatPr defaultRowHeight="14.4"/>
  <cols>
    <col min="1" max="1" width="14" bestFit="1" customWidth="1"/>
    <col min="2" max="3" width="16" bestFit="1" customWidth="1"/>
    <col min="4" max="4" width="25.77734375" bestFit="1" customWidth="1"/>
    <col min="5" max="50" width="15.5546875" bestFit="1" customWidth="1"/>
    <col min="51" max="51" width="10.77734375" bestFit="1" customWidth="1"/>
  </cols>
  <sheetData>
    <row r="3" spans="1:4">
      <c r="A3" t="s">
        <v>132</v>
      </c>
      <c r="B3" t="s">
        <v>133</v>
      </c>
      <c r="C3" t="s">
        <v>134</v>
      </c>
      <c r="D3" t="s">
        <v>135</v>
      </c>
    </row>
    <row r="4" spans="1:4">
      <c r="A4" s="44">
        <v>5027515</v>
      </c>
      <c r="B4" s="44">
        <v>1841485.375</v>
      </c>
      <c r="C4" s="44">
        <v>10050500</v>
      </c>
      <c r="D4" s="26">
        <v>0.3635141093474426</v>
      </c>
    </row>
    <row r="10" spans="1:4">
      <c r="A10" s="28" t="s">
        <v>139</v>
      </c>
      <c r="B10" t="s">
        <v>132</v>
      </c>
    </row>
    <row r="11" spans="1:4">
      <c r="A11" s="29" t="s">
        <v>141</v>
      </c>
      <c r="B11" s="45">
        <v>484975</v>
      </c>
    </row>
    <row r="12" spans="1:4">
      <c r="A12" s="29" t="s">
        <v>142</v>
      </c>
      <c r="B12" s="45">
        <v>483530</v>
      </c>
    </row>
    <row r="13" spans="1:4">
      <c r="A13" s="29" t="s">
        <v>143</v>
      </c>
      <c r="B13" s="45">
        <v>494887.5</v>
      </c>
    </row>
    <row r="14" spans="1:4">
      <c r="A14" s="29" t="s">
        <v>144</v>
      </c>
      <c r="B14" s="45">
        <v>673572.5</v>
      </c>
    </row>
    <row r="15" spans="1:4">
      <c r="A15" s="29" t="s">
        <v>145</v>
      </c>
      <c r="B15" s="45">
        <v>903837.5</v>
      </c>
    </row>
    <row r="16" spans="1:4">
      <c r="A16" s="29" t="s">
        <v>146</v>
      </c>
      <c r="B16" s="45">
        <v>1041437.5</v>
      </c>
    </row>
    <row r="17" spans="1:6">
      <c r="A17" s="29" t="s">
        <v>147</v>
      </c>
      <c r="B17" s="45">
        <v>945275</v>
      </c>
    </row>
    <row r="18" spans="1:6">
      <c r="A18" s="29" t="s">
        <v>140</v>
      </c>
      <c r="B18" s="45">
        <v>5027515</v>
      </c>
    </row>
    <row r="28" spans="1:6">
      <c r="A28" s="28" t="s">
        <v>139</v>
      </c>
      <c r="B28" t="s">
        <v>134</v>
      </c>
      <c r="E28" t="s">
        <v>6</v>
      </c>
      <c r="F28" t="s">
        <v>10</v>
      </c>
    </row>
    <row r="29" spans="1:6">
      <c r="A29" s="29" t="s">
        <v>57</v>
      </c>
      <c r="B29" s="44">
        <v>246500</v>
      </c>
      <c r="E29" t="str">
        <f>A29</f>
        <v>Alabama</v>
      </c>
      <c r="F29" s="32">
        <f>B29</f>
        <v>246500</v>
      </c>
    </row>
    <row r="30" spans="1:6">
      <c r="A30" s="29" t="s">
        <v>61</v>
      </c>
      <c r="B30" s="44">
        <v>185000</v>
      </c>
      <c r="E30" t="str">
        <f t="shared" ref="E30:F40" si="0">A30</f>
        <v>Alaska</v>
      </c>
      <c r="F30" s="32">
        <f t="shared" si="0"/>
        <v>185000</v>
      </c>
    </row>
    <row r="31" spans="1:6">
      <c r="A31" s="29" t="s">
        <v>82</v>
      </c>
      <c r="B31" s="44">
        <v>188250</v>
      </c>
      <c r="E31" t="str">
        <f t="shared" si="0"/>
        <v>Arizona</v>
      </c>
      <c r="F31" s="32">
        <f t="shared" si="0"/>
        <v>188250</v>
      </c>
    </row>
    <row r="32" spans="1:6">
      <c r="A32" s="29" t="s">
        <v>98</v>
      </c>
      <c r="B32" s="44">
        <v>149650</v>
      </c>
      <c r="E32" t="str">
        <f t="shared" si="0"/>
        <v>Arkansas</v>
      </c>
      <c r="F32" s="32">
        <f t="shared" si="0"/>
        <v>149650</v>
      </c>
    </row>
    <row r="33" spans="1:6">
      <c r="A33" s="29" t="s">
        <v>29</v>
      </c>
      <c r="B33" s="44">
        <v>593000</v>
      </c>
      <c r="E33" t="str">
        <f t="shared" si="0"/>
        <v>California</v>
      </c>
      <c r="F33" s="32">
        <f t="shared" si="0"/>
        <v>593000</v>
      </c>
    </row>
    <row r="34" spans="1:6">
      <c r="A34" s="29" t="s">
        <v>42</v>
      </c>
      <c r="B34" s="44">
        <v>187250</v>
      </c>
      <c r="E34" t="str">
        <f t="shared" si="0"/>
        <v>Colorado</v>
      </c>
      <c r="F34" s="32">
        <f t="shared" si="0"/>
        <v>187250</v>
      </c>
    </row>
    <row r="35" spans="1:6">
      <c r="A35" s="29" t="s">
        <v>121</v>
      </c>
      <c r="B35" s="44">
        <v>101650</v>
      </c>
      <c r="E35" t="str">
        <f t="shared" si="0"/>
        <v>Connecticut</v>
      </c>
      <c r="F35" s="32">
        <f t="shared" si="0"/>
        <v>101650</v>
      </c>
    </row>
    <row r="36" spans="1:6">
      <c r="A36" s="29" t="s">
        <v>117</v>
      </c>
      <c r="B36" s="44">
        <v>122650</v>
      </c>
      <c r="E36" t="str">
        <f t="shared" si="0"/>
        <v>Delaware</v>
      </c>
      <c r="F36" s="32">
        <f t="shared" si="0"/>
        <v>122650</v>
      </c>
    </row>
    <row r="37" spans="1:6">
      <c r="A37" s="29" t="s">
        <v>47</v>
      </c>
      <c r="B37" s="44">
        <v>614800</v>
      </c>
      <c r="E37" t="str">
        <f t="shared" si="0"/>
        <v>Florida</v>
      </c>
      <c r="F37" s="32">
        <f t="shared" si="0"/>
        <v>614800</v>
      </c>
    </row>
    <row r="38" spans="1:6">
      <c r="A38" s="29" t="s">
        <v>86</v>
      </c>
      <c r="B38" s="44">
        <v>338650</v>
      </c>
      <c r="E38" t="str">
        <f t="shared" si="0"/>
        <v>Georgia</v>
      </c>
      <c r="F38" s="32">
        <f t="shared" si="0"/>
        <v>338650</v>
      </c>
    </row>
    <row r="39" spans="1:6">
      <c r="A39" s="29" t="s">
        <v>63</v>
      </c>
      <c r="B39" s="44">
        <v>211000</v>
      </c>
      <c r="E39" t="str">
        <f t="shared" si="0"/>
        <v>Hawaii</v>
      </c>
      <c r="F39" s="32">
        <f t="shared" si="0"/>
        <v>211000</v>
      </c>
    </row>
    <row r="40" spans="1:6">
      <c r="A40" s="29" t="s">
        <v>80</v>
      </c>
      <c r="B40" s="44">
        <v>162750</v>
      </c>
      <c r="E40" t="str">
        <f t="shared" si="0"/>
        <v>Idaho</v>
      </c>
      <c r="F40" s="32">
        <f t="shared" si="0"/>
        <v>162750</v>
      </c>
    </row>
    <row r="41" spans="1:6">
      <c r="A41" s="29" t="s">
        <v>34</v>
      </c>
      <c r="B41" s="44">
        <v>108650</v>
      </c>
      <c r="E41" t="str">
        <f t="shared" ref="E41:E78" si="1">A41</f>
        <v>Illinois</v>
      </c>
      <c r="F41" s="32">
        <f t="shared" ref="F41:F78" si="2">B41</f>
        <v>108650</v>
      </c>
    </row>
    <row r="42" spans="1:6">
      <c r="A42" s="29" t="s">
        <v>112</v>
      </c>
      <c r="B42" s="44">
        <v>142150</v>
      </c>
      <c r="E42" t="str">
        <f t="shared" si="1"/>
        <v>Indiana</v>
      </c>
      <c r="F42" s="32">
        <f t="shared" si="2"/>
        <v>142150</v>
      </c>
    </row>
    <row r="43" spans="1:6">
      <c r="A43" s="29" t="s">
        <v>108</v>
      </c>
      <c r="B43" s="44">
        <v>105900</v>
      </c>
      <c r="E43" t="str">
        <f t="shared" si="1"/>
        <v>Iowa</v>
      </c>
      <c r="F43" s="32">
        <f t="shared" si="2"/>
        <v>105900</v>
      </c>
    </row>
    <row r="44" spans="1:6">
      <c r="A44" s="29" t="s">
        <v>102</v>
      </c>
      <c r="B44" s="44">
        <v>105400</v>
      </c>
      <c r="E44" t="str">
        <f t="shared" si="1"/>
        <v>Kansas</v>
      </c>
      <c r="F44" s="32">
        <f t="shared" si="2"/>
        <v>105400</v>
      </c>
    </row>
    <row r="45" spans="1:6">
      <c r="A45" s="29" t="s">
        <v>94</v>
      </c>
      <c r="B45" s="44">
        <v>212650</v>
      </c>
      <c r="E45" t="str">
        <f t="shared" si="1"/>
        <v>Kentucky</v>
      </c>
      <c r="F45" s="32">
        <f t="shared" si="2"/>
        <v>212650</v>
      </c>
    </row>
    <row r="46" spans="1:6">
      <c r="A46" s="29" t="s">
        <v>78</v>
      </c>
      <c r="B46" s="44">
        <v>244000</v>
      </c>
      <c r="E46" t="str">
        <f t="shared" si="1"/>
        <v>Louisiana</v>
      </c>
      <c r="F46" s="32">
        <f t="shared" si="2"/>
        <v>244000</v>
      </c>
    </row>
    <row r="47" spans="1:6">
      <c r="A47" s="29" t="s">
        <v>59</v>
      </c>
      <c r="B47" s="44">
        <v>102650</v>
      </c>
      <c r="E47" t="str">
        <f t="shared" si="1"/>
        <v>Maine</v>
      </c>
      <c r="F47" s="32">
        <f t="shared" si="2"/>
        <v>102650</v>
      </c>
    </row>
    <row r="48" spans="1:6">
      <c r="A48" s="29" t="s">
        <v>115</v>
      </c>
      <c r="B48" s="44">
        <v>143650</v>
      </c>
      <c r="E48" t="str">
        <f t="shared" si="1"/>
        <v>Maryland</v>
      </c>
      <c r="F48" s="32">
        <f t="shared" si="2"/>
        <v>143650</v>
      </c>
    </row>
    <row r="49" spans="1:6">
      <c r="A49" s="29" t="s">
        <v>125</v>
      </c>
      <c r="B49" s="44">
        <v>143650</v>
      </c>
      <c r="E49" t="str">
        <f t="shared" si="1"/>
        <v>Massachusetts</v>
      </c>
      <c r="F49" s="32">
        <f t="shared" si="2"/>
        <v>143650</v>
      </c>
    </row>
    <row r="50" spans="1:6">
      <c r="A50" s="29" t="s">
        <v>71</v>
      </c>
      <c r="B50" s="44">
        <v>165900</v>
      </c>
      <c r="E50" t="str">
        <f t="shared" si="1"/>
        <v>Michigan</v>
      </c>
      <c r="F50" s="32">
        <f t="shared" si="2"/>
        <v>165900</v>
      </c>
    </row>
    <row r="51" spans="1:6">
      <c r="A51" s="29" t="s">
        <v>49</v>
      </c>
      <c r="B51" s="44">
        <v>91150</v>
      </c>
      <c r="E51" t="str">
        <f t="shared" si="1"/>
        <v>Minnesota</v>
      </c>
      <c r="F51" s="32">
        <f t="shared" si="2"/>
        <v>91150</v>
      </c>
    </row>
    <row r="52" spans="1:6">
      <c r="A52" s="29" t="s">
        <v>96</v>
      </c>
      <c r="B52" s="44">
        <v>181150</v>
      </c>
      <c r="E52" t="str">
        <f t="shared" si="1"/>
        <v>Mississippi</v>
      </c>
      <c r="F52" s="32">
        <f t="shared" si="2"/>
        <v>181150</v>
      </c>
    </row>
    <row r="53" spans="1:6">
      <c r="A53" s="29" t="s">
        <v>73</v>
      </c>
      <c r="B53" s="44">
        <v>186900</v>
      </c>
      <c r="E53" t="str">
        <f t="shared" si="1"/>
        <v>Missouri</v>
      </c>
      <c r="F53" s="32">
        <f t="shared" si="2"/>
        <v>186900</v>
      </c>
    </row>
    <row r="54" spans="1:6">
      <c r="A54" s="29" t="s">
        <v>51</v>
      </c>
      <c r="B54" s="44">
        <v>187250</v>
      </c>
      <c r="E54" t="str">
        <f t="shared" si="1"/>
        <v>Montana</v>
      </c>
      <c r="F54" s="32">
        <f t="shared" si="2"/>
        <v>187250</v>
      </c>
    </row>
    <row r="55" spans="1:6">
      <c r="A55" s="29" t="s">
        <v>55</v>
      </c>
      <c r="B55" s="44">
        <v>81900</v>
      </c>
      <c r="E55" t="str">
        <f t="shared" si="1"/>
        <v>Nebraska</v>
      </c>
      <c r="F55" s="32">
        <f t="shared" si="2"/>
        <v>81900</v>
      </c>
    </row>
    <row r="56" spans="1:6">
      <c r="A56" s="29" t="s">
        <v>40</v>
      </c>
      <c r="B56" s="44">
        <v>186000</v>
      </c>
      <c r="E56" t="str">
        <f t="shared" si="1"/>
        <v>Nevada</v>
      </c>
      <c r="F56" s="32">
        <f t="shared" si="2"/>
        <v>186000</v>
      </c>
    </row>
    <row r="57" spans="1:6">
      <c r="A57" s="29" t="s">
        <v>129</v>
      </c>
      <c r="B57" s="44">
        <v>144400</v>
      </c>
      <c r="E57" t="str">
        <f t="shared" si="1"/>
        <v>New Hampshire</v>
      </c>
      <c r="F57" s="32">
        <f t="shared" si="2"/>
        <v>144400</v>
      </c>
    </row>
    <row r="58" spans="1:6">
      <c r="A58" s="29" t="s">
        <v>119</v>
      </c>
      <c r="B58" s="44">
        <v>133150</v>
      </c>
      <c r="E58" t="str">
        <f t="shared" si="1"/>
        <v>New Jersey</v>
      </c>
      <c r="F58" s="32">
        <f t="shared" si="2"/>
        <v>133150</v>
      </c>
    </row>
    <row r="59" spans="1:6">
      <c r="A59" s="29" t="s">
        <v>84</v>
      </c>
      <c r="B59" s="44">
        <v>177750</v>
      </c>
      <c r="E59" t="str">
        <f t="shared" si="1"/>
        <v>New Mexico</v>
      </c>
      <c r="F59" s="32">
        <f t="shared" si="2"/>
        <v>177750</v>
      </c>
    </row>
    <row r="60" spans="1:6">
      <c r="A60" s="29" t="s">
        <v>16</v>
      </c>
      <c r="B60" s="44">
        <v>656300</v>
      </c>
      <c r="E60" t="str">
        <f t="shared" si="1"/>
        <v>New York</v>
      </c>
      <c r="F60" s="32">
        <f t="shared" si="2"/>
        <v>656300</v>
      </c>
    </row>
    <row r="61" spans="1:6">
      <c r="A61" s="29" t="s">
        <v>90</v>
      </c>
      <c r="B61" s="44">
        <v>233650</v>
      </c>
      <c r="E61" t="str">
        <f t="shared" si="1"/>
        <v>North Carolina</v>
      </c>
      <c r="F61" s="32">
        <f t="shared" si="2"/>
        <v>233650</v>
      </c>
    </row>
    <row r="62" spans="1:6">
      <c r="A62" s="29" t="s">
        <v>106</v>
      </c>
      <c r="B62" s="44">
        <v>107650</v>
      </c>
      <c r="E62" t="str">
        <f t="shared" si="1"/>
        <v>North Dakota</v>
      </c>
      <c r="F62" s="32">
        <f t="shared" si="2"/>
        <v>107650</v>
      </c>
    </row>
    <row r="63" spans="1:6">
      <c r="A63" s="29" t="s">
        <v>92</v>
      </c>
      <c r="B63" s="44">
        <v>119150</v>
      </c>
      <c r="E63" t="str">
        <f t="shared" si="1"/>
        <v>Ohio</v>
      </c>
      <c r="F63" s="32">
        <f t="shared" si="2"/>
        <v>119150</v>
      </c>
    </row>
    <row r="64" spans="1:6">
      <c r="A64" s="29" t="s">
        <v>100</v>
      </c>
      <c r="B64" s="44">
        <v>139150</v>
      </c>
      <c r="E64" t="str">
        <f t="shared" si="1"/>
        <v>Oklahoma</v>
      </c>
      <c r="F64" s="32">
        <f t="shared" si="2"/>
        <v>139150</v>
      </c>
    </row>
    <row r="65" spans="1:6">
      <c r="A65" s="29" t="s">
        <v>77</v>
      </c>
      <c r="B65" s="44">
        <v>205750</v>
      </c>
      <c r="E65" t="str">
        <f t="shared" si="1"/>
        <v>Oregon</v>
      </c>
      <c r="F65" s="32">
        <f t="shared" si="2"/>
        <v>205750</v>
      </c>
    </row>
    <row r="66" spans="1:6">
      <c r="A66" s="29" t="s">
        <v>37</v>
      </c>
      <c r="B66" s="44">
        <v>96650</v>
      </c>
      <c r="E66" t="str">
        <f t="shared" si="1"/>
        <v>Pennsylvania</v>
      </c>
      <c r="F66" s="32">
        <f t="shared" si="2"/>
        <v>96650</v>
      </c>
    </row>
    <row r="67" spans="1:6">
      <c r="A67" s="29" t="s">
        <v>123</v>
      </c>
      <c r="B67" s="44">
        <v>117900</v>
      </c>
      <c r="E67" t="str">
        <f t="shared" si="1"/>
        <v>Rhode Island</v>
      </c>
      <c r="F67" s="32">
        <f t="shared" si="2"/>
        <v>117900</v>
      </c>
    </row>
    <row r="68" spans="1:6">
      <c r="A68" s="29" t="s">
        <v>88</v>
      </c>
      <c r="B68" s="44">
        <v>296650</v>
      </c>
      <c r="E68" t="str">
        <f t="shared" si="1"/>
        <v>South Carolina</v>
      </c>
      <c r="F68" s="32">
        <f t="shared" si="2"/>
        <v>296650</v>
      </c>
    </row>
    <row r="69" spans="1:6">
      <c r="A69" s="29" t="s">
        <v>104</v>
      </c>
      <c r="B69" s="44">
        <v>105400</v>
      </c>
      <c r="E69" t="str">
        <f t="shared" si="1"/>
        <v>South Dakota</v>
      </c>
      <c r="F69" s="32">
        <f t="shared" si="2"/>
        <v>105400</v>
      </c>
    </row>
    <row r="70" spans="1:6">
      <c r="A70" s="29" t="s">
        <v>53</v>
      </c>
      <c r="B70" s="44">
        <v>255750</v>
      </c>
      <c r="E70" t="str">
        <f t="shared" si="1"/>
        <v>Tennessee</v>
      </c>
      <c r="F70" s="32">
        <f t="shared" si="2"/>
        <v>255750</v>
      </c>
    </row>
    <row r="71" spans="1:6">
      <c r="A71" s="29" t="s">
        <v>25</v>
      </c>
      <c r="B71" s="44">
        <v>598750</v>
      </c>
      <c r="E71" t="str">
        <f t="shared" si="1"/>
        <v>Texas</v>
      </c>
      <c r="F71" s="32">
        <f t="shared" si="2"/>
        <v>598750</v>
      </c>
    </row>
    <row r="72" spans="1:6">
      <c r="A72" s="29" t="s">
        <v>75</v>
      </c>
      <c r="B72" s="44">
        <v>184750</v>
      </c>
      <c r="E72" t="str">
        <f t="shared" si="1"/>
        <v>Utah</v>
      </c>
      <c r="F72" s="32">
        <f t="shared" si="2"/>
        <v>184750</v>
      </c>
    </row>
    <row r="73" spans="1:6">
      <c r="A73" s="29" t="s">
        <v>127</v>
      </c>
      <c r="B73" s="44">
        <v>154900</v>
      </c>
      <c r="E73" t="str">
        <f t="shared" si="1"/>
        <v>Vermont</v>
      </c>
      <c r="F73" s="32">
        <f t="shared" si="2"/>
        <v>154900</v>
      </c>
    </row>
    <row r="74" spans="1:6">
      <c r="A74" s="29" t="s">
        <v>69</v>
      </c>
      <c r="B74" s="44">
        <v>235650</v>
      </c>
      <c r="E74" t="str">
        <f t="shared" si="1"/>
        <v>Virginia</v>
      </c>
      <c r="F74" s="32">
        <f t="shared" si="2"/>
        <v>235650</v>
      </c>
    </row>
    <row r="75" spans="1:6">
      <c r="A75" s="29" t="s">
        <v>44</v>
      </c>
      <c r="B75" s="44">
        <v>202500</v>
      </c>
      <c r="E75" t="str">
        <f t="shared" si="1"/>
        <v>Washington</v>
      </c>
      <c r="F75" s="32">
        <f t="shared" si="2"/>
        <v>202500</v>
      </c>
    </row>
    <row r="76" spans="1:6">
      <c r="A76" s="29" t="s">
        <v>114</v>
      </c>
      <c r="B76" s="44">
        <v>92150</v>
      </c>
      <c r="E76" t="str">
        <f t="shared" si="1"/>
        <v>West Virginia</v>
      </c>
      <c r="F76" s="32">
        <f t="shared" si="2"/>
        <v>92150</v>
      </c>
    </row>
    <row r="77" spans="1:6">
      <c r="A77" s="29" t="s">
        <v>110</v>
      </c>
      <c r="B77" s="44">
        <v>117650</v>
      </c>
      <c r="E77" t="str">
        <f t="shared" si="1"/>
        <v>Wisconsin</v>
      </c>
      <c r="F77" s="32">
        <f t="shared" si="2"/>
        <v>117650</v>
      </c>
    </row>
    <row r="78" spans="1:6">
      <c r="A78" s="29" t="s">
        <v>67</v>
      </c>
      <c r="B78" s="44">
        <v>184750</v>
      </c>
      <c r="E78" t="str">
        <f t="shared" si="1"/>
        <v>Wyoming</v>
      </c>
      <c r="F78" s="32">
        <f t="shared" si="2"/>
        <v>184750</v>
      </c>
    </row>
    <row r="79" spans="1:6">
      <c r="A79" s="29" t="s">
        <v>140</v>
      </c>
      <c r="B79" s="44">
        <v>10050500</v>
      </c>
      <c r="E79" s="31"/>
    </row>
  </sheetData>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93"/>
  <sheetViews>
    <sheetView showGridLines="0" topLeftCell="B5" workbookViewId="0">
      <selection activeCell="C5" sqref="C5"/>
    </sheetView>
  </sheetViews>
  <sheetFormatPr defaultColWidth="14.44140625" defaultRowHeight="15" customHeight="1"/>
  <cols>
    <col min="1" max="1" width="8.6640625" customWidth="1"/>
    <col min="2" max="2" width="9.33203125" customWidth="1"/>
    <col min="3" max="3" width="11.6640625" customWidth="1"/>
    <col min="4" max="4" width="13.44140625" customWidth="1"/>
    <col min="5" max="5" width="10.44140625" customWidth="1"/>
    <col min="6" max="6" width="14.33203125" customWidth="1"/>
    <col min="7" max="7" width="13.109375" customWidth="1"/>
    <col min="8" max="8" width="16.33203125" customWidth="1"/>
    <col min="9" max="9" width="14.44140625" customWidth="1"/>
    <col min="10" max="10" width="11.44140625" customWidth="1"/>
    <col min="11" max="11" width="11.88671875" customWidth="1"/>
    <col min="12" max="12" width="16.6640625" customWidth="1"/>
    <col min="13" max="13" width="18" customWidth="1"/>
    <col min="14" max="14" width="8.88671875" customWidth="1"/>
    <col min="15" max="15" width="10.88671875" customWidth="1"/>
    <col min="16" max="18" width="8.88671875" customWidth="1"/>
  </cols>
  <sheetData>
    <row r="1" spans="1:15" ht="14.4">
      <c r="A1" s="1"/>
    </row>
    <row r="2" spans="1:15" ht="23.4">
      <c r="A2" s="1"/>
      <c r="B2" s="2" t="s">
        <v>0</v>
      </c>
      <c r="C2" s="3"/>
      <c r="D2" s="3"/>
      <c r="E2" s="3"/>
      <c r="F2" s="3"/>
      <c r="G2" s="3"/>
      <c r="H2" s="3"/>
      <c r="I2" s="3"/>
      <c r="J2" s="3"/>
      <c r="K2" s="3"/>
      <c r="L2" s="3"/>
      <c r="M2" s="3"/>
    </row>
    <row r="3" spans="1:15" ht="15.6">
      <c r="A3" s="1"/>
      <c r="B3" s="4" t="s">
        <v>1</v>
      </c>
    </row>
    <row r="4" spans="1:15" ht="14.4">
      <c r="A4" s="1"/>
    </row>
    <row r="5" spans="1:15" ht="14.4">
      <c r="A5" s="1"/>
      <c r="B5" s="5" t="s">
        <v>2</v>
      </c>
      <c r="C5" s="5" t="s">
        <v>3</v>
      </c>
      <c r="D5" s="5" t="s">
        <v>4</v>
      </c>
      <c r="E5" s="5" t="s">
        <v>5</v>
      </c>
      <c r="F5" s="5" t="s">
        <v>6</v>
      </c>
      <c r="G5" s="5" t="s">
        <v>7</v>
      </c>
      <c r="H5" s="5" t="s">
        <v>8</v>
      </c>
      <c r="I5" s="5" t="s">
        <v>9</v>
      </c>
      <c r="J5" s="5" t="s">
        <v>10</v>
      </c>
      <c r="K5" s="5" t="s">
        <v>11</v>
      </c>
      <c r="L5" s="5" t="s">
        <v>12</v>
      </c>
      <c r="M5" s="5" t="s">
        <v>13</v>
      </c>
    </row>
    <row r="6" spans="1:15" ht="14.4">
      <c r="A6" s="1"/>
      <c r="B6" s="6" t="s">
        <v>14</v>
      </c>
      <c r="C6" s="6">
        <v>1185732</v>
      </c>
      <c r="D6" s="7">
        <v>44210</v>
      </c>
      <c r="E6" s="6" t="s">
        <v>15</v>
      </c>
      <c r="F6" s="6" t="s">
        <v>16</v>
      </c>
      <c r="G6" s="6" t="s">
        <v>16</v>
      </c>
      <c r="H6" s="6" t="s">
        <v>17</v>
      </c>
      <c r="I6" s="8">
        <v>0.5</v>
      </c>
      <c r="J6" s="9">
        <v>12000</v>
      </c>
      <c r="K6" s="10">
        <f t="shared" ref="K6:K260" si="0">I6*J6</f>
        <v>6000</v>
      </c>
      <c r="L6" s="10">
        <f t="shared" ref="L6:L260" si="1">K6*M6</f>
        <v>3000</v>
      </c>
      <c r="M6" s="11">
        <v>0.5</v>
      </c>
      <c r="O6" s="12"/>
    </row>
    <row r="7" spans="1:15" ht="14.4">
      <c r="A7" s="1"/>
      <c r="B7" s="6" t="s">
        <v>14</v>
      </c>
      <c r="C7" s="6">
        <v>1185732</v>
      </c>
      <c r="D7" s="7">
        <v>44210</v>
      </c>
      <c r="E7" s="6" t="s">
        <v>15</v>
      </c>
      <c r="F7" s="6" t="s">
        <v>16</v>
      </c>
      <c r="G7" s="6" t="s">
        <v>16</v>
      </c>
      <c r="H7" s="6" t="s">
        <v>18</v>
      </c>
      <c r="I7" s="8">
        <v>0.5</v>
      </c>
      <c r="J7" s="9">
        <v>10000</v>
      </c>
      <c r="K7" s="10">
        <f t="shared" si="0"/>
        <v>5000</v>
      </c>
      <c r="L7" s="10">
        <f t="shared" si="1"/>
        <v>1500</v>
      </c>
      <c r="M7" s="11">
        <v>0.3</v>
      </c>
      <c r="O7" s="12"/>
    </row>
    <row r="8" spans="1:15" ht="14.4">
      <c r="A8" s="1"/>
      <c r="B8" s="6" t="s">
        <v>14</v>
      </c>
      <c r="C8" s="6">
        <v>1185732</v>
      </c>
      <c r="D8" s="7">
        <v>44210</v>
      </c>
      <c r="E8" s="6" t="s">
        <v>15</v>
      </c>
      <c r="F8" s="6" t="s">
        <v>16</v>
      </c>
      <c r="G8" s="6" t="s">
        <v>16</v>
      </c>
      <c r="H8" s="6" t="s">
        <v>19</v>
      </c>
      <c r="I8" s="8">
        <v>0.4</v>
      </c>
      <c r="J8" s="9">
        <v>10000</v>
      </c>
      <c r="K8" s="10">
        <f t="shared" si="0"/>
        <v>4000</v>
      </c>
      <c r="L8" s="10">
        <f t="shared" si="1"/>
        <v>1400</v>
      </c>
      <c r="M8" s="11">
        <v>0.35</v>
      </c>
      <c r="O8" s="12"/>
    </row>
    <row r="9" spans="1:15" ht="14.4">
      <c r="A9" s="1"/>
      <c r="B9" s="6" t="s">
        <v>14</v>
      </c>
      <c r="C9" s="6">
        <v>1185732</v>
      </c>
      <c r="D9" s="7">
        <v>44210</v>
      </c>
      <c r="E9" s="6" t="s">
        <v>15</v>
      </c>
      <c r="F9" s="6" t="s">
        <v>16</v>
      </c>
      <c r="G9" s="6" t="s">
        <v>16</v>
      </c>
      <c r="H9" s="6" t="s">
        <v>20</v>
      </c>
      <c r="I9" s="8">
        <v>0.45</v>
      </c>
      <c r="J9" s="9">
        <v>8500</v>
      </c>
      <c r="K9" s="10">
        <f t="shared" si="0"/>
        <v>3825</v>
      </c>
      <c r="L9" s="10">
        <f t="shared" si="1"/>
        <v>1338.75</v>
      </c>
      <c r="M9" s="11">
        <v>0.35</v>
      </c>
      <c r="O9" s="12"/>
    </row>
    <row r="10" spans="1:15" ht="14.4">
      <c r="A10" s="1"/>
      <c r="B10" s="6" t="s">
        <v>14</v>
      </c>
      <c r="C10" s="6">
        <v>1185732</v>
      </c>
      <c r="D10" s="7">
        <v>44210</v>
      </c>
      <c r="E10" s="6" t="s">
        <v>15</v>
      </c>
      <c r="F10" s="6" t="s">
        <v>16</v>
      </c>
      <c r="G10" s="6" t="s">
        <v>16</v>
      </c>
      <c r="H10" s="6" t="s">
        <v>21</v>
      </c>
      <c r="I10" s="8">
        <v>0.6</v>
      </c>
      <c r="J10" s="9">
        <v>9000</v>
      </c>
      <c r="K10" s="10">
        <f t="shared" si="0"/>
        <v>5400</v>
      </c>
      <c r="L10" s="10">
        <f t="shared" si="1"/>
        <v>1620</v>
      </c>
      <c r="M10" s="11">
        <v>0.3</v>
      </c>
      <c r="O10" s="12"/>
    </row>
    <row r="11" spans="1:15" ht="14.4">
      <c r="A11" s="1"/>
      <c r="B11" s="6" t="s">
        <v>14</v>
      </c>
      <c r="C11" s="6">
        <v>1185732</v>
      </c>
      <c r="D11" s="7">
        <v>44210</v>
      </c>
      <c r="E11" s="6" t="s">
        <v>15</v>
      </c>
      <c r="F11" s="6" t="s">
        <v>16</v>
      </c>
      <c r="G11" s="6" t="s">
        <v>16</v>
      </c>
      <c r="H11" s="6" t="s">
        <v>22</v>
      </c>
      <c r="I11" s="8">
        <v>0.5</v>
      </c>
      <c r="J11" s="9">
        <v>10000</v>
      </c>
      <c r="K11" s="10">
        <f t="shared" si="0"/>
        <v>5000</v>
      </c>
      <c r="L11" s="10">
        <f t="shared" si="1"/>
        <v>1250</v>
      </c>
      <c r="M11" s="11">
        <v>0.25</v>
      </c>
      <c r="O11" s="12"/>
    </row>
    <row r="12" spans="1:15" ht="14.4">
      <c r="A12" s="1"/>
      <c r="B12" s="6" t="s">
        <v>14</v>
      </c>
      <c r="C12" s="6">
        <v>1185732</v>
      </c>
      <c r="D12" s="7">
        <v>44239</v>
      </c>
      <c r="E12" s="6" t="s">
        <v>15</v>
      </c>
      <c r="F12" s="6" t="s">
        <v>16</v>
      </c>
      <c r="G12" s="6" t="s">
        <v>16</v>
      </c>
      <c r="H12" s="6" t="s">
        <v>17</v>
      </c>
      <c r="I12" s="8">
        <v>0.5</v>
      </c>
      <c r="J12" s="9">
        <v>12500</v>
      </c>
      <c r="K12" s="10">
        <f t="shared" si="0"/>
        <v>6250</v>
      </c>
      <c r="L12" s="10">
        <f t="shared" si="1"/>
        <v>3125</v>
      </c>
      <c r="M12" s="11">
        <v>0.5</v>
      </c>
      <c r="O12" s="12"/>
    </row>
    <row r="13" spans="1:15" ht="14.4">
      <c r="A13" s="1"/>
      <c r="B13" s="6" t="s">
        <v>14</v>
      </c>
      <c r="C13" s="6">
        <v>1185732</v>
      </c>
      <c r="D13" s="7">
        <v>44239</v>
      </c>
      <c r="E13" s="6" t="s">
        <v>15</v>
      </c>
      <c r="F13" s="6" t="s">
        <v>16</v>
      </c>
      <c r="G13" s="6" t="s">
        <v>16</v>
      </c>
      <c r="H13" s="6" t="s">
        <v>18</v>
      </c>
      <c r="I13" s="8">
        <v>0.5</v>
      </c>
      <c r="J13" s="9">
        <v>9000</v>
      </c>
      <c r="K13" s="10">
        <f t="shared" si="0"/>
        <v>4500</v>
      </c>
      <c r="L13" s="10">
        <f t="shared" si="1"/>
        <v>1350</v>
      </c>
      <c r="M13" s="11">
        <v>0.3</v>
      </c>
      <c r="O13" s="12"/>
    </row>
    <row r="14" spans="1:15" ht="14.4">
      <c r="A14" s="1"/>
      <c r="B14" s="6" t="s">
        <v>14</v>
      </c>
      <c r="C14" s="6">
        <v>1185732</v>
      </c>
      <c r="D14" s="7">
        <v>44239</v>
      </c>
      <c r="E14" s="6" t="s">
        <v>15</v>
      </c>
      <c r="F14" s="6" t="s">
        <v>16</v>
      </c>
      <c r="G14" s="6" t="s">
        <v>16</v>
      </c>
      <c r="H14" s="6" t="s">
        <v>19</v>
      </c>
      <c r="I14" s="8">
        <v>0.4</v>
      </c>
      <c r="J14" s="9">
        <v>9500</v>
      </c>
      <c r="K14" s="10">
        <f t="shared" si="0"/>
        <v>3800</v>
      </c>
      <c r="L14" s="10">
        <f t="shared" si="1"/>
        <v>1330</v>
      </c>
      <c r="M14" s="11">
        <v>0.35</v>
      </c>
      <c r="O14" s="12"/>
    </row>
    <row r="15" spans="1:15" ht="14.4">
      <c r="A15" s="1"/>
      <c r="B15" s="6" t="s">
        <v>14</v>
      </c>
      <c r="C15" s="6">
        <v>1185732</v>
      </c>
      <c r="D15" s="7">
        <v>44239</v>
      </c>
      <c r="E15" s="6" t="s">
        <v>15</v>
      </c>
      <c r="F15" s="6" t="s">
        <v>16</v>
      </c>
      <c r="G15" s="6" t="s">
        <v>16</v>
      </c>
      <c r="H15" s="6" t="s">
        <v>20</v>
      </c>
      <c r="I15" s="8">
        <v>0.45</v>
      </c>
      <c r="J15" s="9">
        <v>8250</v>
      </c>
      <c r="K15" s="10">
        <f t="shared" si="0"/>
        <v>3712.5</v>
      </c>
      <c r="L15" s="10">
        <f t="shared" si="1"/>
        <v>1299.375</v>
      </c>
      <c r="M15" s="11">
        <v>0.35</v>
      </c>
      <c r="O15" s="12"/>
    </row>
    <row r="16" spans="1:15" ht="14.4">
      <c r="A16" s="1"/>
      <c r="B16" s="6" t="s">
        <v>14</v>
      </c>
      <c r="C16" s="6">
        <v>1185732</v>
      </c>
      <c r="D16" s="7">
        <v>44239</v>
      </c>
      <c r="E16" s="6" t="s">
        <v>15</v>
      </c>
      <c r="F16" s="6" t="s">
        <v>16</v>
      </c>
      <c r="G16" s="6" t="s">
        <v>16</v>
      </c>
      <c r="H16" s="6" t="s">
        <v>21</v>
      </c>
      <c r="I16" s="8">
        <v>0.6</v>
      </c>
      <c r="J16" s="9">
        <v>9000</v>
      </c>
      <c r="K16" s="10">
        <f t="shared" si="0"/>
        <v>5400</v>
      </c>
      <c r="L16" s="10">
        <f t="shared" si="1"/>
        <v>1620</v>
      </c>
      <c r="M16" s="11">
        <v>0.3</v>
      </c>
      <c r="O16" s="12"/>
    </row>
    <row r="17" spans="1:15" ht="14.4">
      <c r="A17" s="1"/>
      <c r="B17" s="6" t="s">
        <v>14</v>
      </c>
      <c r="C17" s="6">
        <v>1185732</v>
      </c>
      <c r="D17" s="7">
        <v>44239</v>
      </c>
      <c r="E17" s="6" t="s">
        <v>15</v>
      </c>
      <c r="F17" s="6" t="s">
        <v>16</v>
      </c>
      <c r="G17" s="6" t="s">
        <v>16</v>
      </c>
      <c r="H17" s="6" t="s">
        <v>22</v>
      </c>
      <c r="I17" s="8">
        <v>0.5</v>
      </c>
      <c r="J17" s="9">
        <v>10000</v>
      </c>
      <c r="K17" s="10">
        <f t="shared" si="0"/>
        <v>5000</v>
      </c>
      <c r="L17" s="10">
        <f t="shared" si="1"/>
        <v>1250</v>
      </c>
      <c r="M17" s="11">
        <v>0.25</v>
      </c>
      <c r="O17" s="12"/>
    </row>
    <row r="18" spans="1:15" ht="14.4">
      <c r="A18" s="1"/>
      <c r="B18" s="6" t="s">
        <v>14</v>
      </c>
      <c r="C18" s="6">
        <v>1185732</v>
      </c>
      <c r="D18" s="7">
        <v>44265</v>
      </c>
      <c r="E18" s="6" t="s">
        <v>15</v>
      </c>
      <c r="F18" s="6" t="s">
        <v>16</v>
      </c>
      <c r="G18" s="6" t="s">
        <v>16</v>
      </c>
      <c r="H18" s="6" t="s">
        <v>17</v>
      </c>
      <c r="I18" s="8">
        <v>0.5</v>
      </c>
      <c r="J18" s="9">
        <v>12200</v>
      </c>
      <c r="K18" s="10">
        <f t="shared" si="0"/>
        <v>6100</v>
      </c>
      <c r="L18" s="10">
        <f t="shared" si="1"/>
        <v>3050</v>
      </c>
      <c r="M18" s="11">
        <v>0.5</v>
      </c>
      <c r="O18" s="12"/>
    </row>
    <row r="19" spans="1:15" ht="14.4">
      <c r="A19" s="1"/>
      <c r="B19" s="6" t="s">
        <v>14</v>
      </c>
      <c r="C19" s="6">
        <v>1185732</v>
      </c>
      <c r="D19" s="7">
        <v>44265</v>
      </c>
      <c r="E19" s="6" t="s">
        <v>15</v>
      </c>
      <c r="F19" s="6" t="s">
        <v>16</v>
      </c>
      <c r="G19" s="6" t="s">
        <v>16</v>
      </c>
      <c r="H19" s="6" t="s">
        <v>18</v>
      </c>
      <c r="I19" s="8">
        <v>0.5</v>
      </c>
      <c r="J19" s="9">
        <v>9250</v>
      </c>
      <c r="K19" s="10">
        <f t="shared" si="0"/>
        <v>4625</v>
      </c>
      <c r="L19" s="10">
        <f t="shared" si="1"/>
        <v>1387.5</v>
      </c>
      <c r="M19" s="11">
        <v>0.3</v>
      </c>
      <c r="O19" s="12"/>
    </row>
    <row r="20" spans="1:15" ht="14.4">
      <c r="A20" s="1"/>
      <c r="B20" s="6" t="s">
        <v>14</v>
      </c>
      <c r="C20" s="6">
        <v>1185732</v>
      </c>
      <c r="D20" s="7">
        <v>44265</v>
      </c>
      <c r="E20" s="6" t="s">
        <v>15</v>
      </c>
      <c r="F20" s="6" t="s">
        <v>16</v>
      </c>
      <c r="G20" s="6" t="s">
        <v>16</v>
      </c>
      <c r="H20" s="6" t="s">
        <v>19</v>
      </c>
      <c r="I20" s="8">
        <v>0.4</v>
      </c>
      <c r="J20" s="9">
        <v>9500</v>
      </c>
      <c r="K20" s="10">
        <f t="shared" si="0"/>
        <v>3800</v>
      </c>
      <c r="L20" s="10">
        <f t="shared" si="1"/>
        <v>1330</v>
      </c>
      <c r="M20" s="11">
        <v>0.35</v>
      </c>
      <c r="O20" s="12"/>
    </row>
    <row r="21" spans="1:15" ht="15.75" customHeight="1">
      <c r="A21" s="1"/>
      <c r="B21" s="6" t="s">
        <v>14</v>
      </c>
      <c r="C21" s="6">
        <v>1185732</v>
      </c>
      <c r="D21" s="7">
        <v>44265</v>
      </c>
      <c r="E21" s="6" t="s">
        <v>15</v>
      </c>
      <c r="F21" s="6" t="s">
        <v>16</v>
      </c>
      <c r="G21" s="6" t="s">
        <v>16</v>
      </c>
      <c r="H21" s="6" t="s">
        <v>20</v>
      </c>
      <c r="I21" s="8">
        <v>0.45</v>
      </c>
      <c r="J21" s="9">
        <v>8000</v>
      </c>
      <c r="K21" s="10">
        <f t="shared" si="0"/>
        <v>3600</v>
      </c>
      <c r="L21" s="10">
        <f t="shared" si="1"/>
        <v>1260</v>
      </c>
      <c r="M21" s="11">
        <v>0.35</v>
      </c>
      <c r="O21" s="12"/>
    </row>
    <row r="22" spans="1:15" ht="15.75" customHeight="1">
      <c r="A22" s="1"/>
      <c r="B22" s="6" t="s">
        <v>14</v>
      </c>
      <c r="C22" s="6">
        <v>1185732</v>
      </c>
      <c r="D22" s="7">
        <v>44265</v>
      </c>
      <c r="E22" s="6" t="s">
        <v>15</v>
      </c>
      <c r="F22" s="6" t="s">
        <v>16</v>
      </c>
      <c r="G22" s="6" t="s">
        <v>16</v>
      </c>
      <c r="H22" s="6" t="s">
        <v>21</v>
      </c>
      <c r="I22" s="8">
        <v>0.6</v>
      </c>
      <c r="J22" s="9">
        <v>8500</v>
      </c>
      <c r="K22" s="10">
        <f t="shared" si="0"/>
        <v>5100</v>
      </c>
      <c r="L22" s="10">
        <f t="shared" si="1"/>
        <v>1530</v>
      </c>
      <c r="M22" s="11">
        <v>0.3</v>
      </c>
      <c r="O22" s="12"/>
    </row>
    <row r="23" spans="1:15" ht="15.75" customHeight="1">
      <c r="A23" s="1"/>
      <c r="B23" s="6" t="s">
        <v>14</v>
      </c>
      <c r="C23" s="6">
        <v>1185732</v>
      </c>
      <c r="D23" s="7">
        <v>44265</v>
      </c>
      <c r="E23" s="6" t="s">
        <v>15</v>
      </c>
      <c r="F23" s="6" t="s">
        <v>16</v>
      </c>
      <c r="G23" s="6" t="s">
        <v>16</v>
      </c>
      <c r="H23" s="6" t="s">
        <v>22</v>
      </c>
      <c r="I23" s="8">
        <v>0.5</v>
      </c>
      <c r="J23" s="9">
        <v>9500</v>
      </c>
      <c r="K23" s="10">
        <f t="shared" si="0"/>
        <v>4750</v>
      </c>
      <c r="L23" s="10">
        <f t="shared" si="1"/>
        <v>1187.5</v>
      </c>
      <c r="M23" s="11">
        <v>0.25</v>
      </c>
      <c r="O23" s="12"/>
    </row>
    <row r="24" spans="1:15" ht="15.75" customHeight="1">
      <c r="A24" s="1"/>
      <c r="B24" s="6" t="s">
        <v>14</v>
      </c>
      <c r="C24" s="6">
        <v>1185732</v>
      </c>
      <c r="D24" s="7">
        <v>44297</v>
      </c>
      <c r="E24" s="6" t="s">
        <v>15</v>
      </c>
      <c r="F24" s="6" t="s">
        <v>16</v>
      </c>
      <c r="G24" s="6" t="s">
        <v>16</v>
      </c>
      <c r="H24" s="6" t="s">
        <v>17</v>
      </c>
      <c r="I24" s="8">
        <v>0.5</v>
      </c>
      <c r="J24" s="9">
        <v>12000</v>
      </c>
      <c r="K24" s="10">
        <f t="shared" si="0"/>
        <v>6000</v>
      </c>
      <c r="L24" s="10">
        <f t="shared" si="1"/>
        <v>3000</v>
      </c>
      <c r="M24" s="11">
        <v>0.5</v>
      </c>
      <c r="O24" s="12"/>
    </row>
    <row r="25" spans="1:15" ht="15.75" customHeight="1">
      <c r="A25" s="1"/>
      <c r="B25" s="6" t="s">
        <v>14</v>
      </c>
      <c r="C25" s="6">
        <v>1185732</v>
      </c>
      <c r="D25" s="7">
        <v>44297</v>
      </c>
      <c r="E25" s="6" t="s">
        <v>15</v>
      </c>
      <c r="F25" s="6" t="s">
        <v>16</v>
      </c>
      <c r="G25" s="6" t="s">
        <v>16</v>
      </c>
      <c r="H25" s="6" t="s">
        <v>18</v>
      </c>
      <c r="I25" s="8">
        <v>0.5</v>
      </c>
      <c r="J25" s="9">
        <v>9000</v>
      </c>
      <c r="K25" s="10">
        <f t="shared" si="0"/>
        <v>4500</v>
      </c>
      <c r="L25" s="10">
        <f t="shared" si="1"/>
        <v>1350</v>
      </c>
      <c r="M25" s="11">
        <v>0.3</v>
      </c>
      <c r="O25" s="12"/>
    </row>
    <row r="26" spans="1:15" ht="15.75" customHeight="1">
      <c r="A26" s="1"/>
      <c r="B26" s="6" t="s">
        <v>14</v>
      </c>
      <c r="C26" s="6">
        <v>1185732</v>
      </c>
      <c r="D26" s="7">
        <v>44297</v>
      </c>
      <c r="E26" s="6" t="s">
        <v>15</v>
      </c>
      <c r="F26" s="6" t="s">
        <v>16</v>
      </c>
      <c r="G26" s="6" t="s">
        <v>16</v>
      </c>
      <c r="H26" s="6" t="s">
        <v>19</v>
      </c>
      <c r="I26" s="8">
        <v>0.4</v>
      </c>
      <c r="J26" s="9">
        <v>9000</v>
      </c>
      <c r="K26" s="10">
        <f t="shared" si="0"/>
        <v>3600</v>
      </c>
      <c r="L26" s="10">
        <f t="shared" si="1"/>
        <v>1260</v>
      </c>
      <c r="M26" s="11">
        <v>0.35</v>
      </c>
      <c r="O26" s="12"/>
    </row>
    <row r="27" spans="1:15" ht="15.75" customHeight="1">
      <c r="A27" s="1"/>
      <c r="B27" s="6" t="s">
        <v>14</v>
      </c>
      <c r="C27" s="6">
        <v>1185732</v>
      </c>
      <c r="D27" s="7">
        <v>44297</v>
      </c>
      <c r="E27" s="6" t="s">
        <v>15</v>
      </c>
      <c r="F27" s="6" t="s">
        <v>16</v>
      </c>
      <c r="G27" s="6" t="s">
        <v>16</v>
      </c>
      <c r="H27" s="6" t="s">
        <v>20</v>
      </c>
      <c r="I27" s="8">
        <v>0.45</v>
      </c>
      <c r="J27" s="9">
        <v>8250</v>
      </c>
      <c r="K27" s="10">
        <f t="shared" si="0"/>
        <v>3712.5</v>
      </c>
      <c r="L27" s="10">
        <f t="shared" si="1"/>
        <v>1299.375</v>
      </c>
      <c r="M27" s="11">
        <v>0.35</v>
      </c>
      <c r="O27" s="12"/>
    </row>
    <row r="28" spans="1:15" ht="15.75" customHeight="1">
      <c r="A28" s="1"/>
      <c r="B28" s="6" t="s">
        <v>14</v>
      </c>
      <c r="C28" s="6">
        <v>1185732</v>
      </c>
      <c r="D28" s="7">
        <v>44297</v>
      </c>
      <c r="E28" s="6" t="s">
        <v>15</v>
      </c>
      <c r="F28" s="6" t="s">
        <v>16</v>
      </c>
      <c r="G28" s="6" t="s">
        <v>16</v>
      </c>
      <c r="H28" s="6" t="s">
        <v>21</v>
      </c>
      <c r="I28" s="8">
        <v>0.6</v>
      </c>
      <c r="J28" s="9">
        <v>8250</v>
      </c>
      <c r="K28" s="10">
        <f t="shared" si="0"/>
        <v>4950</v>
      </c>
      <c r="L28" s="10">
        <f t="shared" si="1"/>
        <v>1485</v>
      </c>
      <c r="M28" s="11">
        <v>0.3</v>
      </c>
      <c r="O28" s="12"/>
    </row>
    <row r="29" spans="1:15" ht="15.75" customHeight="1">
      <c r="A29" s="1"/>
      <c r="B29" s="6" t="s">
        <v>14</v>
      </c>
      <c r="C29" s="6">
        <v>1185732</v>
      </c>
      <c r="D29" s="7">
        <v>44297</v>
      </c>
      <c r="E29" s="6" t="s">
        <v>15</v>
      </c>
      <c r="F29" s="6" t="s">
        <v>16</v>
      </c>
      <c r="G29" s="6" t="s">
        <v>16</v>
      </c>
      <c r="H29" s="6" t="s">
        <v>22</v>
      </c>
      <c r="I29" s="8">
        <v>0.5</v>
      </c>
      <c r="J29" s="9">
        <v>9500</v>
      </c>
      <c r="K29" s="10">
        <f t="shared" si="0"/>
        <v>4750</v>
      </c>
      <c r="L29" s="10">
        <f t="shared" si="1"/>
        <v>1187.5</v>
      </c>
      <c r="M29" s="11">
        <v>0.25</v>
      </c>
      <c r="O29" s="12"/>
    </row>
    <row r="30" spans="1:15" ht="15.75" customHeight="1">
      <c r="A30" s="1"/>
      <c r="B30" s="6" t="s">
        <v>14</v>
      </c>
      <c r="C30" s="6">
        <v>1185732</v>
      </c>
      <c r="D30" s="7">
        <v>44326</v>
      </c>
      <c r="E30" s="6" t="s">
        <v>15</v>
      </c>
      <c r="F30" s="6" t="s">
        <v>16</v>
      </c>
      <c r="G30" s="6" t="s">
        <v>16</v>
      </c>
      <c r="H30" s="6" t="s">
        <v>17</v>
      </c>
      <c r="I30" s="8">
        <v>0.6</v>
      </c>
      <c r="J30" s="9">
        <v>12200</v>
      </c>
      <c r="K30" s="10">
        <f t="shared" si="0"/>
        <v>7320</v>
      </c>
      <c r="L30" s="10">
        <f t="shared" si="1"/>
        <v>3660</v>
      </c>
      <c r="M30" s="11">
        <v>0.5</v>
      </c>
      <c r="O30" s="12"/>
    </row>
    <row r="31" spans="1:15" ht="15.75" customHeight="1">
      <c r="A31" s="1"/>
      <c r="B31" s="6" t="s">
        <v>14</v>
      </c>
      <c r="C31" s="6">
        <v>1185732</v>
      </c>
      <c r="D31" s="7">
        <v>44326</v>
      </c>
      <c r="E31" s="6" t="s">
        <v>15</v>
      </c>
      <c r="F31" s="6" t="s">
        <v>16</v>
      </c>
      <c r="G31" s="6" t="s">
        <v>16</v>
      </c>
      <c r="H31" s="6" t="s">
        <v>18</v>
      </c>
      <c r="I31" s="8">
        <v>0.55000000000000004</v>
      </c>
      <c r="J31" s="9">
        <v>9250</v>
      </c>
      <c r="K31" s="10">
        <f t="shared" si="0"/>
        <v>5087.5</v>
      </c>
      <c r="L31" s="10">
        <f t="shared" si="1"/>
        <v>1526.25</v>
      </c>
      <c r="M31" s="11">
        <v>0.3</v>
      </c>
      <c r="O31" s="12"/>
    </row>
    <row r="32" spans="1:15" ht="15.75" customHeight="1">
      <c r="A32" s="1"/>
      <c r="B32" s="6" t="s">
        <v>14</v>
      </c>
      <c r="C32" s="6">
        <v>1185732</v>
      </c>
      <c r="D32" s="7">
        <v>44326</v>
      </c>
      <c r="E32" s="6" t="s">
        <v>15</v>
      </c>
      <c r="F32" s="6" t="s">
        <v>16</v>
      </c>
      <c r="G32" s="6" t="s">
        <v>16</v>
      </c>
      <c r="H32" s="6" t="s">
        <v>19</v>
      </c>
      <c r="I32" s="8">
        <v>0.5</v>
      </c>
      <c r="J32" s="9">
        <v>9000</v>
      </c>
      <c r="K32" s="10">
        <f t="shared" si="0"/>
        <v>4500</v>
      </c>
      <c r="L32" s="10">
        <f t="shared" si="1"/>
        <v>1575</v>
      </c>
      <c r="M32" s="11">
        <v>0.35</v>
      </c>
      <c r="O32" s="12"/>
    </row>
    <row r="33" spans="1:15" ht="15.75" customHeight="1">
      <c r="A33" s="1"/>
      <c r="B33" s="6" t="s">
        <v>14</v>
      </c>
      <c r="C33" s="6">
        <v>1185732</v>
      </c>
      <c r="D33" s="7">
        <v>44326</v>
      </c>
      <c r="E33" s="6" t="s">
        <v>15</v>
      </c>
      <c r="F33" s="6" t="s">
        <v>16</v>
      </c>
      <c r="G33" s="6" t="s">
        <v>16</v>
      </c>
      <c r="H33" s="6" t="s">
        <v>20</v>
      </c>
      <c r="I33" s="8">
        <v>0.5</v>
      </c>
      <c r="J33" s="9">
        <v>8500</v>
      </c>
      <c r="K33" s="10">
        <f t="shared" si="0"/>
        <v>4250</v>
      </c>
      <c r="L33" s="10">
        <f t="shared" si="1"/>
        <v>1487.5</v>
      </c>
      <c r="M33" s="11">
        <v>0.35</v>
      </c>
      <c r="O33" s="12"/>
    </row>
    <row r="34" spans="1:15" ht="15.75" customHeight="1">
      <c r="A34" s="1"/>
      <c r="B34" s="6" t="s">
        <v>14</v>
      </c>
      <c r="C34" s="6">
        <v>1185732</v>
      </c>
      <c r="D34" s="7">
        <v>44326</v>
      </c>
      <c r="E34" s="6" t="s">
        <v>15</v>
      </c>
      <c r="F34" s="6" t="s">
        <v>16</v>
      </c>
      <c r="G34" s="6" t="s">
        <v>16</v>
      </c>
      <c r="H34" s="6" t="s">
        <v>21</v>
      </c>
      <c r="I34" s="8">
        <v>0.6</v>
      </c>
      <c r="J34" s="9">
        <v>8750</v>
      </c>
      <c r="K34" s="10">
        <f t="shared" si="0"/>
        <v>5250</v>
      </c>
      <c r="L34" s="10">
        <f t="shared" si="1"/>
        <v>1575</v>
      </c>
      <c r="M34" s="11">
        <v>0.3</v>
      </c>
      <c r="O34" s="12"/>
    </row>
    <row r="35" spans="1:15" ht="15.75" customHeight="1">
      <c r="A35" s="1"/>
      <c r="B35" s="6" t="s">
        <v>14</v>
      </c>
      <c r="C35" s="6">
        <v>1185732</v>
      </c>
      <c r="D35" s="7">
        <v>44326</v>
      </c>
      <c r="E35" s="6" t="s">
        <v>15</v>
      </c>
      <c r="F35" s="6" t="s">
        <v>16</v>
      </c>
      <c r="G35" s="6" t="s">
        <v>16</v>
      </c>
      <c r="H35" s="6" t="s">
        <v>22</v>
      </c>
      <c r="I35" s="8">
        <v>0.65</v>
      </c>
      <c r="J35" s="9">
        <v>10000</v>
      </c>
      <c r="K35" s="10">
        <f t="shared" si="0"/>
        <v>6500</v>
      </c>
      <c r="L35" s="10">
        <f t="shared" si="1"/>
        <v>1625</v>
      </c>
      <c r="M35" s="11">
        <v>0.25</v>
      </c>
      <c r="O35" s="12"/>
    </row>
    <row r="36" spans="1:15" ht="15.75" customHeight="1">
      <c r="A36" s="1"/>
      <c r="B36" s="6" t="s">
        <v>14</v>
      </c>
      <c r="C36" s="6">
        <v>1185732</v>
      </c>
      <c r="D36" s="7">
        <v>44359</v>
      </c>
      <c r="E36" s="6" t="s">
        <v>15</v>
      </c>
      <c r="F36" s="6" t="s">
        <v>16</v>
      </c>
      <c r="G36" s="6" t="s">
        <v>16</v>
      </c>
      <c r="H36" s="6" t="s">
        <v>17</v>
      </c>
      <c r="I36" s="8">
        <v>0.6</v>
      </c>
      <c r="J36" s="9">
        <v>12500</v>
      </c>
      <c r="K36" s="10">
        <f t="shared" si="0"/>
        <v>7500</v>
      </c>
      <c r="L36" s="10">
        <f t="shared" si="1"/>
        <v>3750</v>
      </c>
      <c r="M36" s="11">
        <v>0.5</v>
      </c>
      <c r="O36" s="12"/>
    </row>
    <row r="37" spans="1:15" ht="15.75" customHeight="1">
      <c r="A37" s="1"/>
      <c r="B37" s="6" t="s">
        <v>14</v>
      </c>
      <c r="C37" s="6">
        <v>1185732</v>
      </c>
      <c r="D37" s="7">
        <v>44359</v>
      </c>
      <c r="E37" s="6" t="s">
        <v>15</v>
      </c>
      <c r="F37" s="6" t="s">
        <v>16</v>
      </c>
      <c r="G37" s="6" t="s">
        <v>16</v>
      </c>
      <c r="H37" s="6" t="s">
        <v>18</v>
      </c>
      <c r="I37" s="8">
        <v>0.55000000000000004</v>
      </c>
      <c r="J37" s="9">
        <v>10000</v>
      </c>
      <c r="K37" s="10">
        <f t="shared" si="0"/>
        <v>5500</v>
      </c>
      <c r="L37" s="10">
        <f t="shared" si="1"/>
        <v>1650</v>
      </c>
      <c r="M37" s="11">
        <v>0.3</v>
      </c>
      <c r="O37" s="12"/>
    </row>
    <row r="38" spans="1:15" ht="15.75" customHeight="1">
      <c r="A38" s="1"/>
      <c r="B38" s="6" t="s">
        <v>14</v>
      </c>
      <c r="C38" s="6">
        <v>1185732</v>
      </c>
      <c r="D38" s="7">
        <v>44359</v>
      </c>
      <c r="E38" s="6" t="s">
        <v>15</v>
      </c>
      <c r="F38" s="6" t="s">
        <v>16</v>
      </c>
      <c r="G38" s="6" t="s">
        <v>16</v>
      </c>
      <c r="H38" s="6" t="s">
        <v>19</v>
      </c>
      <c r="I38" s="8">
        <v>0.5</v>
      </c>
      <c r="J38" s="9">
        <v>9250</v>
      </c>
      <c r="K38" s="10">
        <f t="shared" si="0"/>
        <v>4625</v>
      </c>
      <c r="L38" s="10">
        <f t="shared" si="1"/>
        <v>1618.75</v>
      </c>
      <c r="M38" s="11">
        <v>0.35</v>
      </c>
      <c r="O38" s="12"/>
    </row>
    <row r="39" spans="1:15" ht="15.75" customHeight="1">
      <c r="A39" s="1"/>
      <c r="B39" s="6" t="s">
        <v>14</v>
      </c>
      <c r="C39" s="6">
        <v>1185732</v>
      </c>
      <c r="D39" s="7">
        <v>44359</v>
      </c>
      <c r="E39" s="6" t="s">
        <v>15</v>
      </c>
      <c r="F39" s="6" t="s">
        <v>16</v>
      </c>
      <c r="G39" s="6" t="s">
        <v>16</v>
      </c>
      <c r="H39" s="6" t="s">
        <v>20</v>
      </c>
      <c r="I39" s="8">
        <v>0.5</v>
      </c>
      <c r="J39" s="9">
        <v>9000</v>
      </c>
      <c r="K39" s="10">
        <f t="shared" si="0"/>
        <v>4500</v>
      </c>
      <c r="L39" s="10">
        <f t="shared" si="1"/>
        <v>1575</v>
      </c>
      <c r="M39" s="11">
        <v>0.35</v>
      </c>
      <c r="O39" s="12"/>
    </row>
    <row r="40" spans="1:15" ht="15.75" customHeight="1">
      <c r="A40" s="1"/>
      <c r="B40" s="6" t="s">
        <v>14</v>
      </c>
      <c r="C40" s="6">
        <v>1185732</v>
      </c>
      <c r="D40" s="7">
        <v>44359</v>
      </c>
      <c r="E40" s="6" t="s">
        <v>15</v>
      </c>
      <c r="F40" s="6" t="s">
        <v>16</v>
      </c>
      <c r="G40" s="6" t="s">
        <v>16</v>
      </c>
      <c r="H40" s="6" t="s">
        <v>21</v>
      </c>
      <c r="I40" s="8">
        <v>0.6</v>
      </c>
      <c r="J40" s="9">
        <v>9000</v>
      </c>
      <c r="K40" s="10">
        <f t="shared" si="0"/>
        <v>5400</v>
      </c>
      <c r="L40" s="10">
        <f t="shared" si="1"/>
        <v>1620</v>
      </c>
      <c r="M40" s="11">
        <v>0.3</v>
      </c>
      <c r="O40" s="12"/>
    </row>
    <row r="41" spans="1:15" ht="15.75" customHeight="1">
      <c r="A41" s="1"/>
      <c r="B41" s="6" t="s">
        <v>14</v>
      </c>
      <c r="C41" s="6">
        <v>1185732</v>
      </c>
      <c r="D41" s="7">
        <v>44359</v>
      </c>
      <c r="E41" s="6" t="s">
        <v>15</v>
      </c>
      <c r="F41" s="6" t="s">
        <v>16</v>
      </c>
      <c r="G41" s="6" t="s">
        <v>16</v>
      </c>
      <c r="H41" s="6" t="s">
        <v>22</v>
      </c>
      <c r="I41" s="8">
        <v>0.65</v>
      </c>
      <c r="J41" s="9">
        <v>10500</v>
      </c>
      <c r="K41" s="10">
        <f t="shared" si="0"/>
        <v>6825</v>
      </c>
      <c r="L41" s="10">
        <f t="shared" si="1"/>
        <v>1706.25</v>
      </c>
      <c r="M41" s="11">
        <v>0.25</v>
      </c>
      <c r="O41" s="12"/>
    </row>
    <row r="42" spans="1:15" ht="15.75" customHeight="1">
      <c r="A42" s="1"/>
      <c r="B42" s="6" t="s">
        <v>14</v>
      </c>
      <c r="C42" s="6">
        <v>1185732</v>
      </c>
      <c r="D42" s="7">
        <v>44387</v>
      </c>
      <c r="E42" s="6" t="s">
        <v>15</v>
      </c>
      <c r="F42" s="6" t="s">
        <v>16</v>
      </c>
      <c r="G42" s="6" t="s">
        <v>16</v>
      </c>
      <c r="H42" s="6" t="s">
        <v>17</v>
      </c>
      <c r="I42" s="8">
        <v>0.6</v>
      </c>
      <c r="J42" s="9">
        <v>12750</v>
      </c>
      <c r="K42" s="10">
        <f t="shared" si="0"/>
        <v>7650</v>
      </c>
      <c r="L42" s="10">
        <f t="shared" si="1"/>
        <v>3825</v>
      </c>
      <c r="M42" s="11">
        <v>0.5</v>
      </c>
      <c r="O42" s="12"/>
    </row>
    <row r="43" spans="1:15" ht="15.75" customHeight="1">
      <c r="A43" s="1"/>
      <c r="B43" s="6" t="s">
        <v>14</v>
      </c>
      <c r="C43" s="6">
        <v>1185732</v>
      </c>
      <c r="D43" s="7">
        <v>44387</v>
      </c>
      <c r="E43" s="6" t="s">
        <v>15</v>
      </c>
      <c r="F43" s="6" t="s">
        <v>16</v>
      </c>
      <c r="G43" s="6" t="s">
        <v>16</v>
      </c>
      <c r="H43" s="6" t="s">
        <v>18</v>
      </c>
      <c r="I43" s="8">
        <v>0.55000000000000004</v>
      </c>
      <c r="J43" s="9">
        <v>10250</v>
      </c>
      <c r="K43" s="10">
        <f t="shared" si="0"/>
        <v>5637.5000000000009</v>
      </c>
      <c r="L43" s="10">
        <f t="shared" si="1"/>
        <v>1691.2500000000002</v>
      </c>
      <c r="M43" s="11">
        <v>0.3</v>
      </c>
      <c r="O43" s="12"/>
    </row>
    <row r="44" spans="1:15" ht="15.75" customHeight="1">
      <c r="A44" s="1"/>
      <c r="B44" s="6" t="s">
        <v>14</v>
      </c>
      <c r="C44" s="6">
        <v>1185732</v>
      </c>
      <c r="D44" s="7">
        <v>44387</v>
      </c>
      <c r="E44" s="6" t="s">
        <v>15</v>
      </c>
      <c r="F44" s="6" t="s">
        <v>16</v>
      </c>
      <c r="G44" s="6" t="s">
        <v>16</v>
      </c>
      <c r="H44" s="6" t="s">
        <v>19</v>
      </c>
      <c r="I44" s="8">
        <v>0.5</v>
      </c>
      <c r="J44" s="9">
        <v>9500</v>
      </c>
      <c r="K44" s="10">
        <f t="shared" si="0"/>
        <v>4750</v>
      </c>
      <c r="L44" s="10">
        <f t="shared" si="1"/>
        <v>1662.5</v>
      </c>
      <c r="M44" s="11">
        <v>0.35</v>
      </c>
      <c r="O44" s="12"/>
    </row>
    <row r="45" spans="1:15" ht="15.75" customHeight="1">
      <c r="A45" s="1"/>
      <c r="B45" s="6" t="s">
        <v>14</v>
      </c>
      <c r="C45" s="6">
        <v>1185732</v>
      </c>
      <c r="D45" s="7">
        <v>44387</v>
      </c>
      <c r="E45" s="6" t="s">
        <v>15</v>
      </c>
      <c r="F45" s="6" t="s">
        <v>16</v>
      </c>
      <c r="G45" s="6" t="s">
        <v>16</v>
      </c>
      <c r="H45" s="6" t="s">
        <v>20</v>
      </c>
      <c r="I45" s="8">
        <v>0.5</v>
      </c>
      <c r="J45" s="9">
        <v>9000</v>
      </c>
      <c r="K45" s="10">
        <f t="shared" si="0"/>
        <v>4500</v>
      </c>
      <c r="L45" s="10">
        <f t="shared" si="1"/>
        <v>1575</v>
      </c>
      <c r="M45" s="11">
        <v>0.35</v>
      </c>
      <c r="O45" s="12"/>
    </row>
    <row r="46" spans="1:15" ht="15.75" customHeight="1">
      <c r="A46" s="1"/>
      <c r="B46" s="6" t="s">
        <v>14</v>
      </c>
      <c r="C46" s="6">
        <v>1185732</v>
      </c>
      <c r="D46" s="7">
        <v>44387</v>
      </c>
      <c r="E46" s="6" t="s">
        <v>15</v>
      </c>
      <c r="F46" s="6" t="s">
        <v>16</v>
      </c>
      <c r="G46" s="6" t="s">
        <v>16</v>
      </c>
      <c r="H46" s="6" t="s">
        <v>21</v>
      </c>
      <c r="I46" s="8">
        <v>0.6</v>
      </c>
      <c r="J46" s="9">
        <v>9250</v>
      </c>
      <c r="K46" s="10">
        <f t="shared" si="0"/>
        <v>5550</v>
      </c>
      <c r="L46" s="10">
        <f t="shared" si="1"/>
        <v>1665</v>
      </c>
      <c r="M46" s="11">
        <v>0.3</v>
      </c>
      <c r="O46" s="12"/>
    </row>
    <row r="47" spans="1:15" ht="15.75" customHeight="1">
      <c r="A47" s="1"/>
      <c r="B47" s="6" t="s">
        <v>14</v>
      </c>
      <c r="C47" s="6">
        <v>1185732</v>
      </c>
      <c r="D47" s="7">
        <v>44387</v>
      </c>
      <c r="E47" s="6" t="s">
        <v>15</v>
      </c>
      <c r="F47" s="6" t="s">
        <v>16</v>
      </c>
      <c r="G47" s="6" t="s">
        <v>16</v>
      </c>
      <c r="H47" s="6" t="s">
        <v>22</v>
      </c>
      <c r="I47" s="8">
        <v>0.65</v>
      </c>
      <c r="J47" s="9">
        <v>11000</v>
      </c>
      <c r="K47" s="10">
        <f t="shared" si="0"/>
        <v>7150</v>
      </c>
      <c r="L47" s="10">
        <f t="shared" si="1"/>
        <v>1787.5</v>
      </c>
      <c r="M47" s="11">
        <v>0.25</v>
      </c>
      <c r="O47" s="12"/>
    </row>
    <row r="48" spans="1:15" ht="15.75" customHeight="1">
      <c r="A48" s="1"/>
      <c r="B48" s="6" t="s">
        <v>14</v>
      </c>
      <c r="C48" s="6">
        <v>1185732</v>
      </c>
      <c r="D48" s="7">
        <v>44419</v>
      </c>
      <c r="E48" s="6" t="s">
        <v>15</v>
      </c>
      <c r="F48" s="6" t="s">
        <v>16</v>
      </c>
      <c r="G48" s="6" t="s">
        <v>16</v>
      </c>
      <c r="H48" s="6" t="s">
        <v>17</v>
      </c>
      <c r="I48" s="8">
        <v>0.6</v>
      </c>
      <c r="J48" s="9">
        <v>12500</v>
      </c>
      <c r="K48" s="10">
        <f t="shared" si="0"/>
        <v>7500</v>
      </c>
      <c r="L48" s="10">
        <f t="shared" si="1"/>
        <v>3750</v>
      </c>
      <c r="M48" s="11">
        <v>0.5</v>
      </c>
      <c r="O48" s="12"/>
    </row>
    <row r="49" spans="1:15" ht="15.75" customHeight="1">
      <c r="A49" s="1"/>
      <c r="B49" s="6" t="s">
        <v>14</v>
      </c>
      <c r="C49" s="6">
        <v>1185732</v>
      </c>
      <c r="D49" s="7">
        <v>44419</v>
      </c>
      <c r="E49" s="6" t="s">
        <v>15</v>
      </c>
      <c r="F49" s="6" t="s">
        <v>16</v>
      </c>
      <c r="G49" s="6" t="s">
        <v>16</v>
      </c>
      <c r="H49" s="6" t="s">
        <v>18</v>
      </c>
      <c r="I49" s="8">
        <v>0.55000000000000004</v>
      </c>
      <c r="J49" s="9">
        <v>10250</v>
      </c>
      <c r="K49" s="10">
        <f t="shared" si="0"/>
        <v>5637.5000000000009</v>
      </c>
      <c r="L49" s="10">
        <f t="shared" si="1"/>
        <v>1691.2500000000002</v>
      </c>
      <c r="M49" s="11">
        <v>0.3</v>
      </c>
      <c r="O49" s="12"/>
    </row>
    <row r="50" spans="1:15" ht="15.75" customHeight="1">
      <c r="A50" s="1"/>
      <c r="B50" s="6" t="s">
        <v>14</v>
      </c>
      <c r="C50" s="6">
        <v>1185732</v>
      </c>
      <c r="D50" s="7">
        <v>44419</v>
      </c>
      <c r="E50" s="6" t="s">
        <v>15</v>
      </c>
      <c r="F50" s="6" t="s">
        <v>16</v>
      </c>
      <c r="G50" s="6" t="s">
        <v>16</v>
      </c>
      <c r="H50" s="6" t="s">
        <v>19</v>
      </c>
      <c r="I50" s="8">
        <v>0.5</v>
      </c>
      <c r="J50" s="9">
        <v>9500</v>
      </c>
      <c r="K50" s="10">
        <f t="shared" si="0"/>
        <v>4750</v>
      </c>
      <c r="L50" s="10">
        <f t="shared" si="1"/>
        <v>1662.5</v>
      </c>
      <c r="M50" s="11">
        <v>0.35</v>
      </c>
      <c r="O50" s="12"/>
    </row>
    <row r="51" spans="1:15" ht="15.75" customHeight="1">
      <c r="A51" s="1"/>
      <c r="B51" s="6" t="s">
        <v>14</v>
      </c>
      <c r="C51" s="6">
        <v>1185732</v>
      </c>
      <c r="D51" s="7">
        <v>44419</v>
      </c>
      <c r="E51" s="6" t="s">
        <v>15</v>
      </c>
      <c r="F51" s="6" t="s">
        <v>16</v>
      </c>
      <c r="G51" s="6" t="s">
        <v>16</v>
      </c>
      <c r="H51" s="6" t="s">
        <v>20</v>
      </c>
      <c r="I51" s="8">
        <v>0.5</v>
      </c>
      <c r="J51" s="9">
        <v>9250</v>
      </c>
      <c r="K51" s="10">
        <f t="shared" si="0"/>
        <v>4625</v>
      </c>
      <c r="L51" s="10">
        <f t="shared" si="1"/>
        <v>1618.75</v>
      </c>
      <c r="M51" s="11">
        <v>0.35</v>
      </c>
      <c r="O51" s="12"/>
    </row>
    <row r="52" spans="1:15" ht="15.75" customHeight="1">
      <c r="A52" s="1"/>
      <c r="B52" s="6" t="s">
        <v>14</v>
      </c>
      <c r="C52" s="6">
        <v>1185732</v>
      </c>
      <c r="D52" s="7">
        <v>44419</v>
      </c>
      <c r="E52" s="6" t="s">
        <v>15</v>
      </c>
      <c r="F52" s="6" t="s">
        <v>16</v>
      </c>
      <c r="G52" s="6" t="s">
        <v>16</v>
      </c>
      <c r="H52" s="6" t="s">
        <v>21</v>
      </c>
      <c r="I52" s="8">
        <v>0.6</v>
      </c>
      <c r="J52" s="9">
        <v>9000</v>
      </c>
      <c r="K52" s="10">
        <f t="shared" si="0"/>
        <v>5400</v>
      </c>
      <c r="L52" s="10">
        <f t="shared" si="1"/>
        <v>1620</v>
      </c>
      <c r="M52" s="11">
        <v>0.3</v>
      </c>
      <c r="O52" s="12"/>
    </row>
    <row r="53" spans="1:15" ht="15.75" customHeight="1">
      <c r="A53" s="1"/>
      <c r="B53" s="6" t="s">
        <v>14</v>
      </c>
      <c r="C53" s="6">
        <v>1185732</v>
      </c>
      <c r="D53" s="7">
        <v>44419</v>
      </c>
      <c r="E53" s="6" t="s">
        <v>15</v>
      </c>
      <c r="F53" s="6" t="s">
        <v>16</v>
      </c>
      <c r="G53" s="6" t="s">
        <v>16</v>
      </c>
      <c r="H53" s="6" t="s">
        <v>22</v>
      </c>
      <c r="I53" s="8">
        <v>0.65</v>
      </c>
      <c r="J53" s="9">
        <v>10750</v>
      </c>
      <c r="K53" s="10">
        <f t="shared" si="0"/>
        <v>6987.5</v>
      </c>
      <c r="L53" s="10">
        <f t="shared" si="1"/>
        <v>1746.875</v>
      </c>
      <c r="M53" s="11">
        <v>0.25</v>
      </c>
      <c r="O53" s="12"/>
    </row>
    <row r="54" spans="1:15" ht="15.75" customHeight="1">
      <c r="A54" s="1"/>
      <c r="B54" s="6" t="s">
        <v>14</v>
      </c>
      <c r="C54" s="6">
        <v>1185732</v>
      </c>
      <c r="D54" s="7">
        <v>44449</v>
      </c>
      <c r="E54" s="6" t="s">
        <v>15</v>
      </c>
      <c r="F54" s="6" t="s">
        <v>16</v>
      </c>
      <c r="G54" s="6" t="s">
        <v>16</v>
      </c>
      <c r="H54" s="6" t="s">
        <v>17</v>
      </c>
      <c r="I54" s="8">
        <v>0.6</v>
      </c>
      <c r="J54" s="9">
        <v>12000</v>
      </c>
      <c r="K54" s="10">
        <f t="shared" si="0"/>
        <v>7200</v>
      </c>
      <c r="L54" s="10">
        <f t="shared" si="1"/>
        <v>3600</v>
      </c>
      <c r="M54" s="11">
        <v>0.5</v>
      </c>
      <c r="O54" s="12"/>
    </row>
    <row r="55" spans="1:15" ht="15.75" customHeight="1">
      <c r="A55" s="1"/>
      <c r="B55" s="6" t="s">
        <v>14</v>
      </c>
      <c r="C55" s="6">
        <v>1185732</v>
      </c>
      <c r="D55" s="7">
        <v>44449</v>
      </c>
      <c r="E55" s="6" t="s">
        <v>15</v>
      </c>
      <c r="F55" s="6" t="s">
        <v>16</v>
      </c>
      <c r="G55" s="6" t="s">
        <v>16</v>
      </c>
      <c r="H55" s="6" t="s">
        <v>18</v>
      </c>
      <c r="I55" s="8">
        <v>0.55000000000000004</v>
      </c>
      <c r="J55" s="9">
        <v>10000</v>
      </c>
      <c r="K55" s="10">
        <f t="shared" si="0"/>
        <v>5500</v>
      </c>
      <c r="L55" s="10">
        <f t="shared" si="1"/>
        <v>1650</v>
      </c>
      <c r="M55" s="11">
        <v>0.3</v>
      </c>
      <c r="O55" s="12"/>
    </row>
    <row r="56" spans="1:15" ht="15.75" customHeight="1">
      <c r="A56" s="1"/>
      <c r="B56" s="6" t="s">
        <v>14</v>
      </c>
      <c r="C56" s="6">
        <v>1185732</v>
      </c>
      <c r="D56" s="7">
        <v>44449</v>
      </c>
      <c r="E56" s="6" t="s">
        <v>15</v>
      </c>
      <c r="F56" s="6" t="s">
        <v>16</v>
      </c>
      <c r="G56" s="6" t="s">
        <v>16</v>
      </c>
      <c r="H56" s="6" t="s">
        <v>19</v>
      </c>
      <c r="I56" s="8">
        <v>0.5</v>
      </c>
      <c r="J56" s="9">
        <v>9250</v>
      </c>
      <c r="K56" s="10">
        <f t="shared" si="0"/>
        <v>4625</v>
      </c>
      <c r="L56" s="10">
        <f t="shared" si="1"/>
        <v>1618.75</v>
      </c>
      <c r="M56" s="11">
        <v>0.35</v>
      </c>
      <c r="O56" s="12"/>
    </row>
    <row r="57" spans="1:15" ht="15.75" customHeight="1">
      <c r="A57" s="1"/>
      <c r="B57" s="6" t="s">
        <v>14</v>
      </c>
      <c r="C57" s="6">
        <v>1185732</v>
      </c>
      <c r="D57" s="7">
        <v>44449</v>
      </c>
      <c r="E57" s="6" t="s">
        <v>15</v>
      </c>
      <c r="F57" s="6" t="s">
        <v>16</v>
      </c>
      <c r="G57" s="6" t="s">
        <v>16</v>
      </c>
      <c r="H57" s="6" t="s">
        <v>20</v>
      </c>
      <c r="I57" s="8">
        <v>0.5</v>
      </c>
      <c r="J57" s="9">
        <v>9000</v>
      </c>
      <c r="K57" s="10">
        <f t="shared" si="0"/>
        <v>4500</v>
      </c>
      <c r="L57" s="10">
        <f t="shared" si="1"/>
        <v>1575</v>
      </c>
      <c r="M57" s="11">
        <v>0.35</v>
      </c>
      <c r="O57" s="12"/>
    </row>
    <row r="58" spans="1:15" ht="15.75" customHeight="1">
      <c r="A58" s="1"/>
      <c r="B58" s="6" t="s">
        <v>14</v>
      </c>
      <c r="C58" s="6">
        <v>1185732</v>
      </c>
      <c r="D58" s="7">
        <v>44449</v>
      </c>
      <c r="E58" s="6" t="s">
        <v>15</v>
      </c>
      <c r="F58" s="6" t="s">
        <v>16</v>
      </c>
      <c r="G58" s="6" t="s">
        <v>16</v>
      </c>
      <c r="H58" s="6" t="s">
        <v>21</v>
      </c>
      <c r="I58" s="8">
        <v>0.6</v>
      </c>
      <c r="J58" s="9">
        <v>9000</v>
      </c>
      <c r="K58" s="10">
        <f t="shared" si="0"/>
        <v>5400</v>
      </c>
      <c r="L58" s="10">
        <f t="shared" si="1"/>
        <v>1620</v>
      </c>
      <c r="M58" s="11">
        <v>0.3</v>
      </c>
      <c r="O58" s="12"/>
    </row>
    <row r="59" spans="1:15" ht="15.75" customHeight="1">
      <c r="A59" s="1"/>
      <c r="B59" s="6" t="s">
        <v>14</v>
      </c>
      <c r="C59" s="6">
        <v>1185732</v>
      </c>
      <c r="D59" s="7">
        <v>44449</v>
      </c>
      <c r="E59" s="6" t="s">
        <v>15</v>
      </c>
      <c r="F59" s="6" t="s">
        <v>16</v>
      </c>
      <c r="G59" s="6" t="s">
        <v>16</v>
      </c>
      <c r="H59" s="6" t="s">
        <v>22</v>
      </c>
      <c r="I59" s="8">
        <v>0.65</v>
      </c>
      <c r="J59" s="9">
        <v>10000</v>
      </c>
      <c r="K59" s="10">
        <f t="shared" si="0"/>
        <v>6500</v>
      </c>
      <c r="L59" s="10">
        <f t="shared" si="1"/>
        <v>1625</v>
      </c>
      <c r="M59" s="11">
        <v>0.25</v>
      </c>
      <c r="O59" s="12"/>
    </row>
    <row r="60" spans="1:15" ht="15.75" customHeight="1">
      <c r="A60" s="1"/>
      <c r="B60" s="6" t="s">
        <v>14</v>
      </c>
      <c r="C60" s="6">
        <v>1185732</v>
      </c>
      <c r="D60" s="7">
        <v>44481</v>
      </c>
      <c r="E60" s="6" t="s">
        <v>15</v>
      </c>
      <c r="F60" s="6" t="s">
        <v>16</v>
      </c>
      <c r="G60" s="6" t="s">
        <v>16</v>
      </c>
      <c r="H60" s="6" t="s">
        <v>17</v>
      </c>
      <c r="I60" s="8">
        <v>0.65</v>
      </c>
      <c r="J60" s="9">
        <v>11750</v>
      </c>
      <c r="K60" s="10">
        <f t="shared" si="0"/>
        <v>7637.5</v>
      </c>
      <c r="L60" s="10">
        <f t="shared" si="1"/>
        <v>3818.75</v>
      </c>
      <c r="M60" s="11">
        <v>0.5</v>
      </c>
      <c r="O60" s="12"/>
    </row>
    <row r="61" spans="1:15" ht="15.75" customHeight="1">
      <c r="A61" s="1"/>
      <c r="B61" s="6" t="s">
        <v>14</v>
      </c>
      <c r="C61" s="6">
        <v>1185732</v>
      </c>
      <c r="D61" s="7">
        <v>44481</v>
      </c>
      <c r="E61" s="6" t="s">
        <v>15</v>
      </c>
      <c r="F61" s="6" t="s">
        <v>16</v>
      </c>
      <c r="G61" s="6" t="s">
        <v>16</v>
      </c>
      <c r="H61" s="6" t="s">
        <v>18</v>
      </c>
      <c r="I61" s="8">
        <v>0.55000000000000004</v>
      </c>
      <c r="J61" s="9">
        <v>10000</v>
      </c>
      <c r="K61" s="10">
        <f t="shared" si="0"/>
        <v>5500</v>
      </c>
      <c r="L61" s="10">
        <f t="shared" si="1"/>
        <v>1650</v>
      </c>
      <c r="M61" s="11">
        <v>0.3</v>
      </c>
      <c r="O61" s="12"/>
    </row>
    <row r="62" spans="1:15" ht="15.75" customHeight="1">
      <c r="A62" s="1"/>
      <c r="B62" s="6" t="s">
        <v>14</v>
      </c>
      <c r="C62" s="6">
        <v>1185732</v>
      </c>
      <c r="D62" s="7">
        <v>44481</v>
      </c>
      <c r="E62" s="6" t="s">
        <v>15</v>
      </c>
      <c r="F62" s="6" t="s">
        <v>16</v>
      </c>
      <c r="G62" s="6" t="s">
        <v>16</v>
      </c>
      <c r="H62" s="6" t="s">
        <v>19</v>
      </c>
      <c r="I62" s="8">
        <v>0.55000000000000004</v>
      </c>
      <c r="J62" s="9">
        <v>9000</v>
      </c>
      <c r="K62" s="10">
        <f t="shared" si="0"/>
        <v>4950</v>
      </c>
      <c r="L62" s="10">
        <f t="shared" si="1"/>
        <v>1732.5</v>
      </c>
      <c r="M62" s="11">
        <v>0.35</v>
      </c>
      <c r="O62" s="12"/>
    </row>
    <row r="63" spans="1:15" ht="15.75" customHeight="1">
      <c r="A63" s="1"/>
      <c r="B63" s="6" t="s">
        <v>14</v>
      </c>
      <c r="C63" s="6">
        <v>1185732</v>
      </c>
      <c r="D63" s="7">
        <v>44481</v>
      </c>
      <c r="E63" s="6" t="s">
        <v>15</v>
      </c>
      <c r="F63" s="6" t="s">
        <v>16</v>
      </c>
      <c r="G63" s="6" t="s">
        <v>16</v>
      </c>
      <c r="H63" s="6" t="s">
        <v>20</v>
      </c>
      <c r="I63" s="8">
        <v>0.55000000000000004</v>
      </c>
      <c r="J63" s="9">
        <v>8750</v>
      </c>
      <c r="K63" s="10">
        <f t="shared" si="0"/>
        <v>4812.5</v>
      </c>
      <c r="L63" s="10">
        <f t="shared" si="1"/>
        <v>1684.375</v>
      </c>
      <c r="M63" s="11">
        <v>0.35</v>
      </c>
      <c r="O63" s="12"/>
    </row>
    <row r="64" spans="1:15" ht="15.75" customHeight="1">
      <c r="A64" s="1"/>
      <c r="B64" s="6" t="s">
        <v>14</v>
      </c>
      <c r="C64" s="6">
        <v>1185732</v>
      </c>
      <c r="D64" s="7">
        <v>44481</v>
      </c>
      <c r="E64" s="6" t="s">
        <v>15</v>
      </c>
      <c r="F64" s="6" t="s">
        <v>16</v>
      </c>
      <c r="G64" s="6" t="s">
        <v>16</v>
      </c>
      <c r="H64" s="6" t="s">
        <v>21</v>
      </c>
      <c r="I64" s="8">
        <v>0.65</v>
      </c>
      <c r="J64" s="9">
        <v>8750</v>
      </c>
      <c r="K64" s="10">
        <f t="shared" si="0"/>
        <v>5687.5</v>
      </c>
      <c r="L64" s="10">
        <f t="shared" si="1"/>
        <v>1706.25</v>
      </c>
      <c r="M64" s="11">
        <v>0.3</v>
      </c>
      <c r="O64" s="12"/>
    </row>
    <row r="65" spans="1:15" ht="15.75" customHeight="1">
      <c r="A65" s="1"/>
      <c r="B65" s="6" t="s">
        <v>14</v>
      </c>
      <c r="C65" s="6">
        <v>1185732</v>
      </c>
      <c r="D65" s="7">
        <v>44481</v>
      </c>
      <c r="E65" s="6" t="s">
        <v>15</v>
      </c>
      <c r="F65" s="6" t="s">
        <v>16</v>
      </c>
      <c r="G65" s="6" t="s">
        <v>16</v>
      </c>
      <c r="H65" s="6" t="s">
        <v>22</v>
      </c>
      <c r="I65" s="8">
        <v>0.7</v>
      </c>
      <c r="J65" s="9">
        <v>10000</v>
      </c>
      <c r="K65" s="10">
        <f t="shared" si="0"/>
        <v>7000</v>
      </c>
      <c r="L65" s="10">
        <f t="shared" si="1"/>
        <v>1750</v>
      </c>
      <c r="M65" s="11">
        <v>0.25</v>
      </c>
      <c r="O65" s="12"/>
    </row>
    <row r="66" spans="1:15" ht="15.75" customHeight="1">
      <c r="A66" s="1"/>
      <c r="B66" s="6" t="s">
        <v>14</v>
      </c>
      <c r="C66" s="6">
        <v>1185732</v>
      </c>
      <c r="D66" s="7">
        <v>44511</v>
      </c>
      <c r="E66" s="6" t="s">
        <v>15</v>
      </c>
      <c r="F66" s="6" t="s">
        <v>16</v>
      </c>
      <c r="G66" s="6" t="s">
        <v>16</v>
      </c>
      <c r="H66" s="6" t="s">
        <v>17</v>
      </c>
      <c r="I66" s="8">
        <v>0.65</v>
      </c>
      <c r="J66" s="9">
        <v>11500</v>
      </c>
      <c r="K66" s="10">
        <f t="shared" si="0"/>
        <v>7475</v>
      </c>
      <c r="L66" s="10">
        <f t="shared" si="1"/>
        <v>3737.5</v>
      </c>
      <c r="M66" s="11">
        <v>0.5</v>
      </c>
      <c r="O66" s="12"/>
    </row>
    <row r="67" spans="1:15" ht="15.75" customHeight="1">
      <c r="A67" s="1"/>
      <c r="B67" s="6" t="s">
        <v>14</v>
      </c>
      <c r="C67" s="6">
        <v>1185732</v>
      </c>
      <c r="D67" s="7">
        <v>44511</v>
      </c>
      <c r="E67" s="6" t="s">
        <v>15</v>
      </c>
      <c r="F67" s="6" t="s">
        <v>16</v>
      </c>
      <c r="G67" s="6" t="s">
        <v>16</v>
      </c>
      <c r="H67" s="6" t="s">
        <v>18</v>
      </c>
      <c r="I67" s="8">
        <v>0.55000000000000004</v>
      </c>
      <c r="J67" s="9">
        <v>9750</v>
      </c>
      <c r="K67" s="10">
        <f t="shared" si="0"/>
        <v>5362.5</v>
      </c>
      <c r="L67" s="10">
        <f t="shared" si="1"/>
        <v>1608.75</v>
      </c>
      <c r="M67" s="11">
        <v>0.3</v>
      </c>
      <c r="O67" s="12"/>
    </row>
    <row r="68" spans="1:15" ht="15.75" customHeight="1">
      <c r="A68" s="1"/>
      <c r="B68" s="6" t="s">
        <v>14</v>
      </c>
      <c r="C68" s="6">
        <v>1185732</v>
      </c>
      <c r="D68" s="7">
        <v>44511</v>
      </c>
      <c r="E68" s="6" t="s">
        <v>15</v>
      </c>
      <c r="F68" s="6" t="s">
        <v>16</v>
      </c>
      <c r="G68" s="6" t="s">
        <v>16</v>
      </c>
      <c r="H68" s="6" t="s">
        <v>19</v>
      </c>
      <c r="I68" s="8">
        <v>0.55000000000000004</v>
      </c>
      <c r="J68" s="9">
        <v>9200</v>
      </c>
      <c r="K68" s="10">
        <f t="shared" si="0"/>
        <v>5060</v>
      </c>
      <c r="L68" s="10">
        <f t="shared" si="1"/>
        <v>1771</v>
      </c>
      <c r="M68" s="11">
        <v>0.35</v>
      </c>
      <c r="O68" s="12"/>
    </row>
    <row r="69" spans="1:15" ht="15.75" customHeight="1">
      <c r="A69" s="1"/>
      <c r="B69" s="6" t="s">
        <v>14</v>
      </c>
      <c r="C69" s="6">
        <v>1185732</v>
      </c>
      <c r="D69" s="7">
        <v>44511</v>
      </c>
      <c r="E69" s="6" t="s">
        <v>15</v>
      </c>
      <c r="F69" s="6" t="s">
        <v>16</v>
      </c>
      <c r="G69" s="6" t="s">
        <v>16</v>
      </c>
      <c r="H69" s="6" t="s">
        <v>20</v>
      </c>
      <c r="I69" s="8">
        <v>0.55000000000000004</v>
      </c>
      <c r="J69" s="9">
        <v>9000</v>
      </c>
      <c r="K69" s="10">
        <f t="shared" si="0"/>
        <v>4950</v>
      </c>
      <c r="L69" s="10">
        <f t="shared" si="1"/>
        <v>1732.5</v>
      </c>
      <c r="M69" s="11">
        <v>0.35</v>
      </c>
      <c r="O69" s="12"/>
    </row>
    <row r="70" spans="1:15" ht="15.75" customHeight="1">
      <c r="A70" s="1"/>
      <c r="B70" s="6" t="s">
        <v>14</v>
      </c>
      <c r="C70" s="6">
        <v>1185732</v>
      </c>
      <c r="D70" s="7">
        <v>44511</v>
      </c>
      <c r="E70" s="6" t="s">
        <v>15</v>
      </c>
      <c r="F70" s="6" t="s">
        <v>16</v>
      </c>
      <c r="G70" s="6" t="s">
        <v>16</v>
      </c>
      <c r="H70" s="6" t="s">
        <v>21</v>
      </c>
      <c r="I70" s="8">
        <v>0.65</v>
      </c>
      <c r="J70" s="9">
        <v>8750</v>
      </c>
      <c r="K70" s="10">
        <f t="shared" si="0"/>
        <v>5687.5</v>
      </c>
      <c r="L70" s="10">
        <f t="shared" si="1"/>
        <v>1706.25</v>
      </c>
      <c r="M70" s="11">
        <v>0.3</v>
      </c>
      <c r="O70" s="12"/>
    </row>
    <row r="71" spans="1:15" ht="15.75" customHeight="1">
      <c r="A71" s="1"/>
      <c r="B71" s="6" t="s">
        <v>14</v>
      </c>
      <c r="C71" s="6">
        <v>1185732</v>
      </c>
      <c r="D71" s="7">
        <v>44511</v>
      </c>
      <c r="E71" s="6" t="s">
        <v>15</v>
      </c>
      <c r="F71" s="6" t="s">
        <v>16</v>
      </c>
      <c r="G71" s="6" t="s">
        <v>16</v>
      </c>
      <c r="H71" s="6" t="s">
        <v>22</v>
      </c>
      <c r="I71" s="8">
        <v>0.7</v>
      </c>
      <c r="J71" s="9">
        <v>9750</v>
      </c>
      <c r="K71" s="10">
        <f t="shared" si="0"/>
        <v>6825</v>
      </c>
      <c r="L71" s="10">
        <f t="shared" si="1"/>
        <v>1706.25</v>
      </c>
      <c r="M71" s="11">
        <v>0.25</v>
      </c>
      <c r="O71" s="12"/>
    </row>
    <row r="72" spans="1:15" ht="15.75" customHeight="1">
      <c r="A72" s="1"/>
      <c r="B72" s="6" t="s">
        <v>14</v>
      </c>
      <c r="C72" s="6">
        <v>1185732</v>
      </c>
      <c r="D72" s="7">
        <v>44540</v>
      </c>
      <c r="E72" s="6" t="s">
        <v>15</v>
      </c>
      <c r="F72" s="6" t="s">
        <v>16</v>
      </c>
      <c r="G72" s="6" t="s">
        <v>16</v>
      </c>
      <c r="H72" s="6" t="s">
        <v>17</v>
      </c>
      <c r="I72" s="8">
        <v>0.65</v>
      </c>
      <c r="J72" s="9">
        <v>12000</v>
      </c>
      <c r="K72" s="10">
        <f t="shared" si="0"/>
        <v>7800</v>
      </c>
      <c r="L72" s="10">
        <f t="shared" si="1"/>
        <v>3900</v>
      </c>
      <c r="M72" s="11">
        <v>0.5</v>
      </c>
      <c r="O72" s="12"/>
    </row>
    <row r="73" spans="1:15" ht="15.75" customHeight="1">
      <c r="A73" s="1"/>
      <c r="B73" s="6" t="s">
        <v>14</v>
      </c>
      <c r="C73" s="6">
        <v>1185732</v>
      </c>
      <c r="D73" s="7">
        <v>44540</v>
      </c>
      <c r="E73" s="6" t="s">
        <v>15</v>
      </c>
      <c r="F73" s="6" t="s">
        <v>16</v>
      </c>
      <c r="G73" s="6" t="s">
        <v>16</v>
      </c>
      <c r="H73" s="6" t="s">
        <v>18</v>
      </c>
      <c r="I73" s="8">
        <v>0.55000000000000004</v>
      </c>
      <c r="J73" s="9">
        <v>10000</v>
      </c>
      <c r="K73" s="10">
        <f t="shared" si="0"/>
        <v>5500</v>
      </c>
      <c r="L73" s="10">
        <f t="shared" si="1"/>
        <v>1650</v>
      </c>
      <c r="M73" s="11">
        <v>0.3</v>
      </c>
      <c r="O73" s="12"/>
    </row>
    <row r="74" spans="1:15" ht="15.75" customHeight="1">
      <c r="A74" s="1"/>
      <c r="B74" s="6" t="s">
        <v>14</v>
      </c>
      <c r="C74" s="6">
        <v>1185732</v>
      </c>
      <c r="D74" s="7">
        <v>44540</v>
      </c>
      <c r="E74" s="6" t="s">
        <v>15</v>
      </c>
      <c r="F74" s="6" t="s">
        <v>16</v>
      </c>
      <c r="G74" s="6" t="s">
        <v>16</v>
      </c>
      <c r="H74" s="6" t="s">
        <v>19</v>
      </c>
      <c r="I74" s="8">
        <v>0.55000000000000004</v>
      </c>
      <c r="J74" s="9">
        <v>9500</v>
      </c>
      <c r="K74" s="10">
        <f t="shared" si="0"/>
        <v>5225</v>
      </c>
      <c r="L74" s="10">
        <f t="shared" si="1"/>
        <v>1828.7499999999998</v>
      </c>
      <c r="M74" s="11">
        <v>0.35</v>
      </c>
      <c r="O74" s="12"/>
    </row>
    <row r="75" spans="1:15" ht="15.75" customHeight="1">
      <c r="A75" s="1"/>
      <c r="B75" s="6" t="s">
        <v>14</v>
      </c>
      <c r="C75" s="6">
        <v>1185732</v>
      </c>
      <c r="D75" s="7">
        <v>44540</v>
      </c>
      <c r="E75" s="6" t="s">
        <v>15</v>
      </c>
      <c r="F75" s="6" t="s">
        <v>16</v>
      </c>
      <c r="G75" s="6" t="s">
        <v>16</v>
      </c>
      <c r="H75" s="6" t="s">
        <v>20</v>
      </c>
      <c r="I75" s="8">
        <v>0.55000000000000004</v>
      </c>
      <c r="J75" s="9">
        <v>9000</v>
      </c>
      <c r="K75" s="10">
        <f t="shared" si="0"/>
        <v>4950</v>
      </c>
      <c r="L75" s="10">
        <f t="shared" si="1"/>
        <v>1732.5</v>
      </c>
      <c r="M75" s="11">
        <v>0.35</v>
      </c>
      <c r="O75" s="12"/>
    </row>
    <row r="76" spans="1:15" ht="15.75" customHeight="1">
      <c r="A76" s="1"/>
      <c r="B76" s="6" t="s">
        <v>14</v>
      </c>
      <c r="C76" s="6">
        <v>1185732</v>
      </c>
      <c r="D76" s="7">
        <v>44540</v>
      </c>
      <c r="E76" s="6" t="s">
        <v>15</v>
      </c>
      <c r="F76" s="6" t="s">
        <v>16</v>
      </c>
      <c r="G76" s="6" t="s">
        <v>16</v>
      </c>
      <c r="H76" s="6" t="s">
        <v>21</v>
      </c>
      <c r="I76" s="8">
        <v>0.65</v>
      </c>
      <c r="J76" s="9">
        <v>9000</v>
      </c>
      <c r="K76" s="10">
        <f t="shared" si="0"/>
        <v>5850</v>
      </c>
      <c r="L76" s="10">
        <f t="shared" si="1"/>
        <v>1755</v>
      </c>
      <c r="M76" s="11">
        <v>0.3</v>
      </c>
      <c r="O76" s="12"/>
    </row>
    <row r="77" spans="1:15" ht="15.75" customHeight="1">
      <c r="A77" s="1"/>
      <c r="B77" s="6" t="s">
        <v>14</v>
      </c>
      <c r="C77" s="6">
        <v>1185732</v>
      </c>
      <c r="D77" s="7">
        <v>44540</v>
      </c>
      <c r="E77" s="6" t="s">
        <v>15</v>
      </c>
      <c r="F77" s="6" t="s">
        <v>16</v>
      </c>
      <c r="G77" s="6" t="s">
        <v>16</v>
      </c>
      <c r="H77" s="6" t="s">
        <v>22</v>
      </c>
      <c r="I77" s="8">
        <v>0.7</v>
      </c>
      <c r="J77" s="9">
        <v>10000</v>
      </c>
      <c r="K77" s="10">
        <f t="shared" si="0"/>
        <v>7000</v>
      </c>
      <c r="L77" s="10">
        <f t="shared" si="1"/>
        <v>1750</v>
      </c>
      <c r="M77" s="11">
        <v>0.25</v>
      </c>
      <c r="O77" s="12"/>
    </row>
    <row r="78" spans="1:15" ht="15.75" customHeight="1">
      <c r="A78" s="1"/>
      <c r="B78" s="6" t="s">
        <v>23</v>
      </c>
      <c r="C78" s="6">
        <v>1197831</v>
      </c>
      <c r="D78" s="7">
        <v>44198</v>
      </c>
      <c r="E78" s="6" t="s">
        <v>24</v>
      </c>
      <c r="F78" s="6" t="s">
        <v>25</v>
      </c>
      <c r="G78" s="6" t="s">
        <v>26</v>
      </c>
      <c r="H78" s="6" t="s">
        <v>17</v>
      </c>
      <c r="I78" s="8">
        <v>0.25</v>
      </c>
      <c r="J78" s="9">
        <v>9000</v>
      </c>
      <c r="K78" s="10">
        <f t="shared" si="0"/>
        <v>2250</v>
      </c>
      <c r="L78" s="10">
        <f t="shared" si="1"/>
        <v>787.5</v>
      </c>
      <c r="M78" s="11">
        <v>0.35</v>
      </c>
      <c r="O78" s="12"/>
    </row>
    <row r="79" spans="1:15" ht="15.75" customHeight="1">
      <c r="A79" s="1"/>
      <c r="B79" s="6" t="s">
        <v>23</v>
      </c>
      <c r="C79" s="6">
        <v>1197831</v>
      </c>
      <c r="D79" s="7">
        <v>44198</v>
      </c>
      <c r="E79" s="6" t="s">
        <v>24</v>
      </c>
      <c r="F79" s="6" t="s">
        <v>25</v>
      </c>
      <c r="G79" s="6" t="s">
        <v>26</v>
      </c>
      <c r="H79" s="6" t="s">
        <v>18</v>
      </c>
      <c r="I79" s="8">
        <v>0.35</v>
      </c>
      <c r="J79" s="9">
        <v>9000</v>
      </c>
      <c r="K79" s="10">
        <f t="shared" si="0"/>
        <v>3150</v>
      </c>
      <c r="L79" s="10">
        <f t="shared" si="1"/>
        <v>1102.5</v>
      </c>
      <c r="M79" s="11">
        <v>0.35</v>
      </c>
      <c r="O79" s="12"/>
    </row>
    <row r="80" spans="1:15" ht="15.75" customHeight="1">
      <c r="A80" s="1"/>
      <c r="B80" s="6" t="s">
        <v>23</v>
      </c>
      <c r="C80" s="6">
        <v>1197831</v>
      </c>
      <c r="D80" s="7">
        <v>44198</v>
      </c>
      <c r="E80" s="6" t="s">
        <v>24</v>
      </c>
      <c r="F80" s="6" t="s">
        <v>25</v>
      </c>
      <c r="G80" s="6" t="s">
        <v>26</v>
      </c>
      <c r="H80" s="6" t="s">
        <v>19</v>
      </c>
      <c r="I80" s="8">
        <v>0.35</v>
      </c>
      <c r="J80" s="9">
        <v>7000</v>
      </c>
      <c r="K80" s="10">
        <f t="shared" si="0"/>
        <v>2450</v>
      </c>
      <c r="L80" s="10">
        <f t="shared" si="1"/>
        <v>857.5</v>
      </c>
      <c r="M80" s="11">
        <v>0.35</v>
      </c>
      <c r="O80" s="12"/>
    </row>
    <row r="81" spans="1:15" ht="15.75" customHeight="1">
      <c r="A81" s="1"/>
      <c r="B81" s="6" t="s">
        <v>23</v>
      </c>
      <c r="C81" s="6">
        <v>1197831</v>
      </c>
      <c r="D81" s="7">
        <v>44198</v>
      </c>
      <c r="E81" s="6" t="s">
        <v>24</v>
      </c>
      <c r="F81" s="6" t="s">
        <v>25</v>
      </c>
      <c r="G81" s="6" t="s">
        <v>26</v>
      </c>
      <c r="H81" s="6" t="s">
        <v>20</v>
      </c>
      <c r="I81" s="8">
        <v>0.35</v>
      </c>
      <c r="J81" s="9">
        <v>7000</v>
      </c>
      <c r="K81" s="10">
        <f t="shared" si="0"/>
        <v>2450</v>
      </c>
      <c r="L81" s="10">
        <f t="shared" si="1"/>
        <v>1102.5</v>
      </c>
      <c r="M81" s="11">
        <v>0.45</v>
      </c>
      <c r="O81" s="12"/>
    </row>
    <row r="82" spans="1:15" ht="15.75" customHeight="1">
      <c r="A82" s="1"/>
      <c r="B82" s="6" t="s">
        <v>23</v>
      </c>
      <c r="C82" s="6">
        <v>1197831</v>
      </c>
      <c r="D82" s="7">
        <v>44198</v>
      </c>
      <c r="E82" s="6" t="s">
        <v>24</v>
      </c>
      <c r="F82" s="6" t="s">
        <v>25</v>
      </c>
      <c r="G82" s="6" t="s">
        <v>26</v>
      </c>
      <c r="H82" s="6" t="s">
        <v>21</v>
      </c>
      <c r="I82" s="8">
        <v>0.4</v>
      </c>
      <c r="J82" s="9">
        <v>5500</v>
      </c>
      <c r="K82" s="10">
        <f t="shared" si="0"/>
        <v>2200</v>
      </c>
      <c r="L82" s="10">
        <f t="shared" si="1"/>
        <v>660</v>
      </c>
      <c r="M82" s="11">
        <v>0.3</v>
      </c>
      <c r="O82" s="12"/>
    </row>
    <row r="83" spans="1:15" ht="15.75" customHeight="1">
      <c r="A83" s="1"/>
      <c r="B83" s="6" t="s">
        <v>23</v>
      </c>
      <c r="C83" s="6">
        <v>1197831</v>
      </c>
      <c r="D83" s="7">
        <v>44198</v>
      </c>
      <c r="E83" s="6" t="s">
        <v>24</v>
      </c>
      <c r="F83" s="6" t="s">
        <v>25</v>
      </c>
      <c r="G83" s="6" t="s">
        <v>26</v>
      </c>
      <c r="H83" s="6" t="s">
        <v>22</v>
      </c>
      <c r="I83" s="8">
        <v>0.35</v>
      </c>
      <c r="J83" s="9">
        <v>7000</v>
      </c>
      <c r="K83" s="10">
        <f t="shared" si="0"/>
        <v>2450</v>
      </c>
      <c r="L83" s="10">
        <f t="shared" si="1"/>
        <v>1225</v>
      </c>
      <c r="M83" s="11">
        <v>0.5</v>
      </c>
      <c r="O83" s="12"/>
    </row>
    <row r="84" spans="1:15" ht="15.75" customHeight="1">
      <c r="A84" s="1"/>
      <c r="B84" s="6" t="s">
        <v>23</v>
      </c>
      <c r="C84" s="6">
        <v>1197831</v>
      </c>
      <c r="D84" s="7">
        <v>44228</v>
      </c>
      <c r="E84" s="6" t="s">
        <v>24</v>
      </c>
      <c r="F84" s="6" t="s">
        <v>25</v>
      </c>
      <c r="G84" s="6" t="s">
        <v>26</v>
      </c>
      <c r="H84" s="6" t="s">
        <v>17</v>
      </c>
      <c r="I84" s="8">
        <v>0.25</v>
      </c>
      <c r="J84" s="9">
        <v>8500</v>
      </c>
      <c r="K84" s="10">
        <f t="shared" si="0"/>
        <v>2125</v>
      </c>
      <c r="L84" s="10">
        <f t="shared" si="1"/>
        <v>743.75</v>
      </c>
      <c r="M84" s="11">
        <v>0.35</v>
      </c>
      <c r="O84" s="12"/>
    </row>
    <row r="85" spans="1:15" ht="15.75" customHeight="1">
      <c r="A85" s="1"/>
      <c r="B85" s="6" t="s">
        <v>23</v>
      </c>
      <c r="C85" s="6">
        <v>1197831</v>
      </c>
      <c r="D85" s="7">
        <v>44228</v>
      </c>
      <c r="E85" s="6" t="s">
        <v>24</v>
      </c>
      <c r="F85" s="6" t="s">
        <v>25</v>
      </c>
      <c r="G85" s="6" t="s">
        <v>26</v>
      </c>
      <c r="H85" s="6" t="s">
        <v>18</v>
      </c>
      <c r="I85" s="8">
        <v>0.35</v>
      </c>
      <c r="J85" s="9">
        <v>8500</v>
      </c>
      <c r="K85" s="10">
        <f t="shared" si="0"/>
        <v>2975</v>
      </c>
      <c r="L85" s="10">
        <f t="shared" si="1"/>
        <v>1041.25</v>
      </c>
      <c r="M85" s="11">
        <v>0.35</v>
      </c>
      <c r="O85" s="12"/>
    </row>
    <row r="86" spans="1:15" ht="15.75" customHeight="1">
      <c r="A86" s="1"/>
      <c r="B86" s="6" t="s">
        <v>23</v>
      </c>
      <c r="C86" s="6">
        <v>1197831</v>
      </c>
      <c r="D86" s="7">
        <v>44228</v>
      </c>
      <c r="E86" s="6" t="s">
        <v>24</v>
      </c>
      <c r="F86" s="6" t="s">
        <v>25</v>
      </c>
      <c r="G86" s="6" t="s">
        <v>26</v>
      </c>
      <c r="H86" s="6" t="s">
        <v>19</v>
      </c>
      <c r="I86" s="8">
        <v>0.35</v>
      </c>
      <c r="J86" s="9">
        <v>6750</v>
      </c>
      <c r="K86" s="10">
        <f t="shared" si="0"/>
        <v>2362.5</v>
      </c>
      <c r="L86" s="10">
        <f t="shared" si="1"/>
        <v>826.875</v>
      </c>
      <c r="M86" s="11">
        <v>0.35</v>
      </c>
      <c r="O86" s="12"/>
    </row>
    <row r="87" spans="1:15" ht="15.75" customHeight="1">
      <c r="A87" s="1"/>
      <c r="B87" s="6" t="s">
        <v>23</v>
      </c>
      <c r="C87" s="6">
        <v>1197831</v>
      </c>
      <c r="D87" s="7">
        <v>44228</v>
      </c>
      <c r="E87" s="6" t="s">
        <v>24</v>
      </c>
      <c r="F87" s="6" t="s">
        <v>25</v>
      </c>
      <c r="G87" s="6" t="s">
        <v>26</v>
      </c>
      <c r="H87" s="6" t="s">
        <v>20</v>
      </c>
      <c r="I87" s="8">
        <v>0.35</v>
      </c>
      <c r="J87" s="9">
        <v>6250</v>
      </c>
      <c r="K87" s="10">
        <f t="shared" si="0"/>
        <v>2187.5</v>
      </c>
      <c r="L87" s="10">
        <f t="shared" si="1"/>
        <v>984.375</v>
      </c>
      <c r="M87" s="11">
        <v>0.45</v>
      </c>
      <c r="O87" s="12"/>
    </row>
    <row r="88" spans="1:15" ht="15.75" customHeight="1">
      <c r="A88" s="1"/>
      <c r="B88" s="6" t="s">
        <v>23</v>
      </c>
      <c r="C88" s="6">
        <v>1197831</v>
      </c>
      <c r="D88" s="7">
        <v>44228</v>
      </c>
      <c r="E88" s="6" t="s">
        <v>24</v>
      </c>
      <c r="F88" s="6" t="s">
        <v>25</v>
      </c>
      <c r="G88" s="6" t="s">
        <v>26</v>
      </c>
      <c r="H88" s="6" t="s">
        <v>21</v>
      </c>
      <c r="I88" s="8">
        <v>0.4</v>
      </c>
      <c r="J88" s="9">
        <v>5000</v>
      </c>
      <c r="K88" s="10">
        <f t="shared" si="0"/>
        <v>2000</v>
      </c>
      <c r="L88" s="10">
        <f t="shared" si="1"/>
        <v>600</v>
      </c>
      <c r="M88" s="11">
        <v>0.3</v>
      </c>
      <c r="O88" s="12"/>
    </row>
    <row r="89" spans="1:15" ht="15.75" customHeight="1">
      <c r="A89" s="1"/>
      <c r="B89" s="6" t="s">
        <v>23</v>
      </c>
      <c r="C89" s="6">
        <v>1197831</v>
      </c>
      <c r="D89" s="7">
        <v>44228</v>
      </c>
      <c r="E89" s="6" t="s">
        <v>24</v>
      </c>
      <c r="F89" s="6" t="s">
        <v>25</v>
      </c>
      <c r="G89" s="6" t="s">
        <v>26</v>
      </c>
      <c r="H89" s="6" t="s">
        <v>22</v>
      </c>
      <c r="I89" s="8">
        <v>0.35</v>
      </c>
      <c r="J89" s="9">
        <v>7000</v>
      </c>
      <c r="K89" s="10">
        <f t="shared" si="0"/>
        <v>2450</v>
      </c>
      <c r="L89" s="10">
        <f t="shared" si="1"/>
        <v>1225</v>
      </c>
      <c r="M89" s="11">
        <v>0.5</v>
      </c>
      <c r="O89" s="12"/>
    </row>
    <row r="90" spans="1:15" ht="15.75" customHeight="1">
      <c r="A90" s="1"/>
      <c r="B90" s="6" t="s">
        <v>23</v>
      </c>
      <c r="C90" s="6">
        <v>1197831</v>
      </c>
      <c r="D90" s="7">
        <v>44258</v>
      </c>
      <c r="E90" s="6" t="s">
        <v>24</v>
      </c>
      <c r="F90" s="6" t="s">
        <v>25</v>
      </c>
      <c r="G90" s="6" t="s">
        <v>26</v>
      </c>
      <c r="H90" s="6" t="s">
        <v>17</v>
      </c>
      <c r="I90" s="8">
        <v>0.3</v>
      </c>
      <c r="J90" s="9">
        <v>8750</v>
      </c>
      <c r="K90" s="10">
        <f t="shared" si="0"/>
        <v>2625</v>
      </c>
      <c r="L90" s="10">
        <f t="shared" si="1"/>
        <v>918.74999999999989</v>
      </c>
      <c r="M90" s="11">
        <v>0.35</v>
      </c>
      <c r="O90" s="12"/>
    </row>
    <row r="91" spans="1:15" ht="15.75" customHeight="1">
      <c r="A91" s="1"/>
      <c r="B91" s="6" t="s">
        <v>23</v>
      </c>
      <c r="C91" s="6">
        <v>1197831</v>
      </c>
      <c r="D91" s="7">
        <v>44258</v>
      </c>
      <c r="E91" s="6" t="s">
        <v>24</v>
      </c>
      <c r="F91" s="6" t="s">
        <v>25</v>
      </c>
      <c r="G91" s="6" t="s">
        <v>26</v>
      </c>
      <c r="H91" s="6" t="s">
        <v>18</v>
      </c>
      <c r="I91" s="8">
        <v>0.4</v>
      </c>
      <c r="J91" s="9">
        <v>8750</v>
      </c>
      <c r="K91" s="10">
        <f t="shared" si="0"/>
        <v>3500</v>
      </c>
      <c r="L91" s="10">
        <f t="shared" si="1"/>
        <v>1225</v>
      </c>
      <c r="M91" s="11">
        <v>0.35</v>
      </c>
      <c r="O91" s="12"/>
    </row>
    <row r="92" spans="1:15" ht="15.75" customHeight="1">
      <c r="A92" s="1"/>
      <c r="B92" s="6" t="s">
        <v>23</v>
      </c>
      <c r="C92" s="6">
        <v>1197831</v>
      </c>
      <c r="D92" s="7">
        <v>44258</v>
      </c>
      <c r="E92" s="6" t="s">
        <v>24</v>
      </c>
      <c r="F92" s="6" t="s">
        <v>25</v>
      </c>
      <c r="G92" s="6" t="s">
        <v>26</v>
      </c>
      <c r="H92" s="6" t="s">
        <v>19</v>
      </c>
      <c r="I92" s="8">
        <v>0.35</v>
      </c>
      <c r="J92" s="9">
        <v>7000</v>
      </c>
      <c r="K92" s="10">
        <f t="shared" si="0"/>
        <v>2450</v>
      </c>
      <c r="L92" s="10">
        <f t="shared" si="1"/>
        <v>857.5</v>
      </c>
      <c r="M92" s="11">
        <v>0.35</v>
      </c>
      <c r="O92" s="12"/>
    </row>
    <row r="93" spans="1:15" ht="15.75" customHeight="1">
      <c r="A93" s="1"/>
      <c r="B93" s="6" t="s">
        <v>23</v>
      </c>
      <c r="C93" s="6">
        <v>1197831</v>
      </c>
      <c r="D93" s="7">
        <v>44258</v>
      </c>
      <c r="E93" s="6" t="s">
        <v>24</v>
      </c>
      <c r="F93" s="6" t="s">
        <v>25</v>
      </c>
      <c r="G93" s="6" t="s">
        <v>26</v>
      </c>
      <c r="H93" s="6" t="s">
        <v>20</v>
      </c>
      <c r="I93" s="8">
        <v>0.4</v>
      </c>
      <c r="J93" s="9">
        <v>6000</v>
      </c>
      <c r="K93" s="10">
        <f t="shared" si="0"/>
        <v>2400</v>
      </c>
      <c r="L93" s="10">
        <f t="shared" si="1"/>
        <v>1080</v>
      </c>
      <c r="M93" s="11">
        <v>0.45</v>
      </c>
      <c r="O93" s="12"/>
    </row>
    <row r="94" spans="1:15" ht="15.75" customHeight="1">
      <c r="A94" s="1"/>
      <c r="B94" s="6" t="s">
        <v>23</v>
      </c>
      <c r="C94" s="6">
        <v>1197831</v>
      </c>
      <c r="D94" s="7">
        <v>44258</v>
      </c>
      <c r="E94" s="6" t="s">
        <v>24</v>
      </c>
      <c r="F94" s="6" t="s">
        <v>25</v>
      </c>
      <c r="G94" s="6" t="s">
        <v>26</v>
      </c>
      <c r="H94" s="6" t="s">
        <v>21</v>
      </c>
      <c r="I94" s="8">
        <v>0.45</v>
      </c>
      <c r="J94" s="9">
        <v>5000</v>
      </c>
      <c r="K94" s="10">
        <f t="shared" si="0"/>
        <v>2250</v>
      </c>
      <c r="L94" s="10">
        <f t="shared" si="1"/>
        <v>675</v>
      </c>
      <c r="M94" s="11">
        <v>0.3</v>
      </c>
      <c r="O94" s="12"/>
    </row>
    <row r="95" spans="1:15" ht="15.75" customHeight="1">
      <c r="A95" s="1"/>
      <c r="B95" s="6" t="s">
        <v>23</v>
      </c>
      <c r="C95" s="6">
        <v>1197831</v>
      </c>
      <c r="D95" s="7">
        <v>44258</v>
      </c>
      <c r="E95" s="6" t="s">
        <v>24</v>
      </c>
      <c r="F95" s="6" t="s">
        <v>25</v>
      </c>
      <c r="G95" s="6" t="s">
        <v>26</v>
      </c>
      <c r="H95" s="6" t="s">
        <v>22</v>
      </c>
      <c r="I95" s="8">
        <v>0.4</v>
      </c>
      <c r="J95" s="9">
        <v>6500</v>
      </c>
      <c r="K95" s="10">
        <f t="shared" si="0"/>
        <v>2600</v>
      </c>
      <c r="L95" s="10">
        <f t="shared" si="1"/>
        <v>1300</v>
      </c>
      <c r="M95" s="11">
        <v>0.5</v>
      </c>
      <c r="O95" s="12"/>
    </row>
    <row r="96" spans="1:15" ht="15.75" customHeight="1">
      <c r="A96" s="1"/>
      <c r="B96" s="6" t="s">
        <v>23</v>
      </c>
      <c r="C96" s="6">
        <v>1197831</v>
      </c>
      <c r="D96" s="7">
        <v>44288</v>
      </c>
      <c r="E96" s="6" t="s">
        <v>24</v>
      </c>
      <c r="F96" s="6" t="s">
        <v>25</v>
      </c>
      <c r="G96" s="6" t="s">
        <v>26</v>
      </c>
      <c r="H96" s="6" t="s">
        <v>17</v>
      </c>
      <c r="I96" s="8">
        <v>0.3</v>
      </c>
      <c r="J96" s="9">
        <v>9000</v>
      </c>
      <c r="K96" s="10">
        <f t="shared" si="0"/>
        <v>2700</v>
      </c>
      <c r="L96" s="10">
        <f t="shared" si="1"/>
        <v>944.99999999999989</v>
      </c>
      <c r="M96" s="11">
        <v>0.35</v>
      </c>
      <c r="O96" s="12"/>
    </row>
    <row r="97" spans="1:15" ht="15.75" customHeight="1">
      <c r="A97" s="1"/>
      <c r="B97" s="6" t="s">
        <v>23</v>
      </c>
      <c r="C97" s="6">
        <v>1197831</v>
      </c>
      <c r="D97" s="7">
        <v>44288</v>
      </c>
      <c r="E97" s="6" t="s">
        <v>24</v>
      </c>
      <c r="F97" s="6" t="s">
        <v>25</v>
      </c>
      <c r="G97" s="6" t="s">
        <v>26</v>
      </c>
      <c r="H97" s="6" t="s">
        <v>18</v>
      </c>
      <c r="I97" s="8">
        <v>0.4</v>
      </c>
      <c r="J97" s="9">
        <v>9000</v>
      </c>
      <c r="K97" s="10">
        <f t="shared" si="0"/>
        <v>3600</v>
      </c>
      <c r="L97" s="10">
        <f t="shared" si="1"/>
        <v>1260</v>
      </c>
      <c r="M97" s="11">
        <v>0.35</v>
      </c>
      <c r="O97" s="12"/>
    </row>
    <row r="98" spans="1:15" ht="15.75" customHeight="1">
      <c r="A98" s="1"/>
      <c r="B98" s="6" t="s">
        <v>23</v>
      </c>
      <c r="C98" s="6">
        <v>1197831</v>
      </c>
      <c r="D98" s="7">
        <v>44288</v>
      </c>
      <c r="E98" s="6" t="s">
        <v>24</v>
      </c>
      <c r="F98" s="6" t="s">
        <v>25</v>
      </c>
      <c r="G98" s="6" t="s">
        <v>26</v>
      </c>
      <c r="H98" s="6" t="s">
        <v>19</v>
      </c>
      <c r="I98" s="8">
        <v>0.35</v>
      </c>
      <c r="J98" s="9">
        <v>7250</v>
      </c>
      <c r="K98" s="10">
        <f t="shared" si="0"/>
        <v>2537.5</v>
      </c>
      <c r="L98" s="10">
        <f t="shared" si="1"/>
        <v>888.125</v>
      </c>
      <c r="M98" s="11">
        <v>0.35</v>
      </c>
      <c r="O98" s="12"/>
    </row>
    <row r="99" spans="1:15" ht="15.75" customHeight="1">
      <c r="A99" s="1"/>
      <c r="B99" s="6" t="s">
        <v>23</v>
      </c>
      <c r="C99" s="6">
        <v>1197831</v>
      </c>
      <c r="D99" s="7">
        <v>44288</v>
      </c>
      <c r="E99" s="6" t="s">
        <v>24</v>
      </c>
      <c r="F99" s="6" t="s">
        <v>25</v>
      </c>
      <c r="G99" s="6" t="s">
        <v>26</v>
      </c>
      <c r="H99" s="6" t="s">
        <v>20</v>
      </c>
      <c r="I99" s="8">
        <v>0.4</v>
      </c>
      <c r="J99" s="9">
        <v>6250</v>
      </c>
      <c r="K99" s="10">
        <f t="shared" si="0"/>
        <v>2500</v>
      </c>
      <c r="L99" s="10">
        <f t="shared" si="1"/>
        <v>1125</v>
      </c>
      <c r="M99" s="11">
        <v>0.45</v>
      </c>
      <c r="O99" s="12"/>
    </row>
    <row r="100" spans="1:15" ht="15.75" customHeight="1">
      <c r="A100" s="1"/>
      <c r="B100" s="6" t="s">
        <v>23</v>
      </c>
      <c r="C100" s="6">
        <v>1197831</v>
      </c>
      <c r="D100" s="7">
        <v>44288</v>
      </c>
      <c r="E100" s="6" t="s">
        <v>24</v>
      </c>
      <c r="F100" s="6" t="s">
        <v>25</v>
      </c>
      <c r="G100" s="6" t="s">
        <v>26</v>
      </c>
      <c r="H100" s="6" t="s">
        <v>21</v>
      </c>
      <c r="I100" s="8">
        <v>0.45</v>
      </c>
      <c r="J100" s="9">
        <v>5250</v>
      </c>
      <c r="K100" s="10">
        <f t="shared" si="0"/>
        <v>2362.5</v>
      </c>
      <c r="L100" s="10">
        <f t="shared" si="1"/>
        <v>708.75</v>
      </c>
      <c r="M100" s="11">
        <v>0.3</v>
      </c>
      <c r="O100" s="12"/>
    </row>
    <row r="101" spans="1:15" ht="15.75" customHeight="1">
      <c r="A101" s="1"/>
      <c r="B101" s="6" t="s">
        <v>23</v>
      </c>
      <c r="C101" s="6">
        <v>1197831</v>
      </c>
      <c r="D101" s="7">
        <v>44288</v>
      </c>
      <c r="E101" s="6" t="s">
        <v>24</v>
      </c>
      <c r="F101" s="6" t="s">
        <v>25</v>
      </c>
      <c r="G101" s="6" t="s">
        <v>26</v>
      </c>
      <c r="H101" s="6" t="s">
        <v>22</v>
      </c>
      <c r="I101" s="8">
        <v>0.4</v>
      </c>
      <c r="J101" s="9">
        <v>8000</v>
      </c>
      <c r="K101" s="10">
        <f t="shared" si="0"/>
        <v>3200</v>
      </c>
      <c r="L101" s="10">
        <f t="shared" si="1"/>
        <v>1600</v>
      </c>
      <c r="M101" s="11">
        <v>0.5</v>
      </c>
      <c r="O101" s="12"/>
    </row>
    <row r="102" spans="1:15" ht="15.75" customHeight="1">
      <c r="A102" s="1"/>
      <c r="B102" s="6" t="s">
        <v>23</v>
      </c>
      <c r="C102" s="6">
        <v>1197831</v>
      </c>
      <c r="D102" s="7">
        <v>44318</v>
      </c>
      <c r="E102" s="6" t="s">
        <v>24</v>
      </c>
      <c r="F102" s="6" t="s">
        <v>25</v>
      </c>
      <c r="G102" s="6" t="s">
        <v>26</v>
      </c>
      <c r="H102" s="6" t="s">
        <v>17</v>
      </c>
      <c r="I102" s="8">
        <v>0.3</v>
      </c>
      <c r="J102" s="9">
        <v>9250</v>
      </c>
      <c r="K102" s="10">
        <f t="shared" si="0"/>
        <v>2775</v>
      </c>
      <c r="L102" s="10">
        <f t="shared" si="1"/>
        <v>971.24999999999989</v>
      </c>
      <c r="M102" s="11">
        <v>0.35</v>
      </c>
      <c r="O102" s="12"/>
    </row>
    <row r="103" spans="1:15" ht="15.75" customHeight="1">
      <c r="A103" s="1"/>
      <c r="B103" s="6" t="s">
        <v>23</v>
      </c>
      <c r="C103" s="6">
        <v>1197831</v>
      </c>
      <c r="D103" s="7">
        <v>44318</v>
      </c>
      <c r="E103" s="6" t="s">
        <v>24</v>
      </c>
      <c r="F103" s="6" t="s">
        <v>25</v>
      </c>
      <c r="G103" s="6" t="s">
        <v>26</v>
      </c>
      <c r="H103" s="6" t="s">
        <v>18</v>
      </c>
      <c r="I103" s="8">
        <v>0.4</v>
      </c>
      <c r="J103" s="9">
        <v>9250</v>
      </c>
      <c r="K103" s="10">
        <f t="shared" si="0"/>
        <v>3700</v>
      </c>
      <c r="L103" s="10">
        <f t="shared" si="1"/>
        <v>1295</v>
      </c>
      <c r="M103" s="11">
        <v>0.35</v>
      </c>
      <c r="O103" s="12"/>
    </row>
    <row r="104" spans="1:15" ht="15.75" customHeight="1">
      <c r="A104" s="1"/>
      <c r="B104" s="6" t="s">
        <v>23</v>
      </c>
      <c r="C104" s="6">
        <v>1197831</v>
      </c>
      <c r="D104" s="7">
        <v>44318</v>
      </c>
      <c r="E104" s="6" t="s">
        <v>24</v>
      </c>
      <c r="F104" s="6" t="s">
        <v>25</v>
      </c>
      <c r="G104" s="6" t="s">
        <v>26</v>
      </c>
      <c r="H104" s="6" t="s">
        <v>19</v>
      </c>
      <c r="I104" s="8">
        <v>0.35</v>
      </c>
      <c r="J104" s="9">
        <v>7750</v>
      </c>
      <c r="K104" s="10">
        <f t="shared" si="0"/>
        <v>2712.5</v>
      </c>
      <c r="L104" s="10">
        <f t="shared" si="1"/>
        <v>949.37499999999989</v>
      </c>
      <c r="M104" s="11">
        <v>0.35</v>
      </c>
      <c r="O104" s="12"/>
    </row>
    <row r="105" spans="1:15" ht="15.75" customHeight="1">
      <c r="A105" s="1"/>
      <c r="B105" s="6" t="s">
        <v>23</v>
      </c>
      <c r="C105" s="6">
        <v>1197831</v>
      </c>
      <c r="D105" s="7">
        <v>44318</v>
      </c>
      <c r="E105" s="6" t="s">
        <v>24</v>
      </c>
      <c r="F105" s="6" t="s">
        <v>25</v>
      </c>
      <c r="G105" s="6" t="s">
        <v>26</v>
      </c>
      <c r="H105" s="6" t="s">
        <v>20</v>
      </c>
      <c r="I105" s="8">
        <v>0.4</v>
      </c>
      <c r="J105" s="9">
        <v>7000</v>
      </c>
      <c r="K105" s="10">
        <f t="shared" si="0"/>
        <v>2800</v>
      </c>
      <c r="L105" s="10">
        <f t="shared" si="1"/>
        <v>1260</v>
      </c>
      <c r="M105" s="11">
        <v>0.45</v>
      </c>
      <c r="O105" s="12"/>
    </row>
    <row r="106" spans="1:15" ht="15.75" customHeight="1">
      <c r="A106" s="1"/>
      <c r="B106" s="6" t="s">
        <v>23</v>
      </c>
      <c r="C106" s="6">
        <v>1197831</v>
      </c>
      <c r="D106" s="7">
        <v>44318</v>
      </c>
      <c r="E106" s="6" t="s">
        <v>24</v>
      </c>
      <c r="F106" s="6" t="s">
        <v>25</v>
      </c>
      <c r="G106" s="6" t="s">
        <v>26</v>
      </c>
      <c r="H106" s="6" t="s">
        <v>21</v>
      </c>
      <c r="I106" s="8">
        <v>0.45</v>
      </c>
      <c r="J106" s="9">
        <v>6000</v>
      </c>
      <c r="K106" s="10">
        <f t="shared" si="0"/>
        <v>2700</v>
      </c>
      <c r="L106" s="10">
        <f t="shared" si="1"/>
        <v>810</v>
      </c>
      <c r="M106" s="11">
        <v>0.3</v>
      </c>
      <c r="O106" s="12"/>
    </row>
    <row r="107" spans="1:15" ht="15.75" customHeight="1">
      <c r="A107" s="1"/>
      <c r="B107" s="6" t="s">
        <v>23</v>
      </c>
      <c r="C107" s="6">
        <v>1197831</v>
      </c>
      <c r="D107" s="7">
        <v>44318</v>
      </c>
      <c r="E107" s="6" t="s">
        <v>24</v>
      </c>
      <c r="F107" s="6" t="s">
        <v>25</v>
      </c>
      <c r="G107" s="6" t="s">
        <v>26</v>
      </c>
      <c r="H107" s="6" t="s">
        <v>22</v>
      </c>
      <c r="I107" s="8">
        <v>0.4</v>
      </c>
      <c r="J107" s="9">
        <v>9500</v>
      </c>
      <c r="K107" s="10">
        <f t="shared" si="0"/>
        <v>3800</v>
      </c>
      <c r="L107" s="10">
        <f t="shared" si="1"/>
        <v>1900</v>
      </c>
      <c r="M107" s="11">
        <v>0.5</v>
      </c>
      <c r="O107" s="12"/>
    </row>
    <row r="108" spans="1:15" ht="15.75" customHeight="1">
      <c r="A108" s="1"/>
      <c r="B108" s="6" t="s">
        <v>23</v>
      </c>
      <c r="C108" s="6">
        <v>1197831</v>
      </c>
      <c r="D108" s="7">
        <v>44348</v>
      </c>
      <c r="E108" s="6" t="s">
        <v>24</v>
      </c>
      <c r="F108" s="6" t="s">
        <v>25</v>
      </c>
      <c r="G108" s="6" t="s">
        <v>26</v>
      </c>
      <c r="H108" s="6" t="s">
        <v>17</v>
      </c>
      <c r="I108" s="8">
        <v>0.4</v>
      </c>
      <c r="J108" s="9">
        <v>9500</v>
      </c>
      <c r="K108" s="10">
        <f t="shared" si="0"/>
        <v>3800</v>
      </c>
      <c r="L108" s="10">
        <f t="shared" si="1"/>
        <v>1330</v>
      </c>
      <c r="M108" s="11">
        <v>0.35</v>
      </c>
      <c r="O108" s="12"/>
    </row>
    <row r="109" spans="1:15" ht="15.75" customHeight="1">
      <c r="A109" s="1"/>
      <c r="B109" s="6" t="s">
        <v>23</v>
      </c>
      <c r="C109" s="6">
        <v>1197831</v>
      </c>
      <c r="D109" s="7">
        <v>44348</v>
      </c>
      <c r="E109" s="6" t="s">
        <v>24</v>
      </c>
      <c r="F109" s="6" t="s">
        <v>25</v>
      </c>
      <c r="G109" s="6" t="s">
        <v>26</v>
      </c>
      <c r="H109" s="6" t="s">
        <v>18</v>
      </c>
      <c r="I109" s="8">
        <v>0.45</v>
      </c>
      <c r="J109" s="9">
        <v>9500</v>
      </c>
      <c r="K109" s="10">
        <f t="shared" si="0"/>
        <v>4275</v>
      </c>
      <c r="L109" s="10">
        <f t="shared" si="1"/>
        <v>1496.25</v>
      </c>
      <c r="M109" s="11">
        <v>0.35</v>
      </c>
      <c r="O109" s="12"/>
    </row>
    <row r="110" spans="1:15" ht="15.75" customHeight="1">
      <c r="A110" s="1"/>
      <c r="B110" s="6" t="s">
        <v>23</v>
      </c>
      <c r="C110" s="6">
        <v>1197831</v>
      </c>
      <c r="D110" s="7">
        <v>44348</v>
      </c>
      <c r="E110" s="6" t="s">
        <v>24</v>
      </c>
      <c r="F110" s="6" t="s">
        <v>25</v>
      </c>
      <c r="G110" s="6" t="s">
        <v>26</v>
      </c>
      <c r="H110" s="6" t="s">
        <v>19</v>
      </c>
      <c r="I110" s="8">
        <v>0.4</v>
      </c>
      <c r="J110" s="9">
        <v>8000</v>
      </c>
      <c r="K110" s="10">
        <f t="shared" si="0"/>
        <v>3200</v>
      </c>
      <c r="L110" s="10">
        <f t="shared" si="1"/>
        <v>1120</v>
      </c>
      <c r="M110" s="11">
        <v>0.35</v>
      </c>
      <c r="O110" s="12"/>
    </row>
    <row r="111" spans="1:15" ht="15.75" customHeight="1">
      <c r="A111" s="1"/>
      <c r="B111" s="6" t="s">
        <v>23</v>
      </c>
      <c r="C111" s="6">
        <v>1197831</v>
      </c>
      <c r="D111" s="7">
        <v>44348</v>
      </c>
      <c r="E111" s="6" t="s">
        <v>24</v>
      </c>
      <c r="F111" s="6" t="s">
        <v>25</v>
      </c>
      <c r="G111" s="6" t="s">
        <v>26</v>
      </c>
      <c r="H111" s="6" t="s">
        <v>20</v>
      </c>
      <c r="I111" s="8">
        <v>0.4</v>
      </c>
      <c r="J111" s="9">
        <v>7500</v>
      </c>
      <c r="K111" s="10">
        <f t="shared" si="0"/>
        <v>3000</v>
      </c>
      <c r="L111" s="10">
        <f t="shared" si="1"/>
        <v>1350</v>
      </c>
      <c r="M111" s="11">
        <v>0.45</v>
      </c>
      <c r="O111" s="12"/>
    </row>
    <row r="112" spans="1:15" ht="15.75" customHeight="1">
      <c r="A112" s="1"/>
      <c r="B112" s="6" t="s">
        <v>23</v>
      </c>
      <c r="C112" s="6">
        <v>1197831</v>
      </c>
      <c r="D112" s="7">
        <v>44348</v>
      </c>
      <c r="E112" s="6" t="s">
        <v>24</v>
      </c>
      <c r="F112" s="6" t="s">
        <v>25</v>
      </c>
      <c r="G112" s="6" t="s">
        <v>26</v>
      </c>
      <c r="H112" s="6" t="s">
        <v>21</v>
      </c>
      <c r="I112" s="8">
        <v>0.45</v>
      </c>
      <c r="J112" s="9">
        <v>6500</v>
      </c>
      <c r="K112" s="10">
        <f t="shared" si="0"/>
        <v>2925</v>
      </c>
      <c r="L112" s="10">
        <f t="shared" si="1"/>
        <v>877.5</v>
      </c>
      <c r="M112" s="11">
        <v>0.3</v>
      </c>
      <c r="O112" s="12"/>
    </row>
    <row r="113" spans="1:15" ht="15.75" customHeight="1">
      <c r="A113" s="1"/>
      <c r="B113" s="6" t="s">
        <v>23</v>
      </c>
      <c r="C113" s="6">
        <v>1197831</v>
      </c>
      <c r="D113" s="7">
        <v>44348</v>
      </c>
      <c r="E113" s="6" t="s">
        <v>24</v>
      </c>
      <c r="F113" s="6" t="s">
        <v>25</v>
      </c>
      <c r="G113" s="6" t="s">
        <v>26</v>
      </c>
      <c r="H113" s="6" t="s">
        <v>22</v>
      </c>
      <c r="I113" s="8">
        <v>0.5</v>
      </c>
      <c r="J113" s="9">
        <v>10000</v>
      </c>
      <c r="K113" s="10">
        <f t="shared" si="0"/>
        <v>5000</v>
      </c>
      <c r="L113" s="10">
        <f t="shared" si="1"/>
        <v>2500</v>
      </c>
      <c r="M113" s="11">
        <v>0.5</v>
      </c>
      <c r="O113" s="12"/>
    </row>
    <row r="114" spans="1:15" ht="15.75" customHeight="1">
      <c r="A114" s="1"/>
      <c r="B114" s="6" t="s">
        <v>23</v>
      </c>
      <c r="C114" s="6">
        <v>1197831</v>
      </c>
      <c r="D114" s="7">
        <v>44380</v>
      </c>
      <c r="E114" s="6" t="s">
        <v>24</v>
      </c>
      <c r="F114" s="6" t="s">
        <v>25</v>
      </c>
      <c r="G114" s="6" t="s">
        <v>26</v>
      </c>
      <c r="H114" s="6" t="s">
        <v>17</v>
      </c>
      <c r="I114" s="8">
        <v>0.4</v>
      </c>
      <c r="J114" s="9">
        <v>9500</v>
      </c>
      <c r="K114" s="10">
        <f t="shared" si="0"/>
        <v>3800</v>
      </c>
      <c r="L114" s="10">
        <f t="shared" si="1"/>
        <v>1330</v>
      </c>
      <c r="M114" s="11">
        <v>0.35</v>
      </c>
      <c r="O114" s="12"/>
    </row>
    <row r="115" spans="1:15" ht="15.75" customHeight="1">
      <c r="A115" s="1"/>
      <c r="B115" s="6" t="s">
        <v>23</v>
      </c>
      <c r="C115" s="6">
        <v>1197831</v>
      </c>
      <c r="D115" s="7">
        <v>44380</v>
      </c>
      <c r="E115" s="6" t="s">
        <v>24</v>
      </c>
      <c r="F115" s="6" t="s">
        <v>25</v>
      </c>
      <c r="G115" s="6" t="s">
        <v>26</v>
      </c>
      <c r="H115" s="6" t="s">
        <v>18</v>
      </c>
      <c r="I115" s="8">
        <v>0.45</v>
      </c>
      <c r="J115" s="9">
        <v>9500</v>
      </c>
      <c r="K115" s="10">
        <f t="shared" si="0"/>
        <v>4275</v>
      </c>
      <c r="L115" s="10">
        <f t="shared" si="1"/>
        <v>1496.25</v>
      </c>
      <c r="M115" s="11">
        <v>0.35</v>
      </c>
      <c r="O115" s="12"/>
    </row>
    <row r="116" spans="1:15" ht="15.75" customHeight="1">
      <c r="A116" s="1"/>
      <c r="B116" s="6" t="s">
        <v>23</v>
      </c>
      <c r="C116" s="6">
        <v>1197831</v>
      </c>
      <c r="D116" s="7">
        <v>44380</v>
      </c>
      <c r="E116" s="6" t="s">
        <v>24</v>
      </c>
      <c r="F116" s="6" t="s">
        <v>25</v>
      </c>
      <c r="G116" s="6" t="s">
        <v>26</v>
      </c>
      <c r="H116" s="6" t="s">
        <v>19</v>
      </c>
      <c r="I116" s="8">
        <v>0.4</v>
      </c>
      <c r="J116" s="9">
        <v>11000</v>
      </c>
      <c r="K116" s="10">
        <f t="shared" si="0"/>
        <v>4400</v>
      </c>
      <c r="L116" s="10">
        <f t="shared" si="1"/>
        <v>1540</v>
      </c>
      <c r="M116" s="11">
        <v>0.35</v>
      </c>
      <c r="O116" s="12"/>
    </row>
    <row r="117" spans="1:15" ht="15.75" customHeight="1">
      <c r="A117" s="1"/>
      <c r="B117" s="6" t="s">
        <v>23</v>
      </c>
      <c r="C117" s="6">
        <v>1197831</v>
      </c>
      <c r="D117" s="7">
        <v>44380</v>
      </c>
      <c r="E117" s="6" t="s">
        <v>24</v>
      </c>
      <c r="F117" s="6" t="s">
        <v>25</v>
      </c>
      <c r="G117" s="6" t="s">
        <v>26</v>
      </c>
      <c r="H117" s="6" t="s">
        <v>20</v>
      </c>
      <c r="I117" s="8">
        <v>0.4</v>
      </c>
      <c r="J117" s="9">
        <v>7000</v>
      </c>
      <c r="K117" s="10">
        <f t="shared" si="0"/>
        <v>2800</v>
      </c>
      <c r="L117" s="10">
        <f t="shared" si="1"/>
        <v>1260</v>
      </c>
      <c r="M117" s="11">
        <v>0.45</v>
      </c>
      <c r="O117" s="12"/>
    </row>
    <row r="118" spans="1:15" ht="15.75" customHeight="1">
      <c r="A118" s="1"/>
      <c r="B118" s="6" t="s">
        <v>23</v>
      </c>
      <c r="C118" s="6">
        <v>1197831</v>
      </c>
      <c r="D118" s="7">
        <v>44380</v>
      </c>
      <c r="E118" s="6" t="s">
        <v>24</v>
      </c>
      <c r="F118" s="6" t="s">
        <v>25</v>
      </c>
      <c r="G118" s="6" t="s">
        <v>26</v>
      </c>
      <c r="H118" s="6" t="s">
        <v>21</v>
      </c>
      <c r="I118" s="8">
        <v>0.45</v>
      </c>
      <c r="J118" s="9">
        <v>7000</v>
      </c>
      <c r="K118" s="10">
        <f t="shared" si="0"/>
        <v>3150</v>
      </c>
      <c r="L118" s="10">
        <f t="shared" si="1"/>
        <v>945</v>
      </c>
      <c r="M118" s="11">
        <v>0.3</v>
      </c>
      <c r="O118" s="12"/>
    </row>
    <row r="119" spans="1:15" ht="15.75" customHeight="1">
      <c r="A119" s="1"/>
      <c r="B119" s="6" t="s">
        <v>23</v>
      </c>
      <c r="C119" s="6">
        <v>1197831</v>
      </c>
      <c r="D119" s="7">
        <v>44380</v>
      </c>
      <c r="E119" s="6" t="s">
        <v>24</v>
      </c>
      <c r="F119" s="6" t="s">
        <v>25</v>
      </c>
      <c r="G119" s="6" t="s">
        <v>26</v>
      </c>
      <c r="H119" s="6" t="s">
        <v>22</v>
      </c>
      <c r="I119" s="8">
        <v>0.5</v>
      </c>
      <c r="J119" s="9">
        <v>9750</v>
      </c>
      <c r="K119" s="10">
        <f t="shared" si="0"/>
        <v>4875</v>
      </c>
      <c r="L119" s="10">
        <f t="shared" si="1"/>
        <v>2437.5</v>
      </c>
      <c r="M119" s="11">
        <v>0.5</v>
      </c>
      <c r="O119" s="12"/>
    </row>
    <row r="120" spans="1:15" ht="15.75" customHeight="1">
      <c r="A120" s="1"/>
      <c r="B120" s="6" t="s">
        <v>23</v>
      </c>
      <c r="C120" s="6">
        <v>1197831</v>
      </c>
      <c r="D120" s="7">
        <v>44413</v>
      </c>
      <c r="E120" s="6" t="s">
        <v>24</v>
      </c>
      <c r="F120" s="6" t="s">
        <v>25</v>
      </c>
      <c r="G120" s="6" t="s">
        <v>26</v>
      </c>
      <c r="H120" s="6" t="s">
        <v>17</v>
      </c>
      <c r="I120" s="8">
        <v>0.4</v>
      </c>
      <c r="J120" s="9">
        <v>9250</v>
      </c>
      <c r="K120" s="10">
        <f t="shared" si="0"/>
        <v>3700</v>
      </c>
      <c r="L120" s="10">
        <f t="shared" si="1"/>
        <v>1295</v>
      </c>
      <c r="M120" s="11">
        <v>0.35</v>
      </c>
      <c r="O120" s="12"/>
    </row>
    <row r="121" spans="1:15" ht="15.75" customHeight="1">
      <c r="A121" s="1"/>
      <c r="B121" s="6" t="s">
        <v>23</v>
      </c>
      <c r="C121" s="6">
        <v>1197831</v>
      </c>
      <c r="D121" s="7">
        <v>44413</v>
      </c>
      <c r="E121" s="6" t="s">
        <v>24</v>
      </c>
      <c r="F121" s="6" t="s">
        <v>25</v>
      </c>
      <c r="G121" s="6" t="s">
        <v>26</v>
      </c>
      <c r="H121" s="6" t="s">
        <v>18</v>
      </c>
      <c r="I121" s="8">
        <v>0.45</v>
      </c>
      <c r="J121" s="9">
        <v>9250</v>
      </c>
      <c r="K121" s="10">
        <f t="shared" si="0"/>
        <v>4162.5</v>
      </c>
      <c r="L121" s="10">
        <f t="shared" si="1"/>
        <v>1456.875</v>
      </c>
      <c r="M121" s="11">
        <v>0.35</v>
      </c>
      <c r="O121" s="12"/>
    </row>
    <row r="122" spans="1:15" ht="15.75" customHeight="1">
      <c r="A122" s="1"/>
      <c r="B122" s="6" t="s">
        <v>23</v>
      </c>
      <c r="C122" s="6">
        <v>1197831</v>
      </c>
      <c r="D122" s="7">
        <v>44413</v>
      </c>
      <c r="E122" s="6" t="s">
        <v>24</v>
      </c>
      <c r="F122" s="6" t="s">
        <v>25</v>
      </c>
      <c r="G122" s="6" t="s">
        <v>26</v>
      </c>
      <c r="H122" s="6" t="s">
        <v>19</v>
      </c>
      <c r="I122" s="8">
        <v>0.4</v>
      </c>
      <c r="J122" s="9">
        <v>11000</v>
      </c>
      <c r="K122" s="10">
        <f t="shared" si="0"/>
        <v>4400</v>
      </c>
      <c r="L122" s="10">
        <f t="shared" si="1"/>
        <v>1540</v>
      </c>
      <c r="M122" s="11">
        <v>0.35</v>
      </c>
      <c r="O122" s="12"/>
    </row>
    <row r="123" spans="1:15" ht="15.75" customHeight="1">
      <c r="A123" s="1"/>
      <c r="B123" s="6" t="s">
        <v>23</v>
      </c>
      <c r="C123" s="6">
        <v>1197831</v>
      </c>
      <c r="D123" s="7">
        <v>44413</v>
      </c>
      <c r="E123" s="6" t="s">
        <v>24</v>
      </c>
      <c r="F123" s="6" t="s">
        <v>25</v>
      </c>
      <c r="G123" s="6" t="s">
        <v>26</v>
      </c>
      <c r="H123" s="6" t="s">
        <v>20</v>
      </c>
      <c r="I123" s="8">
        <v>0.4</v>
      </c>
      <c r="J123" s="9">
        <v>6500</v>
      </c>
      <c r="K123" s="10">
        <f t="shared" si="0"/>
        <v>2600</v>
      </c>
      <c r="L123" s="10">
        <f t="shared" si="1"/>
        <v>1170</v>
      </c>
      <c r="M123" s="11">
        <v>0.45</v>
      </c>
      <c r="O123" s="12"/>
    </row>
    <row r="124" spans="1:15" ht="15.75" customHeight="1">
      <c r="A124" s="1"/>
      <c r="B124" s="6" t="s">
        <v>23</v>
      </c>
      <c r="C124" s="6">
        <v>1197831</v>
      </c>
      <c r="D124" s="7">
        <v>44413</v>
      </c>
      <c r="E124" s="6" t="s">
        <v>24</v>
      </c>
      <c r="F124" s="6" t="s">
        <v>25</v>
      </c>
      <c r="G124" s="6" t="s">
        <v>26</v>
      </c>
      <c r="H124" s="6" t="s">
        <v>21</v>
      </c>
      <c r="I124" s="8">
        <v>0.45</v>
      </c>
      <c r="J124" s="9">
        <v>6500</v>
      </c>
      <c r="K124" s="10">
        <f t="shared" si="0"/>
        <v>2925</v>
      </c>
      <c r="L124" s="10">
        <f t="shared" si="1"/>
        <v>877.5</v>
      </c>
      <c r="M124" s="11">
        <v>0.3</v>
      </c>
      <c r="O124" s="12"/>
    </row>
    <row r="125" spans="1:15" ht="15.75" customHeight="1">
      <c r="A125" s="1"/>
      <c r="B125" s="6" t="s">
        <v>23</v>
      </c>
      <c r="C125" s="6">
        <v>1197831</v>
      </c>
      <c r="D125" s="7">
        <v>44413</v>
      </c>
      <c r="E125" s="6" t="s">
        <v>24</v>
      </c>
      <c r="F125" s="6" t="s">
        <v>25</v>
      </c>
      <c r="G125" s="6" t="s">
        <v>26</v>
      </c>
      <c r="H125" s="6" t="s">
        <v>22</v>
      </c>
      <c r="I125" s="8">
        <v>0.5</v>
      </c>
      <c r="J125" s="9">
        <v>9000</v>
      </c>
      <c r="K125" s="10">
        <f t="shared" si="0"/>
        <v>4500</v>
      </c>
      <c r="L125" s="10">
        <f t="shared" si="1"/>
        <v>2250</v>
      </c>
      <c r="M125" s="11">
        <v>0.5</v>
      </c>
      <c r="O125" s="12"/>
    </row>
    <row r="126" spans="1:15" ht="15.75" customHeight="1">
      <c r="A126" s="1"/>
      <c r="B126" s="6" t="s">
        <v>23</v>
      </c>
      <c r="C126" s="6">
        <v>1197831</v>
      </c>
      <c r="D126" s="7">
        <v>44441</v>
      </c>
      <c r="E126" s="6" t="s">
        <v>24</v>
      </c>
      <c r="F126" s="6" t="s">
        <v>25</v>
      </c>
      <c r="G126" s="6" t="s">
        <v>26</v>
      </c>
      <c r="H126" s="6" t="s">
        <v>17</v>
      </c>
      <c r="I126" s="8">
        <v>0.45</v>
      </c>
      <c r="J126" s="9">
        <v>8500</v>
      </c>
      <c r="K126" s="10">
        <f t="shared" si="0"/>
        <v>3825</v>
      </c>
      <c r="L126" s="10">
        <f t="shared" si="1"/>
        <v>1338.75</v>
      </c>
      <c r="M126" s="11">
        <v>0.35</v>
      </c>
      <c r="O126" s="12"/>
    </row>
    <row r="127" spans="1:15" ht="15.75" customHeight="1">
      <c r="A127" s="1"/>
      <c r="B127" s="6" t="s">
        <v>23</v>
      </c>
      <c r="C127" s="6">
        <v>1197831</v>
      </c>
      <c r="D127" s="7">
        <v>44441</v>
      </c>
      <c r="E127" s="6" t="s">
        <v>24</v>
      </c>
      <c r="F127" s="6" t="s">
        <v>25</v>
      </c>
      <c r="G127" s="6" t="s">
        <v>26</v>
      </c>
      <c r="H127" s="6" t="s">
        <v>18</v>
      </c>
      <c r="I127" s="8">
        <v>0.45</v>
      </c>
      <c r="J127" s="9">
        <v>8500</v>
      </c>
      <c r="K127" s="10">
        <f t="shared" si="0"/>
        <v>3825</v>
      </c>
      <c r="L127" s="10">
        <f t="shared" si="1"/>
        <v>1338.75</v>
      </c>
      <c r="M127" s="11">
        <v>0.35</v>
      </c>
      <c r="O127" s="12"/>
    </row>
    <row r="128" spans="1:15" ht="15.75" customHeight="1">
      <c r="A128" s="1"/>
      <c r="B128" s="6" t="s">
        <v>23</v>
      </c>
      <c r="C128" s="6">
        <v>1197831</v>
      </c>
      <c r="D128" s="7">
        <v>44441</v>
      </c>
      <c r="E128" s="6" t="s">
        <v>24</v>
      </c>
      <c r="F128" s="6" t="s">
        <v>25</v>
      </c>
      <c r="G128" s="6" t="s">
        <v>26</v>
      </c>
      <c r="H128" s="6" t="s">
        <v>19</v>
      </c>
      <c r="I128" s="8">
        <v>0.5</v>
      </c>
      <c r="J128" s="9">
        <v>9000</v>
      </c>
      <c r="K128" s="10">
        <f t="shared" si="0"/>
        <v>4500</v>
      </c>
      <c r="L128" s="10">
        <f t="shared" si="1"/>
        <v>1575</v>
      </c>
      <c r="M128" s="11">
        <v>0.35</v>
      </c>
      <c r="O128" s="12"/>
    </row>
    <row r="129" spans="1:15" ht="15.75" customHeight="1">
      <c r="A129" s="1"/>
      <c r="B129" s="6" t="s">
        <v>23</v>
      </c>
      <c r="C129" s="6">
        <v>1197831</v>
      </c>
      <c r="D129" s="7">
        <v>44441</v>
      </c>
      <c r="E129" s="6" t="s">
        <v>24</v>
      </c>
      <c r="F129" s="6" t="s">
        <v>25</v>
      </c>
      <c r="G129" s="6" t="s">
        <v>26</v>
      </c>
      <c r="H129" s="6" t="s">
        <v>20</v>
      </c>
      <c r="I129" s="8">
        <v>0.5</v>
      </c>
      <c r="J129" s="9">
        <v>6250</v>
      </c>
      <c r="K129" s="10">
        <f t="shared" si="0"/>
        <v>3125</v>
      </c>
      <c r="L129" s="10">
        <f t="shared" si="1"/>
        <v>1406.25</v>
      </c>
      <c r="M129" s="11">
        <v>0.45</v>
      </c>
      <c r="O129" s="12"/>
    </row>
    <row r="130" spans="1:15" ht="15.75" customHeight="1">
      <c r="A130" s="1"/>
      <c r="B130" s="6" t="s">
        <v>23</v>
      </c>
      <c r="C130" s="6">
        <v>1197831</v>
      </c>
      <c r="D130" s="7">
        <v>44441</v>
      </c>
      <c r="E130" s="6" t="s">
        <v>24</v>
      </c>
      <c r="F130" s="6" t="s">
        <v>25</v>
      </c>
      <c r="G130" s="6" t="s">
        <v>26</v>
      </c>
      <c r="H130" s="6" t="s">
        <v>21</v>
      </c>
      <c r="I130" s="8">
        <v>0.45</v>
      </c>
      <c r="J130" s="9">
        <v>6250</v>
      </c>
      <c r="K130" s="10">
        <f t="shared" si="0"/>
        <v>2812.5</v>
      </c>
      <c r="L130" s="10">
        <f t="shared" si="1"/>
        <v>843.75</v>
      </c>
      <c r="M130" s="11">
        <v>0.3</v>
      </c>
      <c r="O130" s="12"/>
    </row>
    <row r="131" spans="1:15" ht="15.75" customHeight="1">
      <c r="A131" s="1"/>
      <c r="B131" s="6" t="s">
        <v>23</v>
      </c>
      <c r="C131" s="6">
        <v>1197831</v>
      </c>
      <c r="D131" s="7">
        <v>44441</v>
      </c>
      <c r="E131" s="6" t="s">
        <v>24</v>
      </c>
      <c r="F131" s="6" t="s">
        <v>25</v>
      </c>
      <c r="G131" s="6" t="s">
        <v>26</v>
      </c>
      <c r="H131" s="6" t="s">
        <v>22</v>
      </c>
      <c r="I131" s="8">
        <v>0.55000000000000004</v>
      </c>
      <c r="J131" s="9">
        <v>8500</v>
      </c>
      <c r="K131" s="10">
        <f t="shared" si="0"/>
        <v>4675</v>
      </c>
      <c r="L131" s="10">
        <f t="shared" si="1"/>
        <v>2337.5</v>
      </c>
      <c r="M131" s="11">
        <v>0.5</v>
      </c>
      <c r="O131" s="12"/>
    </row>
    <row r="132" spans="1:15" ht="15.75" customHeight="1">
      <c r="A132" s="1"/>
      <c r="B132" s="6" t="s">
        <v>23</v>
      </c>
      <c r="C132" s="6">
        <v>1197831</v>
      </c>
      <c r="D132" s="7">
        <v>44470</v>
      </c>
      <c r="E132" s="6" t="s">
        <v>24</v>
      </c>
      <c r="F132" s="6" t="s">
        <v>25</v>
      </c>
      <c r="G132" s="6" t="s">
        <v>26</v>
      </c>
      <c r="H132" s="6" t="s">
        <v>17</v>
      </c>
      <c r="I132" s="8">
        <v>0.45</v>
      </c>
      <c r="J132" s="9">
        <v>8000</v>
      </c>
      <c r="K132" s="10">
        <f t="shared" si="0"/>
        <v>3600</v>
      </c>
      <c r="L132" s="10">
        <f t="shared" si="1"/>
        <v>1260</v>
      </c>
      <c r="M132" s="11">
        <v>0.35</v>
      </c>
      <c r="O132" s="12"/>
    </row>
    <row r="133" spans="1:15" ht="15.75" customHeight="1">
      <c r="A133" s="1"/>
      <c r="B133" s="6" t="s">
        <v>23</v>
      </c>
      <c r="C133" s="6">
        <v>1197831</v>
      </c>
      <c r="D133" s="7">
        <v>44470</v>
      </c>
      <c r="E133" s="6" t="s">
        <v>24</v>
      </c>
      <c r="F133" s="6" t="s">
        <v>25</v>
      </c>
      <c r="G133" s="6" t="s">
        <v>26</v>
      </c>
      <c r="H133" s="6" t="s">
        <v>18</v>
      </c>
      <c r="I133" s="8">
        <v>0.45</v>
      </c>
      <c r="J133" s="9">
        <v>8000</v>
      </c>
      <c r="K133" s="10">
        <f t="shared" si="0"/>
        <v>3600</v>
      </c>
      <c r="L133" s="10">
        <f t="shared" si="1"/>
        <v>1260</v>
      </c>
      <c r="M133" s="11">
        <v>0.35</v>
      </c>
      <c r="O133" s="12"/>
    </row>
    <row r="134" spans="1:15" ht="15.75" customHeight="1">
      <c r="A134" s="1"/>
      <c r="B134" s="6" t="s">
        <v>23</v>
      </c>
      <c r="C134" s="6">
        <v>1197831</v>
      </c>
      <c r="D134" s="7">
        <v>44470</v>
      </c>
      <c r="E134" s="6" t="s">
        <v>24</v>
      </c>
      <c r="F134" s="6" t="s">
        <v>25</v>
      </c>
      <c r="G134" s="6" t="s">
        <v>26</v>
      </c>
      <c r="H134" s="6" t="s">
        <v>19</v>
      </c>
      <c r="I134" s="8">
        <v>0.5</v>
      </c>
      <c r="J134" s="9">
        <v>7500</v>
      </c>
      <c r="K134" s="10">
        <f t="shared" si="0"/>
        <v>3750</v>
      </c>
      <c r="L134" s="10">
        <f t="shared" si="1"/>
        <v>1312.5</v>
      </c>
      <c r="M134" s="11">
        <v>0.35</v>
      </c>
      <c r="O134" s="12"/>
    </row>
    <row r="135" spans="1:15" ht="15.75" customHeight="1">
      <c r="A135" s="1"/>
      <c r="B135" s="6" t="s">
        <v>23</v>
      </c>
      <c r="C135" s="6">
        <v>1197831</v>
      </c>
      <c r="D135" s="7">
        <v>44470</v>
      </c>
      <c r="E135" s="6" t="s">
        <v>24</v>
      </c>
      <c r="F135" s="6" t="s">
        <v>25</v>
      </c>
      <c r="G135" s="6" t="s">
        <v>26</v>
      </c>
      <c r="H135" s="6" t="s">
        <v>20</v>
      </c>
      <c r="I135" s="8">
        <v>0.5</v>
      </c>
      <c r="J135" s="9">
        <v>6000</v>
      </c>
      <c r="K135" s="10">
        <f t="shared" si="0"/>
        <v>3000</v>
      </c>
      <c r="L135" s="10">
        <f t="shared" si="1"/>
        <v>1350</v>
      </c>
      <c r="M135" s="11">
        <v>0.45</v>
      </c>
      <c r="O135" s="12"/>
    </row>
    <row r="136" spans="1:15" ht="15.75" customHeight="1">
      <c r="A136" s="1"/>
      <c r="B136" s="6" t="s">
        <v>23</v>
      </c>
      <c r="C136" s="6">
        <v>1197831</v>
      </c>
      <c r="D136" s="7">
        <v>44470</v>
      </c>
      <c r="E136" s="6" t="s">
        <v>24</v>
      </c>
      <c r="F136" s="6" t="s">
        <v>25</v>
      </c>
      <c r="G136" s="6" t="s">
        <v>26</v>
      </c>
      <c r="H136" s="6" t="s">
        <v>21</v>
      </c>
      <c r="I136" s="8">
        <v>0.45</v>
      </c>
      <c r="J136" s="9">
        <v>5750</v>
      </c>
      <c r="K136" s="10">
        <f t="shared" si="0"/>
        <v>2587.5</v>
      </c>
      <c r="L136" s="10">
        <f t="shared" si="1"/>
        <v>776.25</v>
      </c>
      <c r="M136" s="11">
        <v>0.3</v>
      </c>
      <c r="O136" s="12"/>
    </row>
    <row r="137" spans="1:15" ht="15.75" customHeight="1">
      <c r="A137" s="1"/>
      <c r="B137" s="6" t="s">
        <v>23</v>
      </c>
      <c r="C137" s="6">
        <v>1197831</v>
      </c>
      <c r="D137" s="7">
        <v>44470</v>
      </c>
      <c r="E137" s="6" t="s">
        <v>24</v>
      </c>
      <c r="F137" s="6" t="s">
        <v>25</v>
      </c>
      <c r="G137" s="6" t="s">
        <v>26</v>
      </c>
      <c r="H137" s="6" t="s">
        <v>22</v>
      </c>
      <c r="I137" s="8">
        <v>0.55000000000000004</v>
      </c>
      <c r="J137" s="9">
        <v>7500</v>
      </c>
      <c r="K137" s="10">
        <f t="shared" si="0"/>
        <v>4125</v>
      </c>
      <c r="L137" s="10">
        <f t="shared" si="1"/>
        <v>2062.5</v>
      </c>
      <c r="M137" s="11">
        <v>0.5</v>
      </c>
      <c r="O137" s="12"/>
    </row>
    <row r="138" spans="1:15" ht="15.75" customHeight="1">
      <c r="A138" s="1"/>
      <c r="B138" s="6" t="s">
        <v>23</v>
      </c>
      <c r="C138" s="6">
        <v>1197831</v>
      </c>
      <c r="D138" s="7">
        <v>44502</v>
      </c>
      <c r="E138" s="6" t="s">
        <v>24</v>
      </c>
      <c r="F138" s="6" t="s">
        <v>25</v>
      </c>
      <c r="G138" s="6" t="s">
        <v>26</v>
      </c>
      <c r="H138" s="6" t="s">
        <v>17</v>
      </c>
      <c r="I138" s="8">
        <v>0.45</v>
      </c>
      <c r="J138" s="9">
        <v>9000</v>
      </c>
      <c r="K138" s="10">
        <f t="shared" si="0"/>
        <v>4050</v>
      </c>
      <c r="L138" s="10">
        <f t="shared" si="1"/>
        <v>1417.5</v>
      </c>
      <c r="M138" s="11">
        <v>0.35</v>
      </c>
      <c r="O138" s="12"/>
    </row>
    <row r="139" spans="1:15" ht="15.75" customHeight="1">
      <c r="A139" s="1"/>
      <c r="B139" s="6" t="s">
        <v>23</v>
      </c>
      <c r="C139" s="6">
        <v>1197831</v>
      </c>
      <c r="D139" s="7">
        <v>44502</v>
      </c>
      <c r="E139" s="6" t="s">
        <v>24</v>
      </c>
      <c r="F139" s="6" t="s">
        <v>25</v>
      </c>
      <c r="G139" s="6" t="s">
        <v>26</v>
      </c>
      <c r="H139" s="6" t="s">
        <v>18</v>
      </c>
      <c r="I139" s="8">
        <v>0.45</v>
      </c>
      <c r="J139" s="9">
        <v>9000</v>
      </c>
      <c r="K139" s="10">
        <f t="shared" si="0"/>
        <v>4050</v>
      </c>
      <c r="L139" s="10">
        <f t="shared" si="1"/>
        <v>1417.5</v>
      </c>
      <c r="M139" s="11">
        <v>0.35</v>
      </c>
      <c r="O139" s="12"/>
    </row>
    <row r="140" spans="1:15" ht="15.75" customHeight="1">
      <c r="A140" s="1"/>
      <c r="B140" s="6" t="s">
        <v>23</v>
      </c>
      <c r="C140" s="6">
        <v>1197831</v>
      </c>
      <c r="D140" s="7">
        <v>44502</v>
      </c>
      <c r="E140" s="6" t="s">
        <v>24</v>
      </c>
      <c r="F140" s="6" t="s">
        <v>25</v>
      </c>
      <c r="G140" s="6" t="s">
        <v>26</v>
      </c>
      <c r="H140" s="6" t="s">
        <v>19</v>
      </c>
      <c r="I140" s="8">
        <v>0.5</v>
      </c>
      <c r="J140" s="9">
        <v>8250</v>
      </c>
      <c r="K140" s="10">
        <f t="shared" si="0"/>
        <v>4125</v>
      </c>
      <c r="L140" s="10">
        <f t="shared" si="1"/>
        <v>1443.75</v>
      </c>
      <c r="M140" s="11">
        <v>0.35</v>
      </c>
      <c r="O140" s="12"/>
    </row>
    <row r="141" spans="1:15" ht="15.75" customHeight="1">
      <c r="A141" s="1"/>
      <c r="B141" s="6" t="s">
        <v>23</v>
      </c>
      <c r="C141" s="6">
        <v>1197831</v>
      </c>
      <c r="D141" s="7">
        <v>44502</v>
      </c>
      <c r="E141" s="6" t="s">
        <v>24</v>
      </c>
      <c r="F141" s="6" t="s">
        <v>25</v>
      </c>
      <c r="G141" s="6" t="s">
        <v>26</v>
      </c>
      <c r="H141" s="6" t="s">
        <v>20</v>
      </c>
      <c r="I141" s="8">
        <v>0.5</v>
      </c>
      <c r="J141" s="9">
        <v>6750</v>
      </c>
      <c r="K141" s="10">
        <f t="shared" si="0"/>
        <v>3375</v>
      </c>
      <c r="L141" s="10">
        <f t="shared" si="1"/>
        <v>1518.75</v>
      </c>
      <c r="M141" s="11">
        <v>0.45</v>
      </c>
      <c r="O141" s="12"/>
    </row>
    <row r="142" spans="1:15" ht="15.75" customHeight="1">
      <c r="A142" s="1"/>
      <c r="B142" s="6" t="s">
        <v>23</v>
      </c>
      <c r="C142" s="6">
        <v>1197831</v>
      </c>
      <c r="D142" s="7">
        <v>44502</v>
      </c>
      <c r="E142" s="6" t="s">
        <v>24</v>
      </c>
      <c r="F142" s="6" t="s">
        <v>25</v>
      </c>
      <c r="G142" s="6" t="s">
        <v>26</v>
      </c>
      <c r="H142" s="6" t="s">
        <v>21</v>
      </c>
      <c r="I142" s="8">
        <v>0.45</v>
      </c>
      <c r="J142" s="9">
        <v>6500</v>
      </c>
      <c r="K142" s="10">
        <f t="shared" si="0"/>
        <v>2925</v>
      </c>
      <c r="L142" s="10">
        <f t="shared" si="1"/>
        <v>877.5</v>
      </c>
      <c r="M142" s="11">
        <v>0.3</v>
      </c>
      <c r="O142" s="12"/>
    </row>
    <row r="143" spans="1:15" ht="15.75" customHeight="1">
      <c r="A143" s="1"/>
      <c r="B143" s="6" t="s">
        <v>23</v>
      </c>
      <c r="C143" s="6">
        <v>1197831</v>
      </c>
      <c r="D143" s="7">
        <v>44502</v>
      </c>
      <c r="E143" s="6" t="s">
        <v>24</v>
      </c>
      <c r="F143" s="6" t="s">
        <v>25</v>
      </c>
      <c r="G143" s="6" t="s">
        <v>26</v>
      </c>
      <c r="H143" s="6" t="s">
        <v>22</v>
      </c>
      <c r="I143" s="8">
        <v>0.55000000000000004</v>
      </c>
      <c r="J143" s="9">
        <v>8500</v>
      </c>
      <c r="K143" s="10">
        <f t="shared" si="0"/>
        <v>4675</v>
      </c>
      <c r="L143" s="10">
        <f t="shared" si="1"/>
        <v>2337.5</v>
      </c>
      <c r="M143" s="11">
        <v>0.5</v>
      </c>
      <c r="O143" s="12"/>
    </row>
    <row r="144" spans="1:15" ht="15.75" customHeight="1">
      <c r="A144" s="1"/>
      <c r="B144" s="6" t="s">
        <v>23</v>
      </c>
      <c r="C144" s="6">
        <v>1197831</v>
      </c>
      <c r="D144" s="7">
        <v>44531</v>
      </c>
      <c r="E144" s="6" t="s">
        <v>24</v>
      </c>
      <c r="F144" s="6" t="s">
        <v>25</v>
      </c>
      <c r="G144" s="6" t="s">
        <v>26</v>
      </c>
      <c r="H144" s="6" t="s">
        <v>17</v>
      </c>
      <c r="I144" s="8">
        <v>0.45</v>
      </c>
      <c r="J144" s="9">
        <v>9500</v>
      </c>
      <c r="K144" s="10">
        <f t="shared" si="0"/>
        <v>4275</v>
      </c>
      <c r="L144" s="10">
        <f t="shared" si="1"/>
        <v>1496.25</v>
      </c>
      <c r="M144" s="11">
        <v>0.35</v>
      </c>
      <c r="O144" s="12"/>
    </row>
    <row r="145" spans="1:15" ht="15.75" customHeight="1">
      <c r="A145" s="1"/>
      <c r="B145" s="6" t="s">
        <v>23</v>
      </c>
      <c r="C145" s="6">
        <v>1197831</v>
      </c>
      <c r="D145" s="7">
        <v>44531</v>
      </c>
      <c r="E145" s="6" t="s">
        <v>24</v>
      </c>
      <c r="F145" s="6" t="s">
        <v>25</v>
      </c>
      <c r="G145" s="6" t="s">
        <v>26</v>
      </c>
      <c r="H145" s="6" t="s">
        <v>18</v>
      </c>
      <c r="I145" s="8">
        <v>0.45</v>
      </c>
      <c r="J145" s="9">
        <v>9500</v>
      </c>
      <c r="K145" s="10">
        <f t="shared" si="0"/>
        <v>4275</v>
      </c>
      <c r="L145" s="10">
        <f t="shared" si="1"/>
        <v>1496.25</v>
      </c>
      <c r="M145" s="11">
        <v>0.35</v>
      </c>
      <c r="O145" s="12"/>
    </row>
    <row r="146" spans="1:15" ht="15.75" customHeight="1">
      <c r="A146" s="1"/>
      <c r="B146" s="6" t="s">
        <v>23</v>
      </c>
      <c r="C146" s="6">
        <v>1197831</v>
      </c>
      <c r="D146" s="7">
        <v>44531</v>
      </c>
      <c r="E146" s="6" t="s">
        <v>24</v>
      </c>
      <c r="F146" s="6" t="s">
        <v>25</v>
      </c>
      <c r="G146" s="6" t="s">
        <v>26</v>
      </c>
      <c r="H146" s="6" t="s">
        <v>19</v>
      </c>
      <c r="I146" s="8">
        <v>0.5</v>
      </c>
      <c r="J146" s="9">
        <v>8500</v>
      </c>
      <c r="K146" s="10">
        <f t="shared" si="0"/>
        <v>4250</v>
      </c>
      <c r="L146" s="10">
        <f t="shared" si="1"/>
        <v>1487.5</v>
      </c>
      <c r="M146" s="11">
        <v>0.35</v>
      </c>
      <c r="O146" s="12"/>
    </row>
    <row r="147" spans="1:15" ht="15.75" customHeight="1">
      <c r="A147" s="1"/>
      <c r="B147" s="6" t="s">
        <v>23</v>
      </c>
      <c r="C147" s="6">
        <v>1197831</v>
      </c>
      <c r="D147" s="7">
        <v>44531</v>
      </c>
      <c r="E147" s="6" t="s">
        <v>24</v>
      </c>
      <c r="F147" s="6" t="s">
        <v>25</v>
      </c>
      <c r="G147" s="6" t="s">
        <v>26</v>
      </c>
      <c r="H147" s="6" t="s">
        <v>20</v>
      </c>
      <c r="I147" s="8">
        <v>0.5</v>
      </c>
      <c r="J147" s="9">
        <v>7000</v>
      </c>
      <c r="K147" s="10">
        <f t="shared" si="0"/>
        <v>3500</v>
      </c>
      <c r="L147" s="10">
        <f t="shared" si="1"/>
        <v>1575</v>
      </c>
      <c r="M147" s="11">
        <v>0.45</v>
      </c>
      <c r="O147" s="12"/>
    </row>
    <row r="148" spans="1:15" ht="15.75" customHeight="1">
      <c r="A148" s="1"/>
      <c r="B148" s="6" t="s">
        <v>23</v>
      </c>
      <c r="C148" s="6">
        <v>1197831</v>
      </c>
      <c r="D148" s="7">
        <v>44531</v>
      </c>
      <c r="E148" s="6" t="s">
        <v>24</v>
      </c>
      <c r="F148" s="6" t="s">
        <v>25</v>
      </c>
      <c r="G148" s="6" t="s">
        <v>26</v>
      </c>
      <c r="H148" s="6" t="s">
        <v>21</v>
      </c>
      <c r="I148" s="8">
        <v>0.45</v>
      </c>
      <c r="J148" s="9">
        <v>6500</v>
      </c>
      <c r="K148" s="10">
        <f t="shared" si="0"/>
        <v>2925</v>
      </c>
      <c r="L148" s="10">
        <f t="shared" si="1"/>
        <v>877.5</v>
      </c>
      <c r="M148" s="11">
        <v>0.3</v>
      </c>
      <c r="O148" s="12"/>
    </row>
    <row r="149" spans="1:15" ht="15.75" customHeight="1">
      <c r="A149" s="1"/>
      <c r="B149" s="6" t="s">
        <v>23</v>
      </c>
      <c r="C149" s="6">
        <v>1197831</v>
      </c>
      <c r="D149" s="7">
        <v>44531</v>
      </c>
      <c r="E149" s="6" t="s">
        <v>24</v>
      </c>
      <c r="F149" s="6" t="s">
        <v>25</v>
      </c>
      <c r="G149" s="6" t="s">
        <v>26</v>
      </c>
      <c r="H149" s="6" t="s">
        <v>22</v>
      </c>
      <c r="I149" s="8">
        <v>0.55000000000000004</v>
      </c>
      <c r="J149" s="9">
        <v>9000</v>
      </c>
      <c r="K149" s="10">
        <f t="shared" si="0"/>
        <v>4950</v>
      </c>
      <c r="L149" s="10">
        <f t="shared" si="1"/>
        <v>2475</v>
      </c>
      <c r="M149" s="11">
        <v>0.5</v>
      </c>
      <c r="O149" s="12"/>
    </row>
    <row r="150" spans="1:15" ht="15.75" customHeight="1">
      <c r="A150" s="1"/>
      <c r="B150" s="6" t="s">
        <v>27</v>
      </c>
      <c r="C150" s="6">
        <v>1128299</v>
      </c>
      <c r="D150" s="7">
        <v>44216</v>
      </c>
      <c r="E150" s="6" t="s">
        <v>28</v>
      </c>
      <c r="F150" s="6" t="s">
        <v>29</v>
      </c>
      <c r="G150" s="6" t="s">
        <v>30</v>
      </c>
      <c r="H150" s="6" t="s">
        <v>17</v>
      </c>
      <c r="I150" s="8">
        <v>0.39999999999999997</v>
      </c>
      <c r="J150" s="9">
        <v>7750</v>
      </c>
      <c r="K150" s="10">
        <f t="shared" si="0"/>
        <v>3099.9999999999995</v>
      </c>
      <c r="L150" s="10">
        <f t="shared" si="1"/>
        <v>1085</v>
      </c>
      <c r="M150" s="11">
        <v>0.35000000000000003</v>
      </c>
      <c r="O150" s="1"/>
    </row>
    <row r="151" spans="1:15" ht="15.75" customHeight="1">
      <c r="A151" s="1"/>
      <c r="B151" s="6" t="s">
        <v>27</v>
      </c>
      <c r="C151" s="6">
        <v>1128299</v>
      </c>
      <c r="D151" s="7">
        <v>44216</v>
      </c>
      <c r="E151" s="6" t="s">
        <v>28</v>
      </c>
      <c r="F151" s="6" t="s">
        <v>29</v>
      </c>
      <c r="G151" s="6" t="s">
        <v>30</v>
      </c>
      <c r="H151" s="6" t="s">
        <v>18</v>
      </c>
      <c r="I151" s="8">
        <v>0.5</v>
      </c>
      <c r="J151" s="9">
        <v>7750</v>
      </c>
      <c r="K151" s="10">
        <f t="shared" si="0"/>
        <v>3875</v>
      </c>
      <c r="L151" s="10">
        <f t="shared" si="1"/>
        <v>775</v>
      </c>
      <c r="M151" s="11">
        <v>0.2</v>
      </c>
      <c r="O151" s="1"/>
    </row>
    <row r="152" spans="1:15" ht="15.75" customHeight="1">
      <c r="A152" s="1"/>
      <c r="B152" s="6" t="s">
        <v>27</v>
      </c>
      <c r="C152" s="6">
        <v>1128299</v>
      </c>
      <c r="D152" s="7">
        <v>44216</v>
      </c>
      <c r="E152" s="6" t="s">
        <v>28</v>
      </c>
      <c r="F152" s="6" t="s">
        <v>29</v>
      </c>
      <c r="G152" s="6" t="s">
        <v>30</v>
      </c>
      <c r="H152" s="6" t="s">
        <v>19</v>
      </c>
      <c r="I152" s="8">
        <v>0.5</v>
      </c>
      <c r="J152" s="9">
        <v>7750</v>
      </c>
      <c r="K152" s="10">
        <f t="shared" si="0"/>
        <v>3875</v>
      </c>
      <c r="L152" s="10">
        <f t="shared" si="1"/>
        <v>1356.2500000000002</v>
      </c>
      <c r="M152" s="11">
        <v>0.35000000000000003</v>
      </c>
      <c r="O152" s="1"/>
    </row>
    <row r="153" spans="1:15" ht="15.75" customHeight="1">
      <c r="A153" s="1"/>
      <c r="B153" s="6" t="s">
        <v>27</v>
      </c>
      <c r="C153" s="6">
        <v>1128299</v>
      </c>
      <c r="D153" s="7">
        <v>44216</v>
      </c>
      <c r="E153" s="6" t="s">
        <v>28</v>
      </c>
      <c r="F153" s="6" t="s">
        <v>29</v>
      </c>
      <c r="G153" s="6" t="s">
        <v>30</v>
      </c>
      <c r="H153" s="6" t="s">
        <v>20</v>
      </c>
      <c r="I153" s="8">
        <v>0.5</v>
      </c>
      <c r="J153" s="9">
        <v>6250</v>
      </c>
      <c r="K153" s="10">
        <f t="shared" si="0"/>
        <v>3125</v>
      </c>
      <c r="L153" s="10">
        <f t="shared" si="1"/>
        <v>937.5</v>
      </c>
      <c r="M153" s="11">
        <v>0.3</v>
      </c>
      <c r="O153" s="1"/>
    </row>
    <row r="154" spans="1:15" ht="15.75" customHeight="1">
      <c r="A154" s="1"/>
      <c r="B154" s="6" t="s">
        <v>27</v>
      </c>
      <c r="C154" s="6">
        <v>1128299</v>
      </c>
      <c r="D154" s="7">
        <v>44216</v>
      </c>
      <c r="E154" s="6" t="s">
        <v>28</v>
      </c>
      <c r="F154" s="6" t="s">
        <v>29</v>
      </c>
      <c r="G154" s="6" t="s">
        <v>30</v>
      </c>
      <c r="H154" s="6" t="s">
        <v>21</v>
      </c>
      <c r="I154" s="8">
        <v>0.55000000000000004</v>
      </c>
      <c r="J154" s="9">
        <v>5750</v>
      </c>
      <c r="K154" s="10">
        <f t="shared" si="0"/>
        <v>3162.5000000000005</v>
      </c>
      <c r="L154" s="10">
        <f t="shared" si="1"/>
        <v>1581.2500000000002</v>
      </c>
      <c r="M154" s="11">
        <v>0.5</v>
      </c>
      <c r="O154" s="1"/>
    </row>
    <row r="155" spans="1:15" ht="15.75" customHeight="1">
      <c r="A155" s="1"/>
      <c r="B155" s="6" t="s">
        <v>27</v>
      </c>
      <c r="C155" s="6">
        <v>1128299</v>
      </c>
      <c r="D155" s="7">
        <v>44216</v>
      </c>
      <c r="E155" s="6" t="s">
        <v>28</v>
      </c>
      <c r="F155" s="6" t="s">
        <v>29</v>
      </c>
      <c r="G155" s="6" t="s">
        <v>30</v>
      </c>
      <c r="H155" s="6" t="s">
        <v>22</v>
      </c>
      <c r="I155" s="8">
        <v>0.5</v>
      </c>
      <c r="J155" s="9">
        <v>7750</v>
      </c>
      <c r="K155" s="10">
        <f t="shared" si="0"/>
        <v>3875</v>
      </c>
      <c r="L155" s="10">
        <f t="shared" si="1"/>
        <v>581.25000000000011</v>
      </c>
      <c r="M155" s="11">
        <v>0.15000000000000002</v>
      </c>
      <c r="O155" s="1"/>
    </row>
    <row r="156" spans="1:15" ht="15.75" customHeight="1">
      <c r="A156" s="1"/>
      <c r="B156" s="6" t="s">
        <v>27</v>
      </c>
      <c r="C156" s="6">
        <v>1128299</v>
      </c>
      <c r="D156" s="7">
        <v>44247</v>
      </c>
      <c r="E156" s="6" t="s">
        <v>28</v>
      </c>
      <c r="F156" s="6" t="s">
        <v>29</v>
      </c>
      <c r="G156" s="6" t="s">
        <v>30</v>
      </c>
      <c r="H156" s="6" t="s">
        <v>17</v>
      </c>
      <c r="I156" s="8">
        <v>0.39999999999999997</v>
      </c>
      <c r="J156" s="9">
        <v>8250</v>
      </c>
      <c r="K156" s="10">
        <f t="shared" si="0"/>
        <v>3299.9999999999995</v>
      </c>
      <c r="L156" s="10">
        <f t="shared" si="1"/>
        <v>1155</v>
      </c>
      <c r="M156" s="11">
        <v>0.35000000000000003</v>
      </c>
      <c r="O156" s="1"/>
    </row>
    <row r="157" spans="1:15" ht="15.75" customHeight="1">
      <c r="A157" s="1"/>
      <c r="B157" s="6" t="s">
        <v>27</v>
      </c>
      <c r="C157" s="6">
        <v>1128299</v>
      </c>
      <c r="D157" s="7">
        <v>44247</v>
      </c>
      <c r="E157" s="6" t="s">
        <v>28</v>
      </c>
      <c r="F157" s="6" t="s">
        <v>29</v>
      </c>
      <c r="G157" s="6" t="s">
        <v>30</v>
      </c>
      <c r="H157" s="6" t="s">
        <v>18</v>
      </c>
      <c r="I157" s="8">
        <v>0.5</v>
      </c>
      <c r="J157" s="9">
        <v>7250</v>
      </c>
      <c r="K157" s="10">
        <f t="shared" si="0"/>
        <v>3625</v>
      </c>
      <c r="L157" s="10">
        <f t="shared" si="1"/>
        <v>725</v>
      </c>
      <c r="M157" s="11">
        <v>0.2</v>
      </c>
      <c r="O157" s="1"/>
    </row>
    <row r="158" spans="1:15" ht="15.75" customHeight="1">
      <c r="A158" s="1"/>
      <c r="B158" s="6" t="s">
        <v>27</v>
      </c>
      <c r="C158" s="6">
        <v>1128299</v>
      </c>
      <c r="D158" s="7">
        <v>44247</v>
      </c>
      <c r="E158" s="6" t="s">
        <v>28</v>
      </c>
      <c r="F158" s="6" t="s">
        <v>29</v>
      </c>
      <c r="G158" s="6" t="s">
        <v>30</v>
      </c>
      <c r="H158" s="6" t="s">
        <v>19</v>
      </c>
      <c r="I158" s="8">
        <v>0.5</v>
      </c>
      <c r="J158" s="9">
        <v>7250</v>
      </c>
      <c r="K158" s="10">
        <f t="shared" si="0"/>
        <v>3625</v>
      </c>
      <c r="L158" s="10">
        <f t="shared" si="1"/>
        <v>1268.7500000000002</v>
      </c>
      <c r="M158" s="11">
        <v>0.35000000000000003</v>
      </c>
      <c r="O158" s="1"/>
    </row>
    <row r="159" spans="1:15" ht="15.75" customHeight="1">
      <c r="A159" s="1"/>
      <c r="B159" s="6" t="s">
        <v>27</v>
      </c>
      <c r="C159" s="6">
        <v>1128299</v>
      </c>
      <c r="D159" s="7">
        <v>44247</v>
      </c>
      <c r="E159" s="6" t="s">
        <v>28</v>
      </c>
      <c r="F159" s="6" t="s">
        <v>29</v>
      </c>
      <c r="G159" s="6" t="s">
        <v>30</v>
      </c>
      <c r="H159" s="6" t="s">
        <v>20</v>
      </c>
      <c r="I159" s="8">
        <v>0.5</v>
      </c>
      <c r="J159" s="9">
        <v>5750</v>
      </c>
      <c r="K159" s="10">
        <f t="shared" si="0"/>
        <v>2875</v>
      </c>
      <c r="L159" s="10">
        <f t="shared" si="1"/>
        <v>862.5</v>
      </c>
      <c r="M159" s="11">
        <v>0.3</v>
      </c>
      <c r="O159" s="1"/>
    </row>
    <row r="160" spans="1:15" ht="15.75" customHeight="1">
      <c r="A160" s="1"/>
      <c r="B160" s="6" t="s">
        <v>27</v>
      </c>
      <c r="C160" s="6">
        <v>1128299</v>
      </c>
      <c r="D160" s="7">
        <v>44247</v>
      </c>
      <c r="E160" s="6" t="s">
        <v>28</v>
      </c>
      <c r="F160" s="6" t="s">
        <v>29</v>
      </c>
      <c r="G160" s="6" t="s">
        <v>30</v>
      </c>
      <c r="H160" s="6" t="s">
        <v>21</v>
      </c>
      <c r="I160" s="8">
        <v>0.55000000000000004</v>
      </c>
      <c r="J160" s="9">
        <v>5000</v>
      </c>
      <c r="K160" s="10">
        <f t="shared" si="0"/>
        <v>2750</v>
      </c>
      <c r="L160" s="10">
        <f t="shared" si="1"/>
        <v>1375</v>
      </c>
      <c r="M160" s="11">
        <v>0.5</v>
      </c>
      <c r="O160" s="1"/>
    </row>
    <row r="161" spans="1:15" ht="15.75" customHeight="1">
      <c r="A161" s="1"/>
      <c r="B161" s="6" t="s">
        <v>27</v>
      </c>
      <c r="C161" s="6">
        <v>1128299</v>
      </c>
      <c r="D161" s="7">
        <v>44247</v>
      </c>
      <c r="E161" s="6" t="s">
        <v>28</v>
      </c>
      <c r="F161" s="6" t="s">
        <v>29</v>
      </c>
      <c r="G161" s="6" t="s">
        <v>30</v>
      </c>
      <c r="H161" s="6" t="s">
        <v>22</v>
      </c>
      <c r="I161" s="8">
        <v>0.5</v>
      </c>
      <c r="J161" s="9">
        <v>7000</v>
      </c>
      <c r="K161" s="10">
        <f t="shared" si="0"/>
        <v>3500</v>
      </c>
      <c r="L161" s="10">
        <f t="shared" si="1"/>
        <v>525.00000000000011</v>
      </c>
      <c r="M161" s="11">
        <v>0.15000000000000002</v>
      </c>
      <c r="O161" s="1"/>
    </row>
    <row r="162" spans="1:15" ht="15.75" customHeight="1">
      <c r="A162" s="1"/>
      <c r="B162" s="6" t="s">
        <v>27</v>
      </c>
      <c r="C162" s="6">
        <v>1128299</v>
      </c>
      <c r="D162" s="7">
        <v>44274</v>
      </c>
      <c r="E162" s="6" t="s">
        <v>28</v>
      </c>
      <c r="F162" s="6" t="s">
        <v>29</v>
      </c>
      <c r="G162" s="6" t="s">
        <v>30</v>
      </c>
      <c r="H162" s="6" t="s">
        <v>17</v>
      </c>
      <c r="I162" s="8">
        <v>0.5</v>
      </c>
      <c r="J162" s="9">
        <v>8500</v>
      </c>
      <c r="K162" s="10">
        <f t="shared" si="0"/>
        <v>4250</v>
      </c>
      <c r="L162" s="10">
        <f t="shared" si="1"/>
        <v>1487.5000000000002</v>
      </c>
      <c r="M162" s="11">
        <v>0.35000000000000003</v>
      </c>
      <c r="O162" s="1"/>
    </row>
    <row r="163" spans="1:15" ht="15.75" customHeight="1">
      <c r="A163" s="1"/>
      <c r="B163" s="6" t="s">
        <v>27</v>
      </c>
      <c r="C163" s="6">
        <v>1128299</v>
      </c>
      <c r="D163" s="7">
        <v>44274</v>
      </c>
      <c r="E163" s="6" t="s">
        <v>28</v>
      </c>
      <c r="F163" s="6" t="s">
        <v>29</v>
      </c>
      <c r="G163" s="6" t="s">
        <v>30</v>
      </c>
      <c r="H163" s="6" t="s">
        <v>18</v>
      </c>
      <c r="I163" s="8">
        <v>0.6</v>
      </c>
      <c r="J163" s="9">
        <v>7000</v>
      </c>
      <c r="K163" s="10">
        <f t="shared" si="0"/>
        <v>4200</v>
      </c>
      <c r="L163" s="10">
        <f t="shared" si="1"/>
        <v>840</v>
      </c>
      <c r="M163" s="11">
        <v>0.2</v>
      </c>
      <c r="O163" s="1"/>
    </row>
    <row r="164" spans="1:15" ht="15.75" customHeight="1">
      <c r="A164" s="1"/>
      <c r="B164" s="6" t="s">
        <v>27</v>
      </c>
      <c r="C164" s="6">
        <v>1128299</v>
      </c>
      <c r="D164" s="7">
        <v>44274</v>
      </c>
      <c r="E164" s="6" t="s">
        <v>28</v>
      </c>
      <c r="F164" s="6" t="s">
        <v>29</v>
      </c>
      <c r="G164" s="6" t="s">
        <v>30</v>
      </c>
      <c r="H164" s="6" t="s">
        <v>19</v>
      </c>
      <c r="I164" s="8">
        <v>0.6</v>
      </c>
      <c r="J164" s="9">
        <v>7000</v>
      </c>
      <c r="K164" s="10">
        <f t="shared" si="0"/>
        <v>4200</v>
      </c>
      <c r="L164" s="10">
        <f t="shared" si="1"/>
        <v>1470.0000000000002</v>
      </c>
      <c r="M164" s="11">
        <v>0.35000000000000003</v>
      </c>
      <c r="O164" s="1"/>
    </row>
    <row r="165" spans="1:15" ht="15.75" customHeight="1">
      <c r="A165" s="1"/>
      <c r="B165" s="6" t="s">
        <v>27</v>
      </c>
      <c r="C165" s="6">
        <v>1128299</v>
      </c>
      <c r="D165" s="7">
        <v>44274</v>
      </c>
      <c r="E165" s="6" t="s">
        <v>28</v>
      </c>
      <c r="F165" s="6" t="s">
        <v>29</v>
      </c>
      <c r="G165" s="6" t="s">
        <v>30</v>
      </c>
      <c r="H165" s="6" t="s">
        <v>20</v>
      </c>
      <c r="I165" s="8">
        <v>0.6</v>
      </c>
      <c r="J165" s="9">
        <v>6000</v>
      </c>
      <c r="K165" s="10">
        <f t="shared" si="0"/>
        <v>3600</v>
      </c>
      <c r="L165" s="10">
        <f t="shared" si="1"/>
        <v>1080</v>
      </c>
      <c r="M165" s="11">
        <v>0.3</v>
      </c>
      <c r="O165" s="1"/>
    </row>
    <row r="166" spans="1:15" ht="15.75" customHeight="1">
      <c r="A166" s="1"/>
      <c r="B166" s="6" t="s">
        <v>27</v>
      </c>
      <c r="C166" s="6">
        <v>1128299</v>
      </c>
      <c r="D166" s="7">
        <v>44274</v>
      </c>
      <c r="E166" s="6" t="s">
        <v>28</v>
      </c>
      <c r="F166" s="6" t="s">
        <v>29</v>
      </c>
      <c r="G166" s="6" t="s">
        <v>30</v>
      </c>
      <c r="H166" s="6" t="s">
        <v>21</v>
      </c>
      <c r="I166" s="8">
        <v>0.65</v>
      </c>
      <c r="J166" s="9">
        <v>5000</v>
      </c>
      <c r="K166" s="10">
        <f t="shared" si="0"/>
        <v>3250</v>
      </c>
      <c r="L166" s="10">
        <f t="shared" si="1"/>
        <v>1625</v>
      </c>
      <c r="M166" s="11">
        <v>0.5</v>
      </c>
      <c r="O166" s="1"/>
    </row>
    <row r="167" spans="1:15" ht="15.75" customHeight="1">
      <c r="A167" s="1"/>
      <c r="B167" s="6" t="s">
        <v>27</v>
      </c>
      <c r="C167" s="6">
        <v>1128299</v>
      </c>
      <c r="D167" s="7">
        <v>44274</v>
      </c>
      <c r="E167" s="6" t="s">
        <v>28</v>
      </c>
      <c r="F167" s="6" t="s">
        <v>29</v>
      </c>
      <c r="G167" s="6" t="s">
        <v>30</v>
      </c>
      <c r="H167" s="6" t="s">
        <v>22</v>
      </c>
      <c r="I167" s="8">
        <v>0.6</v>
      </c>
      <c r="J167" s="9">
        <v>7000</v>
      </c>
      <c r="K167" s="10">
        <f t="shared" si="0"/>
        <v>4200</v>
      </c>
      <c r="L167" s="10">
        <f t="shared" si="1"/>
        <v>630.00000000000011</v>
      </c>
      <c r="M167" s="11">
        <v>0.15000000000000002</v>
      </c>
      <c r="O167" s="1"/>
    </row>
    <row r="168" spans="1:15" ht="15.75" customHeight="1">
      <c r="A168" s="1"/>
      <c r="B168" s="6" t="s">
        <v>27</v>
      </c>
      <c r="C168" s="6">
        <v>1128299</v>
      </c>
      <c r="D168" s="7">
        <v>44306</v>
      </c>
      <c r="E168" s="6" t="s">
        <v>28</v>
      </c>
      <c r="F168" s="6" t="s">
        <v>29</v>
      </c>
      <c r="G168" s="6" t="s">
        <v>30</v>
      </c>
      <c r="H168" s="6" t="s">
        <v>17</v>
      </c>
      <c r="I168" s="8">
        <v>0.6</v>
      </c>
      <c r="J168" s="9">
        <v>8750</v>
      </c>
      <c r="K168" s="10">
        <f t="shared" si="0"/>
        <v>5250</v>
      </c>
      <c r="L168" s="10">
        <f t="shared" si="1"/>
        <v>1837.5000000000002</v>
      </c>
      <c r="M168" s="11">
        <v>0.35000000000000003</v>
      </c>
      <c r="O168" s="1"/>
    </row>
    <row r="169" spans="1:15" ht="15.75" customHeight="1">
      <c r="A169" s="1"/>
      <c r="B169" s="6" t="s">
        <v>27</v>
      </c>
      <c r="C169" s="6">
        <v>1128299</v>
      </c>
      <c r="D169" s="7">
        <v>44306</v>
      </c>
      <c r="E169" s="6" t="s">
        <v>28</v>
      </c>
      <c r="F169" s="6" t="s">
        <v>29</v>
      </c>
      <c r="G169" s="6" t="s">
        <v>30</v>
      </c>
      <c r="H169" s="6" t="s">
        <v>18</v>
      </c>
      <c r="I169" s="8">
        <v>0.65</v>
      </c>
      <c r="J169" s="9">
        <v>6750</v>
      </c>
      <c r="K169" s="10">
        <f t="shared" si="0"/>
        <v>4387.5</v>
      </c>
      <c r="L169" s="10">
        <f t="shared" si="1"/>
        <v>877.5</v>
      </c>
      <c r="M169" s="11">
        <v>0.2</v>
      </c>
      <c r="O169" s="1"/>
    </row>
    <row r="170" spans="1:15" ht="15.75" customHeight="1">
      <c r="A170" s="1"/>
      <c r="B170" s="6" t="s">
        <v>27</v>
      </c>
      <c r="C170" s="6">
        <v>1128299</v>
      </c>
      <c r="D170" s="7">
        <v>44306</v>
      </c>
      <c r="E170" s="6" t="s">
        <v>28</v>
      </c>
      <c r="F170" s="6" t="s">
        <v>29</v>
      </c>
      <c r="G170" s="6" t="s">
        <v>30</v>
      </c>
      <c r="H170" s="6" t="s">
        <v>19</v>
      </c>
      <c r="I170" s="8">
        <v>0.65</v>
      </c>
      <c r="J170" s="9">
        <v>7250</v>
      </c>
      <c r="K170" s="10">
        <f t="shared" si="0"/>
        <v>4712.5</v>
      </c>
      <c r="L170" s="10">
        <f t="shared" si="1"/>
        <v>1649.3750000000002</v>
      </c>
      <c r="M170" s="11">
        <v>0.35000000000000003</v>
      </c>
      <c r="O170" s="1"/>
    </row>
    <row r="171" spans="1:15" ht="15.75" customHeight="1">
      <c r="A171" s="1"/>
      <c r="B171" s="6" t="s">
        <v>27</v>
      </c>
      <c r="C171" s="6">
        <v>1128299</v>
      </c>
      <c r="D171" s="7">
        <v>44306</v>
      </c>
      <c r="E171" s="6" t="s">
        <v>28</v>
      </c>
      <c r="F171" s="6" t="s">
        <v>29</v>
      </c>
      <c r="G171" s="6" t="s">
        <v>30</v>
      </c>
      <c r="H171" s="6" t="s">
        <v>20</v>
      </c>
      <c r="I171" s="8">
        <v>0.6</v>
      </c>
      <c r="J171" s="9">
        <v>6250</v>
      </c>
      <c r="K171" s="10">
        <f t="shared" si="0"/>
        <v>3750</v>
      </c>
      <c r="L171" s="10">
        <f t="shared" si="1"/>
        <v>1125</v>
      </c>
      <c r="M171" s="11">
        <v>0.3</v>
      </c>
      <c r="O171" s="1"/>
    </row>
    <row r="172" spans="1:15" ht="15.75" customHeight="1">
      <c r="A172" s="1"/>
      <c r="B172" s="6" t="s">
        <v>27</v>
      </c>
      <c r="C172" s="6">
        <v>1128299</v>
      </c>
      <c r="D172" s="7">
        <v>44306</v>
      </c>
      <c r="E172" s="6" t="s">
        <v>28</v>
      </c>
      <c r="F172" s="6" t="s">
        <v>29</v>
      </c>
      <c r="G172" s="6" t="s">
        <v>30</v>
      </c>
      <c r="H172" s="6" t="s">
        <v>21</v>
      </c>
      <c r="I172" s="8">
        <v>0.65</v>
      </c>
      <c r="J172" s="9">
        <v>5250</v>
      </c>
      <c r="K172" s="10">
        <f t="shared" si="0"/>
        <v>3412.5</v>
      </c>
      <c r="L172" s="10">
        <f t="shared" si="1"/>
        <v>1706.25</v>
      </c>
      <c r="M172" s="11">
        <v>0.5</v>
      </c>
      <c r="O172" s="1"/>
    </row>
    <row r="173" spans="1:15" ht="15.75" customHeight="1">
      <c r="A173" s="1"/>
      <c r="B173" s="6" t="s">
        <v>27</v>
      </c>
      <c r="C173" s="6">
        <v>1128299</v>
      </c>
      <c r="D173" s="7">
        <v>44306</v>
      </c>
      <c r="E173" s="6" t="s">
        <v>28</v>
      </c>
      <c r="F173" s="6" t="s">
        <v>29</v>
      </c>
      <c r="G173" s="6" t="s">
        <v>30</v>
      </c>
      <c r="H173" s="6" t="s">
        <v>22</v>
      </c>
      <c r="I173" s="8">
        <v>0.8</v>
      </c>
      <c r="J173" s="9">
        <v>7000</v>
      </c>
      <c r="K173" s="10">
        <f t="shared" si="0"/>
        <v>5600</v>
      </c>
      <c r="L173" s="10">
        <f t="shared" si="1"/>
        <v>840.00000000000011</v>
      </c>
      <c r="M173" s="11">
        <v>0.15000000000000002</v>
      </c>
      <c r="O173" s="1"/>
    </row>
    <row r="174" spans="1:15" ht="15.75" customHeight="1">
      <c r="A174" s="1"/>
      <c r="B174" s="6" t="s">
        <v>27</v>
      </c>
      <c r="C174" s="6">
        <v>1128299</v>
      </c>
      <c r="D174" s="7">
        <v>44337</v>
      </c>
      <c r="E174" s="6" t="s">
        <v>28</v>
      </c>
      <c r="F174" s="6" t="s">
        <v>29</v>
      </c>
      <c r="G174" s="6" t="s">
        <v>30</v>
      </c>
      <c r="H174" s="6" t="s">
        <v>17</v>
      </c>
      <c r="I174" s="8">
        <v>0.6</v>
      </c>
      <c r="J174" s="9">
        <v>9000</v>
      </c>
      <c r="K174" s="10">
        <f t="shared" si="0"/>
        <v>5400</v>
      </c>
      <c r="L174" s="10">
        <f t="shared" si="1"/>
        <v>2160</v>
      </c>
      <c r="M174" s="11">
        <v>0.4</v>
      </c>
      <c r="O174" s="1"/>
    </row>
    <row r="175" spans="1:15" ht="15.75" customHeight="1">
      <c r="A175" s="1"/>
      <c r="B175" s="6" t="s">
        <v>27</v>
      </c>
      <c r="C175" s="6">
        <v>1128299</v>
      </c>
      <c r="D175" s="7">
        <v>44337</v>
      </c>
      <c r="E175" s="6" t="s">
        <v>28</v>
      </c>
      <c r="F175" s="6" t="s">
        <v>29</v>
      </c>
      <c r="G175" s="6" t="s">
        <v>30</v>
      </c>
      <c r="H175" s="6" t="s">
        <v>18</v>
      </c>
      <c r="I175" s="8">
        <v>0.65</v>
      </c>
      <c r="J175" s="9">
        <v>7500</v>
      </c>
      <c r="K175" s="10">
        <f t="shared" si="0"/>
        <v>4875</v>
      </c>
      <c r="L175" s="10">
        <f t="shared" si="1"/>
        <v>1218.75</v>
      </c>
      <c r="M175" s="11">
        <v>0.25</v>
      </c>
      <c r="O175" s="1"/>
    </row>
    <row r="176" spans="1:15" ht="15.75" customHeight="1">
      <c r="A176" s="1"/>
      <c r="B176" s="6" t="s">
        <v>27</v>
      </c>
      <c r="C176" s="6">
        <v>1128299</v>
      </c>
      <c r="D176" s="7">
        <v>44337</v>
      </c>
      <c r="E176" s="6" t="s">
        <v>28</v>
      </c>
      <c r="F176" s="6" t="s">
        <v>29</v>
      </c>
      <c r="G176" s="6" t="s">
        <v>30</v>
      </c>
      <c r="H176" s="6" t="s">
        <v>19</v>
      </c>
      <c r="I176" s="8">
        <v>0.65</v>
      </c>
      <c r="J176" s="9">
        <v>7500</v>
      </c>
      <c r="K176" s="10">
        <f t="shared" si="0"/>
        <v>4875</v>
      </c>
      <c r="L176" s="10">
        <f t="shared" si="1"/>
        <v>1950</v>
      </c>
      <c r="M176" s="11">
        <v>0.4</v>
      </c>
      <c r="O176" s="1"/>
    </row>
    <row r="177" spans="1:15" ht="15.75" customHeight="1">
      <c r="A177" s="1"/>
      <c r="B177" s="6" t="s">
        <v>27</v>
      </c>
      <c r="C177" s="6">
        <v>1128299</v>
      </c>
      <c r="D177" s="7">
        <v>44337</v>
      </c>
      <c r="E177" s="6" t="s">
        <v>28</v>
      </c>
      <c r="F177" s="6" t="s">
        <v>29</v>
      </c>
      <c r="G177" s="6" t="s">
        <v>30</v>
      </c>
      <c r="H177" s="6" t="s">
        <v>20</v>
      </c>
      <c r="I177" s="8">
        <v>0.6</v>
      </c>
      <c r="J177" s="9">
        <v>6500</v>
      </c>
      <c r="K177" s="10">
        <f t="shared" si="0"/>
        <v>3900</v>
      </c>
      <c r="L177" s="10">
        <f t="shared" si="1"/>
        <v>1365</v>
      </c>
      <c r="M177" s="11">
        <v>0.35</v>
      </c>
      <c r="O177" s="1"/>
    </row>
    <row r="178" spans="1:15" ht="15.75" customHeight="1">
      <c r="A178" s="1"/>
      <c r="B178" s="6" t="s">
        <v>27</v>
      </c>
      <c r="C178" s="6">
        <v>1128299</v>
      </c>
      <c r="D178" s="7">
        <v>44337</v>
      </c>
      <c r="E178" s="6" t="s">
        <v>28</v>
      </c>
      <c r="F178" s="6" t="s">
        <v>29</v>
      </c>
      <c r="G178" s="6" t="s">
        <v>30</v>
      </c>
      <c r="H178" s="6" t="s">
        <v>21</v>
      </c>
      <c r="I178" s="8">
        <v>0.65</v>
      </c>
      <c r="J178" s="9">
        <v>5500</v>
      </c>
      <c r="K178" s="10">
        <f t="shared" si="0"/>
        <v>3575</v>
      </c>
      <c r="L178" s="10">
        <f t="shared" si="1"/>
        <v>1966.2500000000002</v>
      </c>
      <c r="M178" s="11">
        <v>0.55000000000000004</v>
      </c>
      <c r="O178" s="1"/>
    </row>
    <row r="179" spans="1:15" ht="15.75" customHeight="1">
      <c r="A179" s="1"/>
      <c r="B179" s="6" t="s">
        <v>27</v>
      </c>
      <c r="C179" s="6">
        <v>1128299</v>
      </c>
      <c r="D179" s="7">
        <v>44337</v>
      </c>
      <c r="E179" s="6" t="s">
        <v>28</v>
      </c>
      <c r="F179" s="6" t="s">
        <v>29</v>
      </c>
      <c r="G179" s="6" t="s">
        <v>30</v>
      </c>
      <c r="H179" s="6" t="s">
        <v>22</v>
      </c>
      <c r="I179" s="8">
        <v>0.8</v>
      </c>
      <c r="J179" s="9">
        <v>7250</v>
      </c>
      <c r="K179" s="10">
        <f t="shared" si="0"/>
        <v>5800</v>
      </c>
      <c r="L179" s="10">
        <f t="shared" si="1"/>
        <v>1160</v>
      </c>
      <c r="M179" s="11">
        <v>0.2</v>
      </c>
      <c r="O179" s="1"/>
    </row>
    <row r="180" spans="1:15" ht="15.75" customHeight="1">
      <c r="A180" s="1"/>
      <c r="B180" s="6" t="s">
        <v>27</v>
      </c>
      <c r="C180" s="6">
        <v>1128299</v>
      </c>
      <c r="D180" s="7">
        <v>44367</v>
      </c>
      <c r="E180" s="6" t="s">
        <v>28</v>
      </c>
      <c r="F180" s="6" t="s">
        <v>29</v>
      </c>
      <c r="G180" s="6" t="s">
        <v>30</v>
      </c>
      <c r="H180" s="6" t="s">
        <v>17</v>
      </c>
      <c r="I180" s="8">
        <v>0.6</v>
      </c>
      <c r="J180" s="9">
        <v>9750</v>
      </c>
      <c r="K180" s="10">
        <f t="shared" si="0"/>
        <v>5850</v>
      </c>
      <c r="L180" s="10">
        <f t="shared" si="1"/>
        <v>2340</v>
      </c>
      <c r="M180" s="11">
        <v>0.4</v>
      </c>
      <c r="O180" s="1"/>
    </row>
    <row r="181" spans="1:15" ht="15.75" customHeight="1">
      <c r="A181" s="1"/>
      <c r="B181" s="6" t="s">
        <v>27</v>
      </c>
      <c r="C181" s="6">
        <v>1128299</v>
      </c>
      <c r="D181" s="7">
        <v>44367</v>
      </c>
      <c r="E181" s="6" t="s">
        <v>28</v>
      </c>
      <c r="F181" s="6" t="s">
        <v>29</v>
      </c>
      <c r="G181" s="6" t="s">
        <v>30</v>
      </c>
      <c r="H181" s="6" t="s">
        <v>18</v>
      </c>
      <c r="I181" s="8">
        <v>0.65</v>
      </c>
      <c r="J181" s="9">
        <v>8250</v>
      </c>
      <c r="K181" s="10">
        <f t="shared" si="0"/>
        <v>5362.5</v>
      </c>
      <c r="L181" s="10">
        <f t="shared" si="1"/>
        <v>1340.625</v>
      </c>
      <c r="M181" s="11">
        <v>0.25</v>
      </c>
      <c r="O181" s="1"/>
    </row>
    <row r="182" spans="1:15" ht="15.75" customHeight="1">
      <c r="A182" s="1"/>
      <c r="B182" s="6" t="s">
        <v>27</v>
      </c>
      <c r="C182" s="6">
        <v>1128299</v>
      </c>
      <c r="D182" s="7">
        <v>44367</v>
      </c>
      <c r="E182" s="6" t="s">
        <v>28</v>
      </c>
      <c r="F182" s="6" t="s">
        <v>29</v>
      </c>
      <c r="G182" s="6" t="s">
        <v>30</v>
      </c>
      <c r="H182" s="6" t="s">
        <v>19</v>
      </c>
      <c r="I182" s="8">
        <v>0.65</v>
      </c>
      <c r="J182" s="9">
        <v>8250</v>
      </c>
      <c r="K182" s="10">
        <f t="shared" si="0"/>
        <v>5362.5</v>
      </c>
      <c r="L182" s="10">
        <f t="shared" si="1"/>
        <v>2145</v>
      </c>
      <c r="M182" s="11">
        <v>0.4</v>
      </c>
      <c r="O182" s="1"/>
    </row>
    <row r="183" spans="1:15" ht="15.75" customHeight="1">
      <c r="A183" s="1"/>
      <c r="B183" s="6" t="s">
        <v>27</v>
      </c>
      <c r="C183" s="6">
        <v>1128299</v>
      </c>
      <c r="D183" s="7">
        <v>44367</v>
      </c>
      <c r="E183" s="6" t="s">
        <v>28</v>
      </c>
      <c r="F183" s="6" t="s">
        <v>29</v>
      </c>
      <c r="G183" s="6" t="s">
        <v>30</v>
      </c>
      <c r="H183" s="6" t="s">
        <v>20</v>
      </c>
      <c r="I183" s="8">
        <v>0.6</v>
      </c>
      <c r="J183" s="9">
        <v>7000</v>
      </c>
      <c r="K183" s="10">
        <f t="shared" si="0"/>
        <v>4200</v>
      </c>
      <c r="L183" s="10">
        <f t="shared" si="1"/>
        <v>1470</v>
      </c>
      <c r="M183" s="11">
        <v>0.35</v>
      </c>
      <c r="O183" s="1"/>
    </row>
    <row r="184" spans="1:15" ht="15.75" customHeight="1">
      <c r="A184" s="1"/>
      <c r="B184" s="6" t="s">
        <v>27</v>
      </c>
      <c r="C184" s="6">
        <v>1128299</v>
      </c>
      <c r="D184" s="7">
        <v>44367</v>
      </c>
      <c r="E184" s="6" t="s">
        <v>28</v>
      </c>
      <c r="F184" s="6" t="s">
        <v>29</v>
      </c>
      <c r="G184" s="6" t="s">
        <v>30</v>
      </c>
      <c r="H184" s="6" t="s">
        <v>21</v>
      </c>
      <c r="I184" s="8">
        <v>0.65</v>
      </c>
      <c r="J184" s="9">
        <v>5750</v>
      </c>
      <c r="K184" s="10">
        <f t="shared" si="0"/>
        <v>3737.5</v>
      </c>
      <c r="L184" s="10">
        <f t="shared" si="1"/>
        <v>2055.625</v>
      </c>
      <c r="M184" s="11">
        <v>0.55000000000000004</v>
      </c>
      <c r="O184" s="1"/>
    </row>
    <row r="185" spans="1:15" ht="15.75" customHeight="1">
      <c r="A185" s="1"/>
      <c r="B185" s="6" t="s">
        <v>27</v>
      </c>
      <c r="C185" s="6">
        <v>1128299</v>
      </c>
      <c r="D185" s="7">
        <v>44367</v>
      </c>
      <c r="E185" s="6" t="s">
        <v>28</v>
      </c>
      <c r="F185" s="6" t="s">
        <v>29</v>
      </c>
      <c r="G185" s="6" t="s">
        <v>30</v>
      </c>
      <c r="H185" s="6" t="s">
        <v>22</v>
      </c>
      <c r="I185" s="8">
        <v>0.8</v>
      </c>
      <c r="J185" s="9">
        <v>8750</v>
      </c>
      <c r="K185" s="10">
        <f t="shared" si="0"/>
        <v>7000</v>
      </c>
      <c r="L185" s="10">
        <f t="shared" si="1"/>
        <v>1400</v>
      </c>
      <c r="M185" s="11">
        <v>0.2</v>
      </c>
      <c r="O185" s="1"/>
    </row>
    <row r="186" spans="1:15" ht="15.75" customHeight="1">
      <c r="A186" s="1"/>
      <c r="B186" s="6" t="s">
        <v>27</v>
      </c>
      <c r="C186" s="6">
        <v>1128299</v>
      </c>
      <c r="D186" s="7">
        <v>44396</v>
      </c>
      <c r="E186" s="6" t="s">
        <v>28</v>
      </c>
      <c r="F186" s="6" t="s">
        <v>29</v>
      </c>
      <c r="G186" s="6" t="s">
        <v>30</v>
      </c>
      <c r="H186" s="6" t="s">
        <v>17</v>
      </c>
      <c r="I186" s="8">
        <v>0.6</v>
      </c>
      <c r="J186" s="9">
        <v>10250</v>
      </c>
      <c r="K186" s="10">
        <f t="shared" si="0"/>
        <v>6150</v>
      </c>
      <c r="L186" s="10">
        <f t="shared" si="1"/>
        <v>2152.5</v>
      </c>
      <c r="M186" s="11">
        <v>0.35000000000000003</v>
      </c>
      <c r="O186" s="1"/>
    </row>
    <row r="187" spans="1:15" ht="15.75" customHeight="1">
      <c r="A187" s="1"/>
      <c r="B187" s="6" t="s">
        <v>27</v>
      </c>
      <c r="C187" s="6">
        <v>1128299</v>
      </c>
      <c r="D187" s="7">
        <v>44396</v>
      </c>
      <c r="E187" s="6" t="s">
        <v>28</v>
      </c>
      <c r="F187" s="6" t="s">
        <v>29</v>
      </c>
      <c r="G187" s="6" t="s">
        <v>30</v>
      </c>
      <c r="H187" s="6" t="s">
        <v>18</v>
      </c>
      <c r="I187" s="8">
        <v>0.65</v>
      </c>
      <c r="J187" s="9">
        <v>8750</v>
      </c>
      <c r="K187" s="10">
        <f t="shared" si="0"/>
        <v>5687.5</v>
      </c>
      <c r="L187" s="10">
        <f t="shared" si="1"/>
        <v>1137.5</v>
      </c>
      <c r="M187" s="11">
        <v>0.2</v>
      </c>
      <c r="O187" s="1"/>
    </row>
    <row r="188" spans="1:15" ht="15.75" customHeight="1">
      <c r="A188" s="1"/>
      <c r="B188" s="6" t="s">
        <v>27</v>
      </c>
      <c r="C188" s="6">
        <v>1128299</v>
      </c>
      <c r="D188" s="7">
        <v>44396</v>
      </c>
      <c r="E188" s="6" t="s">
        <v>28</v>
      </c>
      <c r="F188" s="6" t="s">
        <v>29</v>
      </c>
      <c r="G188" s="6" t="s">
        <v>30</v>
      </c>
      <c r="H188" s="6" t="s">
        <v>19</v>
      </c>
      <c r="I188" s="8">
        <v>0.65</v>
      </c>
      <c r="J188" s="9">
        <v>8250</v>
      </c>
      <c r="K188" s="10">
        <f t="shared" si="0"/>
        <v>5362.5</v>
      </c>
      <c r="L188" s="10">
        <f t="shared" si="1"/>
        <v>1876.8750000000002</v>
      </c>
      <c r="M188" s="11">
        <v>0.35000000000000003</v>
      </c>
      <c r="O188" s="1"/>
    </row>
    <row r="189" spans="1:15" ht="15.75" customHeight="1">
      <c r="A189" s="1"/>
      <c r="B189" s="6" t="s">
        <v>27</v>
      </c>
      <c r="C189" s="6">
        <v>1128299</v>
      </c>
      <c r="D189" s="7">
        <v>44396</v>
      </c>
      <c r="E189" s="6" t="s">
        <v>28</v>
      </c>
      <c r="F189" s="6" t="s">
        <v>29</v>
      </c>
      <c r="G189" s="6" t="s">
        <v>30</v>
      </c>
      <c r="H189" s="6" t="s">
        <v>20</v>
      </c>
      <c r="I189" s="8">
        <v>0.6</v>
      </c>
      <c r="J189" s="9">
        <v>7250</v>
      </c>
      <c r="K189" s="10">
        <f t="shared" si="0"/>
        <v>4350</v>
      </c>
      <c r="L189" s="10">
        <f t="shared" si="1"/>
        <v>1305</v>
      </c>
      <c r="M189" s="11">
        <v>0.3</v>
      </c>
      <c r="O189" s="1"/>
    </row>
    <row r="190" spans="1:15" ht="15.75" customHeight="1">
      <c r="A190" s="1"/>
      <c r="B190" s="6" t="s">
        <v>27</v>
      </c>
      <c r="C190" s="6">
        <v>1128299</v>
      </c>
      <c r="D190" s="7">
        <v>44396</v>
      </c>
      <c r="E190" s="6" t="s">
        <v>28</v>
      </c>
      <c r="F190" s="6" t="s">
        <v>29</v>
      </c>
      <c r="G190" s="6" t="s">
        <v>30</v>
      </c>
      <c r="H190" s="6" t="s">
        <v>21</v>
      </c>
      <c r="I190" s="8">
        <v>0.65</v>
      </c>
      <c r="J190" s="9">
        <v>7750</v>
      </c>
      <c r="K190" s="10">
        <f t="shared" si="0"/>
        <v>5037.5</v>
      </c>
      <c r="L190" s="10">
        <f t="shared" si="1"/>
        <v>2518.75</v>
      </c>
      <c r="M190" s="11">
        <v>0.5</v>
      </c>
      <c r="O190" s="1"/>
    </row>
    <row r="191" spans="1:15" ht="15.75" customHeight="1">
      <c r="A191" s="1"/>
      <c r="B191" s="6" t="s">
        <v>27</v>
      </c>
      <c r="C191" s="6">
        <v>1128299</v>
      </c>
      <c r="D191" s="7">
        <v>44396</v>
      </c>
      <c r="E191" s="6" t="s">
        <v>28</v>
      </c>
      <c r="F191" s="6" t="s">
        <v>29</v>
      </c>
      <c r="G191" s="6" t="s">
        <v>30</v>
      </c>
      <c r="H191" s="6" t="s">
        <v>22</v>
      </c>
      <c r="I191" s="8">
        <v>0.8</v>
      </c>
      <c r="J191" s="9">
        <v>7750</v>
      </c>
      <c r="K191" s="10">
        <f t="shared" si="0"/>
        <v>6200</v>
      </c>
      <c r="L191" s="10">
        <f t="shared" si="1"/>
        <v>930.00000000000011</v>
      </c>
      <c r="M191" s="11">
        <v>0.15000000000000002</v>
      </c>
      <c r="O191" s="1"/>
    </row>
    <row r="192" spans="1:15" ht="15.75" customHeight="1">
      <c r="A192" s="1"/>
      <c r="B192" s="6" t="s">
        <v>27</v>
      </c>
      <c r="C192" s="6">
        <v>1128299</v>
      </c>
      <c r="D192" s="7">
        <v>44428</v>
      </c>
      <c r="E192" s="6" t="s">
        <v>28</v>
      </c>
      <c r="F192" s="6" t="s">
        <v>29</v>
      </c>
      <c r="G192" s="6" t="s">
        <v>30</v>
      </c>
      <c r="H192" s="6" t="s">
        <v>17</v>
      </c>
      <c r="I192" s="8">
        <v>0.65</v>
      </c>
      <c r="J192" s="9">
        <v>9750</v>
      </c>
      <c r="K192" s="10">
        <f t="shared" si="0"/>
        <v>6337.5</v>
      </c>
      <c r="L192" s="10">
        <f t="shared" si="1"/>
        <v>2218.125</v>
      </c>
      <c r="M192" s="11">
        <v>0.35000000000000003</v>
      </c>
      <c r="O192" s="1"/>
    </row>
    <row r="193" spans="1:15" ht="15.75" customHeight="1">
      <c r="A193" s="1"/>
      <c r="B193" s="6" t="s">
        <v>27</v>
      </c>
      <c r="C193" s="6">
        <v>1128299</v>
      </c>
      <c r="D193" s="7">
        <v>44428</v>
      </c>
      <c r="E193" s="6" t="s">
        <v>28</v>
      </c>
      <c r="F193" s="6" t="s">
        <v>29</v>
      </c>
      <c r="G193" s="6" t="s">
        <v>30</v>
      </c>
      <c r="H193" s="6" t="s">
        <v>18</v>
      </c>
      <c r="I193" s="8">
        <v>0.70000000000000007</v>
      </c>
      <c r="J193" s="9">
        <v>9250</v>
      </c>
      <c r="K193" s="10">
        <f t="shared" si="0"/>
        <v>6475.0000000000009</v>
      </c>
      <c r="L193" s="10">
        <f t="shared" si="1"/>
        <v>1295.0000000000002</v>
      </c>
      <c r="M193" s="11">
        <v>0.2</v>
      </c>
      <c r="O193" s="1"/>
    </row>
    <row r="194" spans="1:15" ht="15.75" customHeight="1">
      <c r="A194" s="1"/>
      <c r="B194" s="6" t="s">
        <v>27</v>
      </c>
      <c r="C194" s="6">
        <v>1128299</v>
      </c>
      <c r="D194" s="7">
        <v>44428</v>
      </c>
      <c r="E194" s="6" t="s">
        <v>28</v>
      </c>
      <c r="F194" s="6" t="s">
        <v>29</v>
      </c>
      <c r="G194" s="6" t="s">
        <v>30</v>
      </c>
      <c r="H194" s="6" t="s">
        <v>19</v>
      </c>
      <c r="I194" s="8">
        <v>0.65</v>
      </c>
      <c r="J194" s="9">
        <v>8000</v>
      </c>
      <c r="K194" s="10">
        <f t="shared" si="0"/>
        <v>5200</v>
      </c>
      <c r="L194" s="10">
        <f t="shared" si="1"/>
        <v>1820.0000000000002</v>
      </c>
      <c r="M194" s="11">
        <v>0.35000000000000003</v>
      </c>
      <c r="O194" s="1"/>
    </row>
    <row r="195" spans="1:15" ht="15.75" customHeight="1">
      <c r="A195" s="1"/>
      <c r="B195" s="6" t="s">
        <v>27</v>
      </c>
      <c r="C195" s="6">
        <v>1128299</v>
      </c>
      <c r="D195" s="7">
        <v>44428</v>
      </c>
      <c r="E195" s="6" t="s">
        <v>28</v>
      </c>
      <c r="F195" s="6" t="s">
        <v>29</v>
      </c>
      <c r="G195" s="6" t="s">
        <v>30</v>
      </c>
      <c r="H195" s="6" t="s">
        <v>20</v>
      </c>
      <c r="I195" s="8">
        <v>0.65</v>
      </c>
      <c r="J195" s="9">
        <v>7500</v>
      </c>
      <c r="K195" s="10">
        <f t="shared" si="0"/>
        <v>4875</v>
      </c>
      <c r="L195" s="10">
        <f t="shared" si="1"/>
        <v>1462.5</v>
      </c>
      <c r="M195" s="11">
        <v>0.3</v>
      </c>
      <c r="O195" s="1"/>
    </row>
    <row r="196" spans="1:15" ht="15.75" customHeight="1">
      <c r="A196" s="1"/>
      <c r="B196" s="6" t="s">
        <v>27</v>
      </c>
      <c r="C196" s="6">
        <v>1128299</v>
      </c>
      <c r="D196" s="7">
        <v>44428</v>
      </c>
      <c r="E196" s="6" t="s">
        <v>28</v>
      </c>
      <c r="F196" s="6" t="s">
        <v>29</v>
      </c>
      <c r="G196" s="6" t="s">
        <v>30</v>
      </c>
      <c r="H196" s="6" t="s">
        <v>21</v>
      </c>
      <c r="I196" s="8">
        <v>0.75</v>
      </c>
      <c r="J196" s="9">
        <v>7500</v>
      </c>
      <c r="K196" s="10">
        <f t="shared" si="0"/>
        <v>5625</v>
      </c>
      <c r="L196" s="10">
        <f t="shared" si="1"/>
        <v>2812.5</v>
      </c>
      <c r="M196" s="11">
        <v>0.5</v>
      </c>
      <c r="O196" s="1"/>
    </row>
    <row r="197" spans="1:15" ht="15.75" customHeight="1">
      <c r="A197" s="1"/>
      <c r="B197" s="6" t="s">
        <v>27</v>
      </c>
      <c r="C197" s="6">
        <v>1128299</v>
      </c>
      <c r="D197" s="7">
        <v>44428</v>
      </c>
      <c r="E197" s="6" t="s">
        <v>28</v>
      </c>
      <c r="F197" s="6" t="s">
        <v>29</v>
      </c>
      <c r="G197" s="6" t="s">
        <v>30</v>
      </c>
      <c r="H197" s="6" t="s">
        <v>22</v>
      </c>
      <c r="I197" s="8">
        <v>0.8</v>
      </c>
      <c r="J197" s="9">
        <v>7250</v>
      </c>
      <c r="K197" s="10">
        <f t="shared" si="0"/>
        <v>5800</v>
      </c>
      <c r="L197" s="10">
        <f t="shared" si="1"/>
        <v>870.00000000000011</v>
      </c>
      <c r="M197" s="11">
        <v>0.15000000000000002</v>
      </c>
      <c r="O197" s="1"/>
    </row>
    <row r="198" spans="1:15" ht="15.75" customHeight="1">
      <c r="A198" s="1"/>
      <c r="B198" s="6" t="s">
        <v>27</v>
      </c>
      <c r="C198" s="6">
        <v>1128299</v>
      </c>
      <c r="D198" s="7">
        <v>44460</v>
      </c>
      <c r="E198" s="6" t="s">
        <v>28</v>
      </c>
      <c r="F198" s="6" t="s">
        <v>29</v>
      </c>
      <c r="G198" s="6" t="s">
        <v>30</v>
      </c>
      <c r="H198" s="6" t="s">
        <v>17</v>
      </c>
      <c r="I198" s="8">
        <v>0.55000000000000004</v>
      </c>
      <c r="J198" s="9">
        <v>9250</v>
      </c>
      <c r="K198" s="10">
        <f t="shared" si="0"/>
        <v>5087.5</v>
      </c>
      <c r="L198" s="10">
        <f t="shared" si="1"/>
        <v>1526.2500000000002</v>
      </c>
      <c r="M198" s="11">
        <v>0.30000000000000004</v>
      </c>
      <c r="O198" s="1"/>
    </row>
    <row r="199" spans="1:15" ht="15.75" customHeight="1">
      <c r="A199" s="1"/>
      <c r="B199" s="6" t="s">
        <v>27</v>
      </c>
      <c r="C199" s="6">
        <v>1128299</v>
      </c>
      <c r="D199" s="7">
        <v>44460</v>
      </c>
      <c r="E199" s="6" t="s">
        <v>28</v>
      </c>
      <c r="F199" s="6" t="s">
        <v>29</v>
      </c>
      <c r="G199" s="6" t="s">
        <v>30</v>
      </c>
      <c r="H199" s="6" t="s">
        <v>18</v>
      </c>
      <c r="I199" s="8">
        <v>0.60000000000000009</v>
      </c>
      <c r="J199" s="9">
        <v>9250</v>
      </c>
      <c r="K199" s="10">
        <f t="shared" si="0"/>
        <v>5550.0000000000009</v>
      </c>
      <c r="L199" s="10">
        <f t="shared" si="1"/>
        <v>832.50000000000011</v>
      </c>
      <c r="M199" s="11">
        <v>0.15</v>
      </c>
      <c r="O199" s="1"/>
    </row>
    <row r="200" spans="1:15" ht="15.75" customHeight="1">
      <c r="A200" s="1"/>
      <c r="B200" s="6" t="s">
        <v>27</v>
      </c>
      <c r="C200" s="6">
        <v>1128299</v>
      </c>
      <c r="D200" s="7">
        <v>44460</v>
      </c>
      <c r="E200" s="6" t="s">
        <v>28</v>
      </c>
      <c r="F200" s="6" t="s">
        <v>29</v>
      </c>
      <c r="G200" s="6" t="s">
        <v>30</v>
      </c>
      <c r="H200" s="6" t="s">
        <v>19</v>
      </c>
      <c r="I200" s="8">
        <v>0.55000000000000004</v>
      </c>
      <c r="J200" s="9">
        <v>7750</v>
      </c>
      <c r="K200" s="10">
        <f t="shared" si="0"/>
        <v>4262.5</v>
      </c>
      <c r="L200" s="10">
        <f t="shared" si="1"/>
        <v>1278.7500000000002</v>
      </c>
      <c r="M200" s="11">
        <v>0.30000000000000004</v>
      </c>
      <c r="O200" s="1"/>
    </row>
    <row r="201" spans="1:15" ht="15.75" customHeight="1">
      <c r="A201" s="1"/>
      <c r="B201" s="6" t="s">
        <v>27</v>
      </c>
      <c r="C201" s="6">
        <v>1128299</v>
      </c>
      <c r="D201" s="7">
        <v>44460</v>
      </c>
      <c r="E201" s="6" t="s">
        <v>28</v>
      </c>
      <c r="F201" s="6" t="s">
        <v>29</v>
      </c>
      <c r="G201" s="6" t="s">
        <v>30</v>
      </c>
      <c r="H201" s="6" t="s">
        <v>20</v>
      </c>
      <c r="I201" s="8">
        <v>0.55000000000000004</v>
      </c>
      <c r="J201" s="9">
        <v>7250</v>
      </c>
      <c r="K201" s="10">
        <f t="shared" si="0"/>
        <v>3987.5000000000005</v>
      </c>
      <c r="L201" s="10">
        <f t="shared" si="1"/>
        <v>996.875</v>
      </c>
      <c r="M201" s="11">
        <v>0.24999999999999997</v>
      </c>
      <c r="O201" s="1"/>
    </row>
    <row r="202" spans="1:15" ht="15.75" customHeight="1">
      <c r="A202" s="1"/>
      <c r="B202" s="6" t="s">
        <v>27</v>
      </c>
      <c r="C202" s="6">
        <v>1128299</v>
      </c>
      <c r="D202" s="7">
        <v>44460</v>
      </c>
      <c r="E202" s="6" t="s">
        <v>28</v>
      </c>
      <c r="F202" s="6" t="s">
        <v>29</v>
      </c>
      <c r="G202" s="6" t="s">
        <v>30</v>
      </c>
      <c r="H202" s="6" t="s">
        <v>21</v>
      </c>
      <c r="I202" s="8">
        <v>0.65</v>
      </c>
      <c r="J202" s="9">
        <v>7250</v>
      </c>
      <c r="K202" s="10">
        <f t="shared" si="0"/>
        <v>4712.5</v>
      </c>
      <c r="L202" s="10">
        <f t="shared" si="1"/>
        <v>2120.6250000000005</v>
      </c>
      <c r="M202" s="11">
        <v>0.45000000000000007</v>
      </c>
      <c r="O202" s="1"/>
    </row>
    <row r="203" spans="1:15" ht="15.75" customHeight="1">
      <c r="A203" s="1"/>
      <c r="B203" s="6" t="s">
        <v>27</v>
      </c>
      <c r="C203" s="6">
        <v>1128299</v>
      </c>
      <c r="D203" s="7">
        <v>44460</v>
      </c>
      <c r="E203" s="6" t="s">
        <v>28</v>
      </c>
      <c r="F203" s="6" t="s">
        <v>29</v>
      </c>
      <c r="G203" s="6" t="s">
        <v>30</v>
      </c>
      <c r="H203" s="6" t="s">
        <v>22</v>
      </c>
      <c r="I203" s="8">
        <v>0.70000000000000007</v>
      </c>
      <c r="J203" s="9">
        <v>7750</v>
      </c>
      <c r="K203" s="10">
        <f t="shared" si="0"/>
        <v>5425.0000000000009</v>
      </c>
      <c r="L203" s="10">
        <f t="shared" si="1"/>
        <v>542.50000000000011</v>
      </c>
      <c r="M203" s="11">
        <v>0.1</v>
      </c>
      <c r="O203" s="1"/>
    </row>
    <row r="204" spans="1:15" ht="15.75" customHeight="1">
      <c r="A204" s="1"/>
      <c r="B204" s="6" t="s">
        <v>27</v>
      </c>
      <c r="C204" s="6">
        <v>1128299</v>
      </c>
      <c r="D204" s="7">
        <v>44489</v>
      </c>
      <c r="E204" s="6" t="s">
        <v>28</v>
      </c>
      <c r="F204" s="6" t="s">
        <v>29</v>
      </c>
      <c r="G204" s="6" t="s">
        <v>30</v>
      </c>
      <c r="H204" s="6" t="s">
        <v>17</v>
      </c>
      <c r="I204" s="8">
        <v>0.55000000000000004</v>
      </c>
      <c r="J204" s="9">
        <v>8750</v>
      </c>
      <c r="K204" s="10">
        <f t="shared" si="0"/>
        <v>4812.5</v>
      </c>
      <c r="L204" s="10">
        <f t="shared" si="1"/>
        <v>1443.7500000000002</v>
      </c>
      <c r="M204" s="11">
        <v>0.30000000000000004</v>
      </c>
      <c r="O204" s="1"/>
    </row>
    <row r="205" spans="1:15" ht="15.75" customHeight="1">
      <c r="A205" s="1"/>
      <c r="B205" s="6" t="s">
        <v>27</v>
      </c>
      <c r="C205" s="6">
        <v>1128299</v>
      </c>
      <c r="D205" s="7">
        <v>44489</v>
      </c>
      <c r="E205" s="6" t="s">
        <v>28</v>
      </c>
      <c r="F205" s="6" t="s">
        <v>29</v>
      </c>
      <c r="G205" s="6" t="s">
        <v>30</v>
      </c>
      <c r="H205" s="6" t="s">
        <v>18</v>
      </c>
      <c r="I205" s="8">
        <v>0.60000000000000009</v>
      </c>
      <c r="J205" s="9">
        <v>8750</v>
      </c>
      <c r="K205" s="10">
        <f t="shared" si="0"/>
        <v>5250.0000000000009</v>
      </c>
      <c r="L205" s="10">
        <f t="shared" si="1"/>
        <v>787.50000000000011</v>
      </c>
      <c r="M205" s="11">
        <v>0.15</v>
      </c>
      <c r="O205" s="1"/>
    </row>
    <row r="206" spans="1:15" ht="15.75" customHeight="1">
      <c r="A206" s="1"/>
      <c r="B206" s="6" t="s">
        <v>27</v>
      </c>
      <c r="C206" s="6">
        <v>1128299</v>
      </c>
      <c r="D206" s="7">
        <v>44489</v>
      </c>
      <c r="E206" s="6" t="s">
        <v>28</v>
      </c>
      <c r="F206" s="6" t="s">
        <v>29</v>
      </c>
      <c r="G206" s="6" t="s">
        <v>30</v>
      </c>
      <c r="H206" s="6" t="s">
        <v>19</v>
      </c>
      <c r="I206" s="8">
        <v>0.55000000000000004</v>
      </c>
      <c r="J206" s="9">
        <v>7000</v>
      </c>
      <c r="K206" s="10">
        <f t="shared" si="0"/>
        <v>3850.0000000000005</v>
      </c>
      <c r="L206" s="10">
        <f t="shared" si="1"/>
        <v>1155.0000000000002</v>
      </c>
      <c r="M206" s="11">
        <v>0.30000000000000004</v>
      </c>
      <c r="O206" s="1"/>
    </row>
    <row r="207" spans="1:15" ht="15.75" customHeight="1">
      <c r="A207" s="1"/>
      <c r="B207" s="6" t="s">
        <v>27</v>
      </c>
      <c r="C207" s="6">
        <v>1128299</v>
      </c>
      <c r="D207" s="7">
        <v>44489</v>
      </c>
      <c r="E207" s="6" t="s">
        <v>28</v>
      </c>
      <c r="F207" s="6" t="s">
        <v>29</v>
      </c>
      <c r="G207" s="6" t="s">
        <v>30</v>
      </c>
      <c r="H207" s="6" t="s">
        <v>20</v>
      </c>
      <c r="I207" s="8">
        <v>0.55000000000000004</v>
      </c>
      <c r="J207" s="9">
        <v>6750</v>
      </c>
      <c r="K207" s="10">
        <f t="shared" si="0"/>
        <v>3712.5000000000005</v>
      </c>
      <c r="L207" s="10">
        <f t="shared" si="1"/>
        <v>928.125</v>
      </c>
      <c r="M207" s="11">
        <v>0.24999999999999997</v>
      </c>
      <c r="O207" s="1"/>
    </row>
    <row r="208" spans="1:15" ht="15.75" customHeight="1">
      <c r="A208" s="1"/>
      <c r="B208" s="6" t="s">
        <v>27</v>
      </c>
      <c r="C208" s="6">
        <v>1128299</v>
      </c>
      <c r="D208" s="7">
        <v>44489</v>
      </c>
      <c r="E208" s="6" t="s">
        <v>28</v>
      </c>
      <c r="F208" s="6" t="s">
        <v>29</v>
      </c>
      <c r="G208" s="6" t="s">
        <v>30</v>
      </c>
      <c r="H208" s="6" t="s">
        <v>21</v>
      </c>
      <c r="I208" s="8">
        <v>0.65</v>
      </c>
      <c r="J208" s="9">
        <v>6500</v>
      </c>
      <c r="K208" s="10">
        <f t="shared" si="0"/>
        <v>4225</v>
      </c>
      <c r="L208" s="10">
        <f t="shared" si="1"/>
        <v>1901.2500000000002</v>
      </c>
      <c r="M208" s="11">
        <v>0.45000000000000007</v>
      </c>
      <c r="O208" s="1"/>
    </row>
    <row r="209" spans="1:15" ht="15.75" customHeight="1">
      <c r="A209" s="1"/>
      <c r="B209" s="6" t="s">
        <v>27</v>
      </c>
      <c r="C209" s="6">
        <v>1128299</v>
      </c>
      <c r="D209" s="7">
        <v>44489</v>
      </c>
      <c r="E209" s="6" t="s">
        <v>28</v>
      </c>
      <c r="F209" s="6" t="s">
        <v>29</v>
      </c>
      <c r="G209" s="6" t="s">
        <v>30</v>
      </c>
      <c r="H209" s="6" t="s">
        <v>22</v>
      </c>
      <c r="I209" s="8">
        <v>0.70000000000000007</v>
      </c>
      <c r="J209" s="9">
        <v>7000</v>
      </c>
      <c r="K209" s="10">
        <f t="shared" si="0"/>
        <v>4900.0000000000009</v>
      </c>
      <c r="L209" s="10">
        <f t="shared" si="1"/>
        <v>490.00000000000011</v>
      </c>
      <c r="M209" s="11">
        <v>0.1</v>
      </c>
      <c r="O209" s="1"/>
    </row>
    <row r="210" spans="1:15" ht="15.75" customHeight="1">
      <c r="A210" s="1"/>
      <c r="B210" s="6" t="s">
        <v>27</v>
      </c>
      <c r="C210" s="6">
        <v>1128299</v>
      </c>
      <c r="D210" s="7">
        <v>44520</v>
      </c>
      <c r="E210" s="6" t="s">
        <v>28</v>
      </c>
      <c r="F210" s="6" t="s">
        <v>29</v>
      </c>
      <c r="G210" s="6" t="s">
        <v>30</v>
      </c>
      <c r="H210" s="6" t="s">
        <v>17</v>
      </c>
      <c r="I210" s="8">
        <v>0.55000000000000004</v>
      </c>
      <c r="J210" s="9">
        <v>8750</v>
      </c>
      <c r="K210" s="10">
        <f t="shared" si="0"/>
        <v>4812.5</v>
      </c>
      <c r="L210" s="10">
        <f t="shared" si="1"/>
        <v>1443.7500000000002</v>
      </c>
      <c r="M210" s="11">
        <v>0.30000000000000004</v>
      </c>
      <c r="O210" s="1"/>
    </row>
    <row r="211" spans="1:15" ht="15.75" customHeight="1">
      <c r="A211" s="1"/>
      <c r="B211" s="6" t="s">
        <v>27</v>
      </c>
      <c r="C211" s="6">
        <v>1128299</v>
      </c>
      <c r="D211" s="7">
        <v>44520</v>
      </c>
      <c r="E211" s="6" t="s">
        <v>28</v>
      </c>
      <c r="F211" s="6" t="s">
        <v>29</v>
      </c>
      <c r="G211" s="6" t="s">
        <v>30</v>
      </c>
      <c r="H211" s="6" t="s">
        <v>18</v>
      </c>
      <c r="I211" s="8">
        <v>0.60000000000000009</v>
      </c>
      <c r="J211" s="9">
        <v>8750</v>
      </c>
      <c r="K211" s="10">
        <f t="shared" si="0"/>
        <v>5250.0000000000009</v>
      </c>
      <c r="L211" s="10">
        <f t="shared" si="1"/>
        <v>787.50000000000011</v>
      </c>
      <c r="M211" s="11">
        <v>0.15</v>
      </c>
      <c r="O211" s="1"/>
    </row>
    <row r="212" spans="1:15" ht="15.75" customHeight="1">
      <c r="A212" s="1"/>
      <c r="B212" s="6" t="s">
        <v>27</v>
      </c>
      <c r="C212" s="6">
        <v>1128299</v>
      </c>
      <c r="D212" s="7">
        <v>44520</v>
      </c>
      <c r="E212" s="6" t="s">
        <v>28</v>
      </c>
      <c r="F212" s="6" t="s">
        <v>29</v>
      </c>
      <c r="G212" s="6" t="s">
        <v>30</v>
      </c>
      <c r="H212" s="6" t="s">
        <v>19</v>
      </c>
      <c r="I212" s="8">
        <v>0.55000000000000004</v>
      </c>
      <c r="J212" s="9">
        <v>7250</v>
      </c>
      <c r="K212" s="10">
        <f t="shared" si="0"/>
        <v>3987.5000000000005</v>
      </c>
      <c r="L212" s="10">
        <f t="shared" si="1"/>
        <v>1196.2500000000002</v>
      </c>
      <c r="M212" s="11">
        <v>0.30000000000000004</v>
      </c>
      <c r="O212" s="1"/>
    </row>
    <row r="213" spans="1:15" ht="15.75" customHeight="1">
      <c r="A213" s="1"/>
      <c r="B213" s="6" t="s">
        <v>27</v>
      </c>
      <c r="C213" s="6">
        <v>1128299</v>
      </c>
      <c r="D213" s="7">
        <v>44520</v>
      </c>
      <c r="E213" s="6" t="s">
        <v>28</v>
      </c>
      <c r="F213" s="6" t="s">
        <v>29</v>
      </c>
      <c r="G213" s="6" t="s">
        <v>30</v>
      </c>
      <c r="H213" s="6" t="s">
        <v>20</v>
      </c>
      <c r="I213" s="8">
        <v>0.55000000000000004</v>
      </c>
      <c r="J213" s="9">
        <v>7000</v>
      </c>
      <c r="K213" s="10">
        <f t="shared" si="0"/>
        <v>3850.0000000000005</v>
      </c>
      <c r="L213" s="10">
        <f t="shared" si="1"/>
        <v>962.5</v>
      </c>
      <c r="M213" s="11">
        <v>0.24999999999999997</v>
      </c>
      <c r="O213" s="1"/>
    </row>
    <row r="214" spans="1:15" ht="15.75" customHeight="1">
      <c r="A214" s="1"/>
      <c r="B214" s="6" t="s">
        <v>27</v>
      </c>
      <c r="C214" s="6">
        <v>1128299</v>
      </c>
      <c r="D214" s="7">
        <v>44520</v>
      </c>
      <c r="E214" s="6" t="s">
        <v>28</v>
      </c>
      <c r="F214" s="6" t="s">
        <v>29</v>
      </c>
      <c r="G214" s="6" t="s">
        <v>30</v>
      </c>
      <c r="H214" s="6" t="s">
        <v>21</v>
      </c>
      <c r="I214" s="8">
        <v>0.65</v>
      </c>
      <c r="J214" s="9">
        <v>6500</v>
      </c>
      <c r="K214" s="10">
        <f t="shared" si="0"/>
        <v>4225</v>
      </c>
      <c r="L214" s="10">
        <f t="shared" si="1"/>
        <v>1901.2500000000002</v>
      </c>
      <c r="M214" s="11">
        <v>0.45000000000000007</v>
      </c>
      <c r="O214" s="1"/>
    </row>
    <row r="215" spans="1:15" ht="15.75" customHeight="1">
      <c r="A215" s="1"/>
      <c r="B215" s="6" t="s">
        <v>27</v>
      </c>
      <c r="C215" s="6">
        <v>1128299</v>
      </c>
      <c r="D215" s="7">
        <v>44520</v>
      </c>
      <c r="E215" s="6" t="s">
        <v>28</v>
      </c>
      <c r="F215" s="6" t="s">
        <v>29</v>
      </c>
      <c r="G215" s="6" t="s">
        <v>30</v>
      </c>
      <c r="H215" s="6" t="s">
        <v>22</v>
      </c>
      <c r="I215" s="8">
        <v>0.70000000000000007</v>
      </c>
      <c r="J215" s="9">
        <v>7750</v>
      </c>
      <c r="K215" s="10">
        <f t="shared" si="0"/>
        <v>5425.0000000000009</v>
      </c>
      <c r="L215" s="10">
        <f t="shared" si="1"/>
        <v>542.50000000000011</v>
      </c>
      <c r="M215" s="11">
        <v>0.1</v>
      </c>
      <c r="O215" s="1"/>
    </row>
    <row r="216" spans="1:15" ht="15.75" customHeight="1">
      <c r="A216" s="1"/>
      <c r="B216" s="6" t="s">
        <v>27</v>
      </c>
      <c r="C216" s="6">
        <v>1128299</v>
      </c>
      <c r="D216" s="7">
        <v>44549</v>
      </c>
      <c r="E216" s="6" t="s">
        <v>28</v>
      </c>
      <c r="F216" s="6" t="s">
        <v>29</v>
      </c>
      <c r="G216" s="6" t="s">
        <v>30</v>
      </c>
      <c r="H216" s="6" t="s">
        <v>17</v>
      </c>
      <c r="I216" s="8">
        <v>0.55000000000000004</v>
      </c>
      <c r="J216" s="9">
        <v>9750</v>
      </c>
      <c r="K216" s="10">
        <f t="shared" si="0"/>
        <v>5362.5</v>
      </c>
      <c r="L216" s="10">
        <f t="shared" si="1"/>
        <v>1608.7500000000002</v>
      </c>
      <c r="M216" s="11">
        <v>0.30000000000000004</v>
      </c>
      <c r="O216" s="1"/>
    </row>
    <row r="217" spans="1:15" ht="15.75" customHeight="1">
      <c r="A217" s="1"/>
      <c r="B217" s="6" t="s">
        <v>27</v>
      </c>
      <c r="C217" s="6">
        <v>1128299</v>
      </c>
      <c r="D217" s="7">
        <v>44549</v>
      </c>
      <c r="E217" s="6" t="s">
        <v>28</v>
      </c>
      <c r="F217" s="6" t="s">
        <v>29</v>
      </c>
      <c r="G217" s="6" t="s">
        <v>30</v>
      </c>
      <c r="H217" s="6" t="s">
        <v>18</v>
      </c>
      <c r="I217" s="8">
        <v>0.60000000000000009</v>
      </c>
      <c r="J217" s="9">
        <v>9750</v>
      </c>
      <c r="K217" s="10">
        <f t="shared" si="0"/>
        <v>5850.0000000000009</v>
      </c>
      <c r="L217" s="10">
        <f t="shared" si="1"/>
        <v>877.50000000000011</v>
      </c>
      <c r="M217" s="11">
        <v>0.15</v>
      </c>
      <c r="O217" s="1"/>
    </row>
    <row r="218" spans="1:15" ht="15.75" customHeight="1">
      <c r="A218" s="1"/>
      <c r="B218" s="6" t="s">
        <v>27</v>
      </c>
      <c r="C218" s="6">
        <v>1128299</v>
      </c>
      <c r="D218" s="7">
        <v>44549</v>
      </c>
      <c r="E218" s="6" t="s">
        <v>28</v>
      </c>
      <c r="F218" s="6" t="s">
        <v>29</v>
      </c>
      <c r="G218" s="6" t="s">
        <v>30</v>
      </c>
      <c r="H218" s="6" t="s">
        <v>19</v>
      </c>
      <c r="I218" s="8">
        <v>0.55000000000000004</v>
      </c>
      <c r="J218" s="9">
        <v>7750</v>
      </c>
      <c r="K218" s="10">
        <f t="shared" si="0"/>
        <v>4262.5</v>
      </c>
      <c r="L218" s="10">
        <f t="shared" si="1"/>
        <v>1278.7500000000002</v>
      </c>
      <c r="M218" s="11">
        <v>0.30000000000000004</v>
      </c>
      <c r="O218" s="1"/>
    </row>
    <row r="219" spans="1:15" ht="15.75" customHeight="1">
      <c r="A219" s="1"/>
      <c r="B219" s="6" t="s">
        <v>27</v>
      </c>
      <c r="C219" s="6">
        <v>1128299</v>
      </c>
      <c r="D219" s="7">
        <v>44549</v>
      </c>
      <c r="E219" s="6" t="s">
        <v>28</v>
      </c>
      <c r="F219" s="6" t="s">
        <v>29</v>
      </c>
      <c r="G219" s="6" t="s">
        <v>30</v>
      </c>
      <c r="H219" s="6" t="s">
        <v>20</v>
      </c>
      <c r="I219" s="8">
        <v>0.55000000000000004</v>
      </c>
      <c r="J219" s="9">
        <v>7750</v>
      </c>
      <c r="K219" s="10">
        <f t="shared" si="0"/>
        <v>4262.5</v>
      </c>
      <c r="L219" s="10">
        <f t="shared" si="1"/>
        <v>1065.6249999999998</v>
      </c>
      <c r="M219" s="11">
        <v>0.24999999999999997</v>
      </c>
      <c r="O219" s="1"/>
    </row>
    <row r="220" spans="1:15" ht="15.75" customHeight="1">
      <c r="A220" s="1"/>
      <c r="B220" s="6" t="s">
        <v>27</v>
      </c>
      <c r="C220" s="6">
        <v>1128299</v>
      </c>
      <c r="D220" s="7">
        <v>44549</v>
      </c>
      <c r="E220" s="6" t="s">
        <v>28</v>
      </c>
      <c r="F220" s="6" t="s">
        <v>29</v>
      </c>
      <c r="G220" s="6" t="s">
        <v>30</v>
      </c>
      <c r="H220" s="6" t="s">
        <v>21</v>
      </c>
      <c r="I220" s="8">
        <v>0.65</v>
      </c>
      <c r="J220" s="9">
        <v>7000</v>
      </c>
      <c r="K220" s="10">
        <f t="shared" si="0"/>
        <v>4550</v>
      </c>
      <c r="L220" s="10">
        <f t="shared" si="1"/>
        <v>2047.5000000000002</v>
      </c>
      <c r="M220" s="11">
        <v>0.45000000000000007</v>
      </c>
      <c r="O220" s="1"/>
    </row>
    <row r="221" spans="1:15" ht="15.75" customHeight="1">
      <c r="A221" s="1"/>
      <c r="B221" s="6" t="s">
        <v>27</v>
      </c>
      <c r="C221" s="6">
        <v>1128299</v>
      </c>
      <c r="D221" s="7">
        <v>44549</v>
      </c>
      <c r="E221" s="6" t="s">
        <v>28</v>
      </c>
      <c r="F221" s="6" t="s">
        <v>29</v>
      </c>
      <c r="G221" s="6" t="s">
        <v>30</v>
      </c>
      <c r="H221" s="6" t="s">
        <v>22</v>
      </c>
      <c r="I221" s="8">
        <v>0.70000000000000007</v>
      </c>
      <c r="J221" s="9">
        <v>8000</v>
      </c>
      <c r="K221" s="10">
        <f t="shared" si="0"/>
        <v>5600.0000000000009</v>
      </c>
      <c r="L221" s="10">
        <f t="shared" si="1"/>
        <v>560.00000000000011</v>
      </c>
      <c r="M221" s="11">
        <v>0.1</v>
      </c>
      <c r="O221" s="1"/>
    </row>
    <row r="222" spans="1:15" ht="15.75" customHeight="1">
      <c r="A222" s="1"/>
      <c r="B222" s="6" t="s">
        <v>31</v>
      </c>
      <c r="C222" s="6">
        <v>1189833</v>
      </c>
      <c r="D222" s="7">
        <v>44211</v>
      </c>
      <c r="E222" s="6" t="s">
        <v>28</v>
      </c>
      <c r="F222" s="6" t="s">
        <v>29</v>
      </c>
      <c r="G222" s="6" t="s">
        <v>32</v>
      </c>
      <c r="H222" s="6" t="s">
        <v>17</v>
      </c>
      <c r="I222" s="8">
        <v>0.35</v>
      </c>
      <c r="J222" s="9">
        <v>7000</v>
      </c>
      <c r="K222" s="10">
        <f t="shared" si="0"/>
        <v>2450</v>
      </c>
      <c r="L222" s="10">
        <f t="shared" si="1"/>
        <v>980</v>
      </c>
      <c r="M222" s="11">
        <v>0.4</v>
      </c>
      <c r="O222" s="1"/>
    </row>
    <row r="223" spans="1:15" ht="15.75" customHeight="1">
      <c r="A223" s="1"/>
      <c r="B223" s="6" t="s">
        <v>31</v>
      </c>
      <c r="C223" s="6">
        <v>1189833</v>
      </c>
      <c r="D223" s="7">
        <v>44211</v>
      </c>
      <c r="E223" s="6" t="s">
        <v>28</v>
      </c>
      <c r="F223" s="6" t="s">
        <v>29</v>
      </c>
      <c r="G223" s="6" t="s">
        <v>32</v>
      </c>
      <c r="H223" s="6" t="s">
        <v>18</v>
      </c>
      <c r="I223" s="8">
        <v>0.45</v>
      </c>
      <c r="J223" s="9">
        <v>7000</v>
      </c>
      <c r="K223" s="10">
        <f t="shared" si="0"/>
        <v>3150</v>
      </c>
      <c r="L223" s="10">
        <f t="shared" si="1"/>
        <v>787.5</v>
      </c>
      <c r="M223" s="11">
        <v>0.25</v>
      </c>
      <c r="O223" s="1"/>
    </row>
    <row r="224" spans="1:15" ht="15.75" customHeight="1">
      <c r="A224" s="1"/>
      <c r="B224" s="6" t="s">
        <v>31</v>
      </c>
      <c r="C224" s="6">
        <v>1189833</v>
      </c>
      <c r="D224" s="7">
        <v>44211</v>
      </c>
      <c r="E224" s="6" t="s">
        <v>28</v>
      </c>
      <c r="F224" s="6" t="s">
        <v>29</v>
      </c>
      <c r="G224" s="6" t="s">
        <v>32</v>
      </c>
      <c r="H224" s="6" t="s">
        <v>19</v>
      </c>
      <c r="I224" s="8">
        <v>0.45</v>
      </c>
      <c r="J224" s="9">
        <v>7000</v>
      </c>
      <c r="K224" s="10">
        <f t="shared" si="0"/>
        <v>3150</v>
      </c>
      <c r="L224" s="10">
        <f t="shared" si="1"/>
        <v>1260</v>
      </c>
      <c r="M224" s="11">
        <v>0.4</v>
      </c>
      <c r="O224" s="1"/>
    </row>
    <row r="225" spans="1:15" ht="15.75" customHeight="1">
      <c r="A225" s="1"/>
      <c r="B225" s="6" t="s">
        <v>31</v>
      </c>
      <c r="C225" s="6">
        <v>1189833</v>
      </c>
      <c r="D225" s="7">
        <v>44211</v>
      </c>
      <c r="E225" s="6" t="s">
        <v>28</v>
      </c>
      <c r="F225" s="6" t="s">
        <v>29</v>
      </c>
      <c r="G225" s="6" t="s">
        <v>32</v>
      </c>
      <c r="H225" s="6" t="s">
        <v>20</v>
      </c>
      <c r="I225" s="8">
        <v>0.45</v>
      </c>
      <c r="J225" s="9">
        <v>5500</v>
      </c>
      <c r="K225" s="10">
        <f t="shared" si="0"/>
        <v>2475</v>
      </c>
      <c r="L225" s="10">
        <f t="shared" si="1"/>
        <v>866.25</v>
      </c>
      <c r="M225" s="11">
        <v>0.35</v>
      </c>
      <c r="O225" s="1"/>
    </row>
    <row r="226" spans="1:15" ht="15.75" customHeight="1">
      <c r="A226" s="1"/>
      <c r="B226" s="6" t="s">
        <v>31</v>
      </c>
      <c r="C226" s="6">
        <v>1189833</v>
      </c>
      <c r="D226" s="7">
        <v>44211</v>
      </c>
      <c r="E226" s="6" t="s">
        <v>28</v>
      </c>
      <c r="F226" s="6" t="s">
        <v>29</v>
      </c>
      <c r="G226" s="6" t="s">
        <v>32</v>
      </c>
      <c r="H226" s="6" t="s">
        <v>21</v>
      </c>
      <c r="I226" s="8">
        <v>0.5</v>
      </c>
      <c r="J226" s="9">
        <v>5000</v>
      </c>
      <c r="K226" s="10">
        <f t="shared" si="0"/>
        <v>2500</v>
      </c>
      <c r="L226" s="10">
        <f t="shared" si="1"/>
        <v>1375</v>
      </c>
      <c r="M226" s="11">
        <v>0.55000000000000004</v>
      </c>
      <c r="O226" s="1"/>
    </row>
    <row r="227" spans="1:15" ht="15.75" customHeight="1">
      <c r="A227" s="1"/>
      <c r="B227" s="6" t="s">
        <v>31</v>
      </c>
      <c r="C227" s="6">
        <v>1189833</v>
      </c>
      <c r="D227" s="7">
        <v>44211</v>
      </c>
      <c r="E227" s="6" t="s">
        <v>28</v>
      </c>
      <c r="F227" s="6" t="s">
        <v>29</v>
      </c>
      <c r="G227" s="6" t="s">
        <v>32</v>
      </c>
      <c r="H227" s="6" t="s">
        <v>22</v>
      </c>
      <c r="I227" s="8">
        <v>0.45</v>
      </c>
      <c r="J227" s="9">
        <v>7000</v>
      </c>
      <c r="K227" s="10">
        <f t="shared" si="0"/>
        <v>3150</v>
      </c>
      <c r="L227" s="10">
        <f t="shared" si="1"/>
        <v>630</v>
      </c>
      <c r="M227" s="11">
        <v>0.2</v>
      </c>
      <c r="O227" s="1"/>
    </row>
    <row r="228" spans="1:15" ht="15.75" customHeight="1">
      <c r="A228" s="1"/>
      <c r="B228" s="6" t="s">
        <v>31</v>
      </c>
      <c r="C228" s="6">
        <v>1189833</v>
      </c>
      <c r="D228" s="7">
        <v>44242</v>
      </c>
      <c r="E228" s="6" t="s">
        <v>28</v>
      </c>
      <c r="F228" s="6" t="s">
        <v>29</v>
      </c>
      <c r="G228" s="6" t="s">
        <v>32</v>
      </c>
      <c r="H228" s="6" t="s">
        <v>17</v>
      </c>
      <c r="I228" s="8">
        <v>0.35</v>
      </c>
      <c r="J228" s="9">
        <v>7500</v>
      </c>
      <c r="K228" s="10">
        <f t="shared" si="0"/>
        <v>2625</v>
      </c>
      <c r="L228" s="10">
        <f t="shared" si="1"/>
        <v>1050</v>
      </c>
      <c r="M228" s="11">
        <v>0.4</v>
      </c>
      <c r="O228" s="1"/>
    </row>
    <row r="229" spans="1:15" ht="15.75" customHeight="1">
      <c r="A229" s="1"/>
      <c r="B229" s="6" t="s">
        <v>31</v>
      </c>
      <c r="C229" s="6">
        <v>1189833</v>
      </c>
      <c r="D229" s="7">
        <v>44242</v>
      </c>
      <c r="E229" s="6" t="s">
        <v>28</v>
      </c>
      <c r="F229" s="6" t="s">
        <v>29</v>
      </c>
      <c r="G229" s="6" t="s">
        <v>32</v>
      </c>
      <c r="H229" s="6" t="s">
        <v>18</v>
      </c>
      <c r="I229" s="8">
        <v>0.45</v>
      </c>
      <c r="J229" s="9">
        <v>6500</v>
      </c>
      <c r="K229" s="10">
        <f t="shared" si="0"/>
        <v>2925</v>
      </c>
      <c r="L229" s="10">
        <f t="shared" si="1"/>
        <v>731.25</v>
      </c>
      <c r="M229" s="11">
        <v>0.25</v>
      </c>
      <c r="O229" s="1"/>
    </row>
    <row r="230" spans="1:15" ht="15.75" customHeight="1">
      <c r="A230" s="1"/>
      <c r="B230" s="6" t="s">
        <v>31</v>
      </c>
      <c r="C230" s="6">
        <v>1189833</v>
      </c>
      <c r="D230" s="7">
        <v>44242</v>
      </c>
      <c r="E230" s="6" t="s">
        <v>28</v>
      </c>
      <c r="F230" s="6" t="s">
        <v>29</v>
      </c>
      <c r="G230" s="6" t="s">
        <v>32</v>
      </c>
      <c r="H230" s="6" t="s">
        <v>19</v>
      </c>
      <c r="I230" s="8">
        <v>0.45</v>
      </c>
      <c r="J230" s="9">
        <v>6750</v>
      </c>
      <c r="K230" s="10">
        <f t="shared" si="0"/>
        <v>3037.5</v>
      </c>
      <c r="L230" s="10">
        <f t="shared" si="1"/>
        <v>1215</v>
      </c>
      <c r="M230" s="11">
        <v>0.4</v>
      </c>
      <c r="O230" s="1"/>
    </row>
    <row r="231" spans="1:15" ht="15.75" customHeight="1">
      <c r="A231" s="1"/>
      <c r="B231" s="6" t="s">
        <v>31</v>
      </c>
      <c r="C231" s="6">
        <v>1189833</v>
      </c>
      <c r="D231" s="7">
        <v>44242</v>
      </c>
      <c r="E231" s="6" t="s">
        <v>28</v>
      </c>
      <c r="F231" s="6" t="s">
        <v>29</v>
      </c>
      <c r="G231" s="6" t="s">
        <v>32</v>
      </c>
      <c r="H231" s="6" t="s">
        <v>20</v>
      </c>
      <c r="I231" s="8">
        <v>0.45</v>
      </c>
      <c r="J231" s="9">
        <v>5250</v>
      </c>
      <c r="K231" s="10">
        <f t="shared" si="0"/>
        <v>2362.5</v>
      </c>
      <c r="L231" s="10">
        <f t="shared" si="1"/>
        <v>826.875</v>
      </c>
      <c r="M231" s="11">
        <v>0.35</v>
      </c>
      <c r="O231" s="1"/>
    </row>
    <row r="232" spans="1:15" ht="15.75" customHeight="1">
      <c r="A232" s="1"/>
      <c r="B232" s="6" t="s">
        <v>31</v>
      </c>
      <c r="C232" s="6">
        <v>1189833</v>
      </c>
      <c r="D232" s="7">
        <v>44242</v>
      </c>
      <c r="E232" s="6" t="s">
        <v>28</v>
      </c>
      <c r="F232" s="6" t="s">
        <v>29</v>
      </c>
      <c r="G232" s="6" t="s">
        <v>32</v>
      </c>
      <c r="H232" s="6" t="s">
        <v>21</v>
      </c>
      <c r="I232" s="8">
        <v>0.5</v>
      </c>
      <c r="J232" s="9">
        <v>4500</v>
      </c>
      <c r="K232" s="10">
        <f t="shared" si="0"/>
        <v>2250</v>
      </c>
      <c r="L232" s="10">
        <f t="shared" si="1"/>
        <v>1237.5</v>
      </c>
      <c r="M232" s="11">
        <v>0.55000000000000004</v>
      </c>
      <c r="O232" s="1"/>
    </row>
    <row r="233" spans="1:15" ht="15.75" customHeight="1">
      <c r="A233" s="1"/>
      <c r="B233" s="6" t="s">
        <v>31</v>
      </c>
      <c r="C233" s="6">
        <v>1189833</v>
      </c>
      <c r="D233" s="7">
        <v>44242</v>
      </c>
      <c r="E233" s="6" t="s">
        <v>28</v>
      </c>
      <c r="F233" s="6" t="s">
        <v>29</v>
      </c>
      <c r="G233" s="6" t="s">
        <v>32</v>
      </c>
      <c r="H233" s="6" t="s">
        <v>22</v>
      </c>
      <c r="I233" s="8">
        <v>0.45</v>
      </c>
      <c r="J233" s="9">
        <v>6500</v>
      </c>
      <c r="K233" s="10">
        <f t="shared" si="0"/>
        <v>2925</v>
      </c>
      <c r="L233" s="10">
        <f t="shared" si="1"/>
        <v>585</v>
      </c>
      <c r="M233" s="11">
        <v>0.2</v>
      </c>
      <c r="O233" s="1"/>
    </row>
    <row r="234" spans="1:15" ht="15.75" customHeight="1">
      <c r="A234" s="1"/>
      <c r="B234" s="6" t="s">
        <v>31</v>
      </c>
      <c r="C234" s="6">
        <v>1189833</v>
      </c>
      <c r="D234" s="7">
        <v>44269</v>
      </c>
      <c r="E234" s="6" t="s">
        <v>28</v>
      </c>
      <c r="F234" s="6" t="s">
        <v>29</v>
      </c>
      <c r="G234" s="6" t="s">
        <v>32</v>
      </c>
      <c r="H234" s="6" t="s">
        <v>17</v>
      </c>
      <c r="I234" s="8">
        <v>0.35</v>
      </c>
      <c r="J234" s="9">
        <v>8000</v>
      </c>
      <c r="K234" s="10">
        <f t="shared" si="0"/>
        <v>2800</v>
      </c>
      <c r="L234" s="10">
        <f t="shared" si="1"/>
        <v>1120</v>
      </c>
      <c r="M234" s="11">
        <v>0.4</v>
      </c>
      <c r="O234" s="1"/>
    </row>
    <row r="235" spans="1:15" ht="15.75" customHeight="1">
      <c r="A235" s="1"/>
      <c r="B235" s="6" t="s">
        <v>31</v>
      </c>
      <c r="C235" s="6">
        <v>1189833</v>
      </c>
      <c r="D235" s="7">
        <v>44269</v>
      </c>
      <c r="E235" s="6" t="s">
        <v>28</v>
      </c>
      <c r="F235" s="6" t="s">
        <v>29</v>
      </c>
      <c r="G235" s="6" t="s">
        <v>32</v>
      </c>
      <c r="H235" s="6" t="s">
        <v>18</v>
      </c>
      <c r="I235" s="8">
        <v>0.45</v>
      </c>
      <c r="J235" s="9">
        <v>6500</v>
      </c>
      <c r="K235" s="10">
        <f t="shared" si="0"/>
        <v>2925</v>
      </c>
      <c r="L235" s="10">
        <f t="shared" si="1"/>
        <v>731.25</v>
      </c>
      <c r="M235" s="11">
        <v>0.25</v>
      </c>
      <c r="O235" s="1"/>
    </row>
    <row r="236" spans="1:15" ht="15.75" customHeight="1">
      <c r="A236" s="1"/>
      <c r="B236" s="6" t="s">
        <v>31</v>
      </c>
      <c r="C236" s="6">
        <v>1189833</v>
      </c>
      <c r="D236" s="7">
        <v>44269</v>
      </c>
      <c r="E236" s="6" t="s">
        <v>28</v>
      </c>
      <c r="F236" s="6" t="s">
        <v>29</v>
      </c>
      <c r="G236" s="6" t="s">
        <v>32</v>
      </c>
      <c r="H236" s="6" t="s">
        <v>19</v>
      </c>
      <c r="I236" s="8">
        <v>0.45</v>
      </c>
      <c r="J236" s="9">
        <v>6500</v>
      </c>
      <c r="K236" s="10">
        <f t="shared" si="0"/>
        <v>2925</v>
      </c>
      <c r="L236" s="10">
        <f t="shared" si="1"/>
        <v>1170</v>
      </c>
      <c r="M236" s="11">
        <v>0.4</v>
      </c>
      <c r="O236" s="1"/>
    </row>
    <row r="237" spans="1:15" ht="15.75" customHeight="1">
      <c r="A237" s="1"/>
      <c r="B237" s="6" t="s">
        <v>31</v>
      </c>
      <c r="C237" s="6">
        <v>1189833</v>
      </c>
      <c r="D237" s="7">
        <v>44269</v>
      </c>
      <c r="E237" s="6" t="s">
        <v>28</v>
      </c>
      <c r="F237" s="6" t="s">
        <v>29</v>
      </c>
      <c r="G237" s="6" t="s">
        <v>32</v>
      </c>
      <c r="H237" s="6" t="s">
        <v>20</v>
      </c>
      <c r="I237" s="8">
        <v>0.45</v>
      </c>
      <c r="J237" s="9">
        <v>5500</v>
      </c>
      <c r="K237" s="10">
        <f t="shared" si="0"/>
        <v>2475</v>
      </c>
      <c r="L237" s="10">
        <f t="shared" si="1"/>
        <v>866.25</v>
      </c>
      <c r="M237" s="11">
        <v>0.35</v>
      </c>
      <c r="O237" s="1"/>
    </row>
    <row r="238" spans="1:15" ht="15.75" customHeight="1">
      <c r="A238" s="1"/>
      <c r="B238" s="6" t="s">
        <v>31</v>
      </c>
      <c r="C238" s="6">
        <v>1189833</v>
      </c>
      <c r="D238" s="7">
        <v>44269</v>
      </c>
      <c r="E238" s="6" t="s">
        <v>28</v>
      </c>
      <c r="F238" s="6" t="s">
        <v>29</v>
      </c>
      <c r="G238" s="6" t="s">
        <v>32</v>
      </c>
      <c r="H238" s="6" t="s">
        <v>21</v>
      </c>
      <c r="I238" s="8">
        <v>0.5</v>
      </c>
      <c r="J238" s="9">
        <v>4250</v>
      </c>
      <c r="K238" s="10">
        <f t="shared" si="0"/>
        <v>2125</v>
      </c>
      <c r="L238" s="10">
        <f t="shared" si="1"/>
        <v>1168.75</v>
      </c>
      <c r="M238" s="11">
        <v>0.55000000000000004</v>
      </c>
      <c r="O238" s="1"/>
    </row>
    <row r="239" spans="1:15" ht="15.75" customHeight="1">
      <c r="A239" s="1"/>
      <c r="B239" s="6" t="s">
        <v>31</v>
      </c>
      <c r="C239" s="6">
        <v>1189833</v>
      </c>
      <c r="D239" s="7">
        <v>44269</v>
      </c>
      <c r="E239" s="6" t="s">
        <v>28</v>
      </c>
      <c r="F239" s="6" t="s">
        <v>29</v>
      </c>
      <c r="G239" s="6" t="s">
        <v>32</v>
      </c>
      <c r="H239" s="6" t="s">
        <v>22</v>
      </c>
      <c r="I239" s="8">
        <v>0.45</v>
      </c>
      <c r="J239" s="9">
        <v>6250</v>
      </c>
      <c r="K239" s="10">
        <f t="shared" si="0"/>
        <v>2812.5</v>
      </c>
      <c r="L239" s="10">
        <f t="shared" si="1"/>
        <v>562.5</v>
      </c>
      <c r="M239" s="11">
        <v>0.2</v>
      </c>
      <c r="O239" s="1"/>
    </row>
    <row r="240" spans="1:15" ht="15.75" customHeight="1">
      <c r="A240" s="1"/>
      <c r="B240" s="6" t="s">
        <v>31</v>
      </c>
      <c r="C240" s="6">
        <v>1189833</v>
      </c>
      <c r="D240" s="7">
        <v>44301</v>
      </c>
      <c r="E240" s="6" t="s">
        <v>28</v>
      </c>
      <c r="F240" s="6" t="s">
        <v>29</v>
      </c>
      <c r="G240" s="6" t="s">
        <v>32</v>
      </c>
      <c r="H240" s="6" t="s">
        <v>17</v>
      </c>
      <c r="I240" s="8">
        <v>0.45</v>
      </c>
      <c r="J240" s="9">
        <v>8000</v>
      </c>
      <c r="K240" s="10">
        <f t="shared" si="0"/>
        <v>3600</v>
      </c>
      <c r="L240" s="10">
        <f t="shared" si="1"/>
        <v>1440</v>
      </c>
      <c r="M240" s="11">
        <v>0.4</v>
      </c>
      <c r="O240" s="1"/>
    </row>
    <row r="241" spans="1:15" ht="15.75" customHeight="1">
      <c r="A241" s="1"/>
      <c r="B241" s="6" t="s">
        <v>31</v>
      </c>
      <c r="C241" s="6">
        <v>1189833</v>
      </c>
      <c r="D241" s="7">
        <v>44301</v>
      </c>
      <c r="E241" s="6" t="s">
        <v>28</v>
      </c>
      <c r="F241" s="6" t="s">
        <v>29</v>
      </c>
      <c r="G241" s="6" t="s">
        <v>32</v>
      </c>
      <c r="H241" s="6" t="s">
        <v>18</v>
      </c>
      <c r="I241" s="8">
        <v>0.5</v>
      </c>
      <c r="J241" s="9">
        <v>6000</v>
      </c>
      <c r="K241" s="10">
        <f t="shared" si="0"/>
        <v>3000</v>
      </c>
      <c r="L241" s="10">
        <f t="shared" si="1"/>
        <v>750</v>
      </c>
      <c r="M241" s="11">
        <v>0.25</v>
      </c>
      <c r="O241" s="1"/>
    </row>
    <row r="242" spans="1:15" ht="15.75" customHeight="1">
      <c r="A242" s="1"/>
      <c r="B242" s="6" t="s">
        <v>31</v>
      </c>
      <c r="C242" s="6">
        <v>1189833</v>
      </c>
      <c r="D242" s="7">
        <v>44301</v>
      </c>
      <c r="E242" s="6" t="s">
        <v>28</v>
      </c>
      <c r="F242" s="6" t="s">
        <v>29</v>
      </c>
      <c r="G242" s="6" t="s">
        <v>32</v>
      </c>
      <c r="H242" s="6" t="s">
        <v>19</v>
      </c>
      <c r="I242" s="8">
        <v>0.5</v>
      </c>
      <c r="J242" s="9">
        <v>6250</v>
      </c>
      <c r="K242" s="10">
        <f t="shared" si="0"/>
        <v>3125</v>
      </c>
      <c r="L242" s="10">
        <f t="shared" si="1"/>
        <v>1250</v>
      </c>
      <c r="M242" s="11">
        <v>0.4</v>
      </c>
      <c r="O242" s="1"/>
    </row>
    <row r="243" spans="1:15" ht="15.75" customHeight="1">
      <c r="A243" s="1"/>
      <c r="B243" s="6" t="s">
        <v>31</v>
      </c>
      <c r="C243" s="6">
        <v>1189833</v>
      </c>
      <c r="D243" s="7">
        <v>44301</v>
      </c>
      <c r="E243" s="6" t="s">
        <v>28</v>
      </c>
      <c r="F243" s="6" t="s">
        <v>29</v>
      </c>
      <c r="G243" s="6" t="s">
        <v>32</v>
      </c>
      <c r="H243" s="6" t="s">
        <v>20</v>
      </c>
      <c r="I243" s="8">
        <v>0.45</v>
      </c>
      <c r="J243" s="9">
        <v>5250</v>
      </c>
      <c r="K243" s="10">
        <f t="shared" si="0"/>
        <v>2362.5</v>
      </c>
      <c r="L243" s="10">
        <f t="shared" si="1"/>
        <v>826.875</v>
      </c>
      <c r="M243" s="11">
        <v>0.35</v>
      </c>
      <c r="O243" s="1"/>
    </row>
    <row r="244" spans="1:15" ht="15.75" customHeight="1">
      <c r="A244" s="1"/>
      <c r="B244" s="6" t="s">
        <v>31</v>
      </c>
      <c r="C244" s="6">
        <v>1189833</v>
      </c>
      <c r="D244" s="7">
        <v>44301</v>
      </c>
      <c r="E244" s="6" t="s">
        <v>28</v>
      </c>
      <c r="F244" s="6" t="s">
        <v>29</v>
      </c>
      <c r="G244" s="6" t="s">
        <v>32</v>
      </c>
      <c r="H244" s="6" t="s">
        <v>21</v>
      </c>
      <c r="I244" s="8">
        <v>0.5</v>
      </c>
      <c r="J244" s="9">
        <v>4250</v>
      </c>
      <c r="K244" s="10">
        <f t="shared" si="0"/>
        <v>2125</v>
      </c>
      <c r="L244" s="10">
        <f t="shared" si="1"/>
        <v>1168.75</v>
      </c>
      <c r="M244" s="11">
        <v>0.55000000000000004</v>
      </c>
      <c r="O244" s="1"/>
    </row>
    <row r="245" spans="1:15" ht="15.75" customHeight="1">
      <c r="A245" s="1"/>
      <c r="B245" s="6" t="s">
        <v>31</v>
      </c>
      <c r="C245" s="6">
        <v>1189833</v>
      </c>
      <c r="D245" s="7">
        <v>44301</v>
      </c>
      <c r="E245" s="6" t="s">
        <v>28</v>
      </c>
      <c r="F245" s="6" t="s">
        <v>29</v>
      </c>
      <c r="G245" s="6" t="s">
        <v>32</v>
      </c>
      <c r="H245" s="6" t="s">
        <v>22</v>
      </c>
      <c r="I245" s="8">
        <v>0.65</v>
      </c>
      <c r="J245" s="9">
        <v>6000</v>
      </c>
      <c r="K245" s="10">
        <f t="shared" si="0"/>
        <v>3900</v>
      </c>
      <c r="L245" s="10">
        <f t="shared" si="1"/>
        <v>780</v>
      </c>
      <c r="M245" s="11">
        <v>0.2</v>
      </c>
      <c r="O245" s="1"/>
    </row>
    <row r="246" spans="1:15" ht="15.75" customHeight="1">
      <c r="A246" s="1"/>
      <c r="B246" s="6" t="s">
        <v>31</v>
      </c>
      <c r="C246" s="6">
        <v>1189833</v>
      </c>
      <c r="D246" s="7">
        <v>44332</v>
      </c>
      <c r="E246" s="6" t="s">
        <v>28</v>
      </c>
      <c r="F246" s="6" t="s">
        <v>29</v>
      </c>
      <c r="G246" s="6" t="s">
        <v>32</v>
      </c>
      <c r="H246" s="6" t="s">
        <v>17</v>
      </c>
      <c r="I246" s="8">
        <v>0.45</v>
      </c>
      <c r="J246" s="9">
        <v>8000</v>
      </c>
      <c r="K246" s="10">
        <f t="shared" si="0"/>
        <v>3600</v>
      </c>
      <c r="L246" s="10">
        <f t="shared" si="1"/>
        <v>1440</v>
      </c>
      <c r="M246" s="11">
        <v>0.4</v>
      </c>
      <c r="O246" s="1"/>
    </row>
    <row r="247" spans="1:15" ht="15.75" customHeight="1">
      <c r="A247" s="1"/>
      <c r="B247" s="6" t="s">
        <v>31</v>
      </c>
      <c r="C247" s="6">
        <v>1189833</v>
      </c>
      <c r="D247" s="7">
        <v>44332</v>
      </c>
      <c r="E247" s="6" t="s">
        <v>28</v>
      </c>
      <c r="F247" s="6" t="s">
        <v>29</v>
      </c>
      <c r="G247" s="6" t="s">
        <v>32</v>
      </c>
      <c r="H247" s="6" t="s">
        <v>18</v>
      </c>
      <c r="I247" s="8">
        <v>0.5</v>
      </c>
      <c r="J247" s="9">
        <v>6500</v>
      </c>
      <c r="K247" s="10">
        <f t="shared" si="0"/>
        <v>3250</v>
      </c>
      <c r="L247" s="10">
        <f t="shared" si="1"/>
        <v>812.5</v>
      </c>
      <c r="M247" s="11">
        <v>0.25</v>
      </c>
      <c r="O247" s="1"/>
    </row>
    <row r="248" spans="1:15" ht="15.75" customHeight="1">
      <c r="A248" s="1"/>
      <c r="B248" s="6" t="s">
        <v>31</v>
      </c>
      <c r="C248" s="6">
        <v>1189833</v>
      </c>
      <c r="D248" s="7">
        <v>44332</v>
      </c>
      <c r="E248" s="6" t="s">
        <v>28</v>
      </c>
      <c r="F248" s="6" t="s">
        <v>29</v>
      </c>
      <c r="G248" s="6" t="s">
        <v>32</v>
      </c>
      <c r="H248" s="6" t="s">
        <v>19</v>
      </c>
      <c r="I248" s="8">
        <v>0.5</v>
      </c>
      <c r="J248" s="9">
        <v>6500</v>
      </c>
      <c r="K248" s="10">
        <f t="shared" si="0"/>
        <v>3250</v>
      </c>
      <c r="L248" s="10">
        <f t="shared" si="1"/>
        <v>1300</v>
      </c>
      <c r="M248" s="11">
        <v>0.4</v>
      </c>
      <c r="O248" s="1"/>
    </row>
    <row r="249" spans="1:15" ht="15.75" customHeight="1">
      <c r="A249" s="1"/>
      <c r="B249" s="6" t="s">
        <v>31</v>
      </c>
      <c r="C249" s="6">
        <v>1189833</v>
      </c>
      <c r="D249" s="7">
        <v>44332</v>
      </c>
      <c r="E249" s="6" t="s">
        <v>28</v>
      </c>
      <c r="F249" s="6" t="s">
        <v>29</v>
      </c>
      <c r="G249" s="6" t="s">
        <v>32</v>
      </c>
      <c r="H249" s="6" t="s">
        <v>20</v>
      </c>
      <c r="I249" s="8">
        <v>0.45</v>
      </c>
      <c r="J249" s="9">
        <v>5500</v>
      </c>
      <c r="K249" s="10">
        <f t="shared" si="0"/>
        <v>2475</v>
      </c>
      <c r="L249" s="10">
        <f t="shared" si="1"/>
        <v>866.25</v>
      </c>
      <c r="M249" s="11">
        <v>0.35</v>
      </c>
      <c r="O249" s="1"/>
    </row>
    <row r="250" spans="1:15" ht="15.75" customHeight="1">
      <c r="A250" s="1"/>
      <c r="B250" s="6" t="s">
        <v>31</v>
      </c>
      <c r="C250" s="6">
        <v>1189833</v>
      </c>
      <c r="D250" s="7">
        <v>44332</v>
      </c>
      <c r="E250" s="6" t="s">
        <v>28</v>
      </c>
      <c r="F250" s="6" t="s">
        <v>29</v>
      </c>
      <c r="G250" s="6" t="s">
        <v>32</v>
      </c>
      <c r="H250" s="6" t="s">
        <v>21</v>
      </c>
      <c r="I250" s="8">
        <v>0.5</v>
      </c>
      <c r="J250" s="9">
        <v>4500</v>
      </c>
      <c r="K250" s="10">
        <f t="shared" si="0"/>
        <v>2250</v>
      </c>
      <c r="L250" s="10">
        <f t="shared" si="1"/>
        <v>1237.5</v>
      </c>
      <c r="M250" s="11">
        <v>0.55000000000000004</v>
      </c>
      <c r="O250" s="1"/>
    </row>
    <row r="251" spans="1:15" ht="15.75" customHeight="1">
      <c r="A251" s="1"/>
      <c r="B251" s="6" t="s">
        <v>31</v>
      </c>
      <c r="C251" s="6">
        <v>1189833</v>
      </c>
      <c r="D251" s="7">
        <v>44332</v>
      </c>
      <c r="E251" s="6" t="s">
        <v>28</v>
      </c>
      <c r="F251" s="6" t="s">
        <v>29</v>
      </c>
      <c r="G251" s="6" t="s">
        <v>32</v>
      </c>
      <c r="H251" s="6" t="s">
        <v>22</v>
      </c>
      <c r="I251" s="8">
        <v>0.65</v>
      </c>
      <c r="J251" s="9">
        <v>6250</v>
      </c>
      <c r="K251" s="10">
        <f t="shared" si="0"/>
        <v>4062.5</v>
      </c>
      <c r="L251" s="10">
        <f t="shared" si="1"/>
        <v>812.5</v>
      </c>
      <c r="M251" s="11">
        <v>0.2</v>
      </c>
      <c r="O251" s="1"/>
    </row>
    <row r="252" spans="1:15" ht="15.75" customHeight="1">
      <c r="A252" s="1"/>
      <c r="B252" s="6" t="s">
        <v>31</v>
      </c>
      <c r="C252" s="6">
        <v>1189833</v>
      </c>
      <c r="D252" s="7">
        <v>44362</v>
      </c>
      <c r="E252" s="6" t="s">
        <v>28</v>
      </c>
      <c r="F252" s="6" t="s">
        <v>29</v>
      </c>
      <c r="G252" s="6" t="s">
        <v>32</v>
      </c>
      <c r="H252" s="6" t="s">
        <v>17</v>
      </c>
      <c r="I252" s="8">
        <v>0.45</v>
      </c>
      <c r="J252" s="9">
        <v>9000</v>
      </c>
      <c r="K252" s="10">
        <f t="shared" si="0"/>
        <v>4050</v>
      </c>
      <c r="L252" s="10">
        <f t="shared" si="1"/>
        <v>1620</v>
      </c>
      <c r="M252" s="11">
        <v>0.4</v>
      </c>
      <c r="O252" s="1"/>
    </row>
    <row r="253" spans="1:15" ht="15.75" customHeight="1">
      <c r="A253" s="1"/>
      <c r="B253" s="6" t="s">
        <v>31</v>
      </c>
      <c r="C253" s="6">
        <v>1189833</v>
      </c>
      <c r="D253" s="7">
        <v>44362</v>
      </c>
      <c r="E253" s="6" t="s">
        <v>28</v>
      </c>
      <c r="F253" s="6" t="s">
        <v>29</v>
      </c>
      <c r="G253" s="6" t="s">
        <v>32</v>
      </c>
      <c r="H253" s="6" t="s">
        <v>18</v>
      </c>
      <c r="I253" s="8">
        <v>0.5</v>
      </c>
      <c r="J253" s="9">
        <v>7500</v>
      </c>
      <c r="K253" s="10">
        <f t="shared" si="0"/>
        <v>3750</v>
      </c>
      <c r="L253" s="10">
        <f t="shared" si="1"/>
        <v>937.5</v>
      </c>
      <c r="M253" s="11">
        <v>0.25</v>
      </c>
      <c r="O253" s="1"/>
    </row>
    <row r="254" spans="1:15" ht="15.75" customHeight="1">
      <c r="A254" s="1"/>
      <c r="B254" s="6" t="s">
        <v>31</v>
      </c>
      <c r="C254" s="6">
        <v>1189833</v>
      </c>
      <c r="D254" s="7">
        <v>44362</v>
      </c>
      <c r="E254" s="6" t="s">
        <v>28</v>
      </c>
      <c r="F254" s="6" t="s">
        <v>29</v>
      </c>
      <c r="G254" s="6" t="s">
        <v>32</v>
      </c>
      <c r="H254" s="6" t="s">
        <v>19</v>
      </c>
      <c r="I254" s="8">
        <v>0.5</v>
      </c>
      <c r="J254" s="9">
        <v>7500</v>
      </c>
      <c r="K254" s="10">
        <f t="shared" si="0"/>
        <v>3750</v>
      </c>
      <c r="L254" s="10">
        <f t="shared" si="1"/>
        <v>1500</v>
      </c>
      <c r="M254" s="11">
        <v>0.4</v>
      </c>
      <c r="O254" s="1"/>
    </row>
    <row r="255" spans="1:15" ht="15.75" customHeight="1">
      <c r="A255" s="1"/>
      <c r="B255" s="6" t="s">
        <v>31</v>
      </c>
      <c r="C255" s="6">
        <v>1189833</v>
      </c>
      <c r="D255" s="7">
        <v>44362</v>
      </c>
      <c r="E255" s="6" t="s">
        <v>28</v>
      </c>
      <c r="F255" s="6" t="s">
        <v>29</v>
      </c>
      <c r="G255" s="6" t="s">
        <v>32</v>
      </c>
      <c r="H255" s="6" t="s">
        <v>20</v>
      </c>
      <c r="I255" s="8">
        <v>0.45</v>
      </c>
      <c r="J255" s="9">
        <v>6250</v>
      </c>
      <c r="K255" s="10">
        <f t="shared" si="0"/>
        <v>2812.5</v>
      </c>
      <c r="L255" s="10">
        <f t="shared" si="1"/>
        <v>984.37499999999989</v>
      </c>
      <c r="M255" s="11">
        <v>0.35</v>
      </c>
      <c r="O255" s="1"/>
    </row>
    <row r="256" spans="1:15" ht="15.75" customHeight="1">
      <c r="A256" s="1"/>
      <c r="B256" s="6" t="s">
        <v>31</v>
      </c>
      <c r="C256" s="6">
        <v>1189833</v>
      </c>
      <c r="D256" s="7">
        <v>44362</v>
      </c>
      <c r="E256" s="6" t="s">
        <v>28</v>
      </c>
      <c r="F256" s="6" t="s">
        <v>29</v>
      </c>
      <c r="G256" s="6" t="s">
        <v>32</v>
      </c>
      <c r="H256" s="6" t="s">
        <v>21</v>
      </c>
      <c r="I256" s="8">
        <v>0.5</v>
      </c>
      <c r="J256" s="9">
        <v>5000</v>
      </c>
      <c r="K256" s="10">
        <f t="shared" si="0"/>
        <v>2500</v>
      </c>
      <c r="L256" s="10">
        <f t="shared" si="1"/>
        <v>1375</v>
      </c>
      <c r="M256" s="11">
        <v>0.55000000000000004</v>
      </c>
      <c r="O256" s="1"/>
    </row>
    <row r="257" spans="1:15" ht="15.75" customHeight="1">
      <c r="A257" s="1"/>
      <c r="B257" s="6" t="s">
        <v>31</v>
      </c>
      <c r="C257" s="6">
        <v>1189833</v>
      </c>
      <c r="D257" s="7">
        <v>44362</v>
      </c>
      <c r="E257" s="6" t="s">
        <v>28</v>
      </c>
      <c r="F257" s="6" t="s">
        <v>29</v>
      </c>
      <c r="G257" s="6" t="s">
        <v>32</v>
      </c>
      <c r="H257" s="6" t="s">
        <v>22</v>
      </c>
      <c r="I257" s="8">
        <v>0.65</v>
      </c>
      <c r="J257" s="9">
        <v>8000</v>
      </c>
      <c r="K257" s="10">
        <f t="shared" si="0"/>
        <v>5200</v>
      </c>
      <c r="L257" s="10">
        <f t="shared" si="1"/>
        <v>1040</v>
      </c>
      <c r="M257" s="11">
        <v>0.2</v>
      </c>
      <c r="O257" s="1"/>
    </row>
    <row r="258" spans="1:15" ht="15.75" customHeight="1">
      <c r="A258" s="1"/>
      <c r="B258" s="6" t="s">
        <v>31</v>
      </c>
      <c r="C258" s="6">
        <v>1189833</v>
      </c>
      <c r="D258" s="7">
        <v>44391</v>
      </c>
      <c r="E258" s="6" t="s">
        <v>28</v>
      </c>
      <c r="F258" s="6" t="s">
        <v>29</v>
      </c>
      <c r="G258" s="6" t="s">
        <v>32</v>
      </c>
      <c r="H258" s="6" t="s">
        <v>17</v>
      </c>
      <c r="I258" s="8">
        <v>0.45</v>
      </c>
      <c r="J258" s="9">
        <v>9500</v>
      </c>
      <c r="K258" s="10">
        <f t="shared" si="0"/>
        <v>4275</v>
      </c>
      <c r="L258" s="10">
        <f t="shared" si="1"/>
        <v>1710</v>
      </c>
      <c r="M258" s="11">
        <v>0.4</v>
      </c>
      <c r="O258" s="1"/>
    </row>
    <row r="259" spans="1:15" ht="15.75" customHeight="1">
      <c r="A259" s="1"/>
      <c r="B259" s="6" t="s">
        <v>31</v>
      </c>
      <c r="C259" s="6">
        <v>1189833</v>
      </c>
      <c r="D259" s="7">
        <v>44391</v>
      </c>
      <c r="E259" s="6" t="s">
        <v>28</v>
      </c>
      <c r="F259" s="6" t="s">
        <v>29</v>
      </c>
      <c r="G259" s="6" t="s">
        <v>32</v>
      </c>
      <c r="H259" s="6" t="s">
        <v>18</v>
      </c>
      <c r="I259" s="8">
        <v>0.5</v>
      </c>
      <c r="J259" s="9">
        <v>8000</v>
      </c>
      <c r="K259" s="10">
        <f t="shared" si="0"/>
        <v>4000</v>
      </c>
      <c r="L259" s="10">
        <f t="shared" si="1"/>
        <v>1000</v>
      </c>
      <c r="M259" s="11">
        <v>0.25</v>
      </c>
      <c r="O259" s="1"/>
    </row>
    <row r="260" spans="1:15" ht="15.75" customHeight="1">
      <c r="A260" s="1"/>
      <c r="B260" s="6" t="s">
        <v>31</v>
      </c>
      <c r="C260" s="6">
        <v>1189833</v>
      </c>
      <c r="D260" s="7">
        <v>44391</v>
      </c>
      <c r="E260" s="6" t="s">
        <v>28</v>
      </c>
      <c r="F260" s="6" t="s">
        <v>29</v>
      </c>
      <c r="G260" s="6" t="s">
        <v>32</v>
      </c>
      <c r="H260" s="6" t="s">
        <v>19</v>
      </c>
      <c r="I260" s="8">
        <v>0.5</v>
      </c>
      <c r="J260" s="9">
        <v>7500</v>
      </c>
      <c r="K260" s="10">
        <f t="shared" si="0"/>
        <v>3750</v>
      </c>
      <c r="L260" s="10">
        <f t="shared" si="1"/>
        <v>1500</v>
      </c>
      <c r="M260" s="11">
        <v>0.4</v>
      </c>
      <c r="O260" s="1"/>
    </row>
    <row r="261" spans="1:15" ht="15.75" customHeight="1">
      <c r="A261" s="1"/>
      <c r="B261" s="6" t="s">
        <v>31</v>
      </c>
      <c r="C261" s="6">
        <v>1189833</v>
      </c>
      <c r="D261" s="7">
        <v>44391</v>
      </c>
      <c r="E261" s="6" t="s">
        <v>28</v>
      </c>
      <c r="F261" s="6" t="s">
        <v>29</v>
      </c>
      <c r="G261" s="6" t="s">
        <v>32</v>
      </c>
      <c r="H261" s="6" t="s">
        <v>20</v>
      </c>
      <c r="I261" s="8">
        <v>0.45</v>
      </c>
      <c r="J261" s="9">
        <v>6500</v>
      </c>
      <c r="K261" s="10">
        <f t="shared" ref="K261:K515" si="2">I261*J261</f>
        <v>2925</v>
      </c>
      <c r="L261" s="10">
        <f t="shared" ref="L261:L515" si="3">K261*M261</f>
        <v>1023.7499999999999</v>
      </c>
      <c r="M261" s="11">
        <v>0.35</v>
      </c>
      <c r="O261" s="1"/>
    </row>
    <row r="262" spans="1:15" ht="15.75" customHeight="1">
      <c r="A262" s="1"/>
      <c r="B262" s="6" t="s">
        <v>31</v>
      </c>
      <c r="C262" s="6">
        <v>1189833</v>
      </c>
      <c r="D262" s="7">
        <v>44391</v>
      </c>
      <c r="E262" s="6" t="s">
        <v>28</v>
      </c>
      <c r="F262" s="6" t="s">
        <v>29</v>
      </c>
      <c r="G262" s="6" t="s">
        <v>32</v>
      </c>
      <c r="H262" s="6" t="s">
        <v>21</v>
      </c>
      <c r="I262" s="8">
        <v>0.5</v>
      </c>
      <c r="J262" s="9">
        <v>7000</v>
      </c>
      <c r="K262" s="10">
        <f t="shared" si="2"/>
        <v>3500</v>
      </c>
      <c r="L262" s="10">
        <f t="shared" si="3"/>
        <v>1925.0000000000002</v>
      </c>
      <c r="M262" s="11">
        <v>0.55000000000000004</v>
      </c>
      <c r="O262" s="1"/>
    </row>
    <row r="263" spans="1:15" ht="15.75" customHeight="1">
      <c r="A263" s="1"/>
      <c r="B263" s="6" t="s">
        <v>31</v>
      </c>
      <c r="C263" s="6">
        <v>1189833</v>
      </c>
      <c r="D263" s="7">
        <v>44391</v>
      </c>
      <c r="E263" s="6" t="s">
        <v>28</v>
      </c>
      <c r="F263" s="6" t="s">
        <v>29</v>
      </c>
      <c r="G263" s="6" t="s">
        <v>32</v>
      </c>
      <c r="H263" s="6" t="s">
        <v>22</v>
      </c>
      <c r="I263" s="8">
        <v>0.65</v>
      </c>
      <c r="J263" s="9">
        <v>7000</v>
      </c>
      <c r="K263" s="10">
        <f t="shared" si="2"/>
        <v>4550</v>
      </c>
      <c r="L263" s="10">
        <f t="shared" si="3"/>
        <v>910</v>
      </c>
      <c r="M263" s="11">
        <v>0.2</v>
      </c>
      <c r="O263" s="1"/>
    </row>
    <row r="264" spans="1:15" ht="15.75" customHeight="1">
      <c r="A264" s="1"/>
      <c r="B264" s="6" t="s">
        <v>31</v>
      </c>
      <c r="C264" s="6">
        <v>1189833</v>
      </c>
      <c r="D264" s="7">
        <v>44423</v>
      </c>
      <c r="E264" s="6" t="s">
        <v>28</v>
      </c>
      <c r="F264" s="6" t="s">
        <v>29</v>
      </c>
      <c r="G264" s="6" t="s">
        <v>32</v>
      </c>
      <c r="H264" s="6" t="s">
        <v>17</v>
      </c>
      <c r="I264" s="8">
        <v>0.5</v>
      </c>
      <c r="J264" s="9">
        <v>9000</v>
      </c>
      <c r="K264" s="10">
        <f t="shared" si="2"/>
        <v>4500</v>
      </c>
      <c r="L264" s="10">
        <f t="shared" si="3"/>
        <v>1800</v>
      </c>
      <c r="M264" s="11">
        <v>0.4</v>
      </c>
      <c r="O264" s="1"/>
    </row>
    <row r="265" spans="1:15" ht="15.75" customHeight="1">
      <c r="A265" s="1"/>
      <c r="B265" s="6" t="s">
        <v>31</v>
      </c>
      <c r="C265" s="6">
        <v>1189833</v>
      </c>
      <c r="D265" s="7">
        <v>44423</v>
      </c>
      <c r="E265" s="6" t="s">
        <v>28</v>
      </c>
      <c r="F265" s="6" t="s">
        <v>29</v>
      </c>
      <c r="G265" s="6" t="s">
        <v>32</v>
      </c>
      <c r="H265" s="6" t="s">
        <v>18</v>
      </c>
      <c r="I265" s="8">
        <v>0.55000000000000004</v>
      </c>
      <c r="J265" s="9">
        <v>8500</v>
      </c>
      <c r="K265" s="10">
        <f t="shared" si="2"/>
        <v>4675</v>
      </c>
      <c r="L265" s="10">
        <f t="shared" si="3"/>
        <v>1168.75</v>
      </c>
      <c r="M265" s="11">
        <v>0.25</v>
      </c>
      <c r="O265" s="1"/>
    </row>
    <row r="266" spans="1:15" ht="15.75" customHeight="1">
      <c r="A266" s="1"/>
      <c r="B266" s="6" t="s">
        <v>31</v>
      </c>
      <c r="C266" s="6">
        <v>1189833</v>
      </c>
      <c r="D266" s="7">
        <v>44423</v>
      </c>
      <c r="E266" s="6" t="s">
        <v>28</v>
      </c>
      <c r="F266" s="6" t="s">
        <v>29</v>
      </c>
      <c r="G266" s="6" t="s">
        <v>32</v>
      </c>
      <c r="H266" s="6" t="s">
        <v>19</v>
      </c>
      <c r="I266" s="8">
        <v>0.5</v>
      </c>
      <c r="J266" s="9">
        <v>7250</v>
      </c>
      <c r="K266" s="10">
        <f t="shared" si="2"/>
        <v>3625</v>
      </c>
      <c r="L266" s="10">
        <f t="shared" si="3"/>
        <v>1450</v>
      </c>
      <c r="M266" s="11">
        <v>0.4</v>
      </c>
      <c r="O266" s="1"/>
    </row>
    <row r="267" spans="1:15" ht="15.75" customHeight="1">
      <c r="A267" s="1"/>
      <c r="B267" s="6" t="s">
        <v>31</v>
      </c>
      <c r="C267" s="6">
        <v>1189833</v>
      </c>
      <c r="D267" s="7">
        <v>44423</v>
      </c>
      <c r="E267" s="6" t="s">
        <v>28</v>
      </c>
      <c r="F267" s="6" t="s">
        <v>29</v>
      </c>
      <c r="G267" s="6" t="s">
        <v>32</v>
      </c>
      <c r="H267" s="6" t="s">
        <v>20</v>
      </c>
      <c r="I267" s="8">
        <v>0.5</v>
      </c>
      <c r="J267" s="9">
        <v>6750</v>
      </c>
      <c r="K267" s="10">
        <f t="shared" si="2"/>
        <v>3375</v>
      </c>
      <c r="L267" s="10">
        <f t="shared" si="3"/>
        <v>1181.25</v>
      </c>
      <c r="M267" s="11">
        <v>0.35</v>
      </c>
      <c r="O267" s="1"/>
    </row>
    <row r="268" spans="1:15" ht="15.75" customHeight="1">
      <c r="A268" s="1"/>
      <c r="B268" s="6" t="s">
        <v>31</v>
      </c>
      <c r="C268" s="6">
        <v>1189833</v>
      </c>
      <c r="D268" s="7">
        <v>44423</v>
      </c>
      <c r="E268" s="6" t="s">
        <v>28</v>
      </c>
      <c r="F268" s="6" t="s">
        <v>29</v>
      </c>
      <c r="G268" s="6" t="s">
        <v>32</v>
      </c>
      <c r="H268" s="6" t="s">
        <v>21</v>
      </c>
      <c r="I268" s="8">
        <v>0.6</v>
      </c>
      <c r="J268" s="9">
        <v>6750</v>
      </c>
      <c r="K268" s="10">
        <f t="shared" si="2"/>
        <v>4050</v>
      </c>
      <c r="L268" s="10">
        <f t="shared" si="3"/>
        <v>2227.5</v>
      </c>
      <c r="M268" s="11">
        <v>0.55000000000000004</v>
      </c>
      <c r="O268" s="1"/>
    </row>
    <row r="269" spans="1:15" ht="15.75" customHeight="1">
      <c r="A269" s="1"/>
      <c r="B269" s="6" t="s">
        <v>31</v>
      </c>
      <c r="C269" s="6">
        <v>1189833</v>
      </c>
      <c r="D269" s="7">
        <v>44423</v>
      </c>
      <c r="E269" s="6" t="s">
        <v>28</v>
      </c>
      <c r="F269" s="6" t="s">
        <v>29</v>
      </c>
      <c r="G269" s="6" t="s">
        <v>32</v>
      </c>
      <c r="H269" s="6" t="s">
        <v>22</v>
      </c>
      <c r="I269" s="8">
        <v>0.65</v>
      </c>
      <c r="J269" s="9">
        <v>6500</v>
      </c>
      <c r="K269" s="10">
        <f t="shared" si="2"/>
        <v>4225</v>
      </c>
      <c r="L269" s="10">
        <f t="shared" si="3"/>
        <v>845</v>
      </c>
      <c r="M269" s="11">
        <v>0.2</v>
      </c>
      <c r="O269" s="1"/>
    </row>
    <row r="270" spans="1:15" ht="15.75" customHeight="1">
      <c r="A270" s="1"/>
      <c r="B270" s="6" t="s">
        <v>31</v>
      </c>
      <c r="C270" s="6">
        <v>1189833</v>
      </c>
      <c r="D270" s="7">
        <v>44455</v>
      </c>
      <c r="E270" s="6" t="s">
        <v>28</v>
      </c>
      <c r="F270" s="6" t="s">
        <v>29</v>
      </c>
      <c r="G270" s="6" t="s">
        <v>32</v>
      </c>
      <c r="H270" s="6" t="s">
        <v>17</v>
      </c>
      <c r="I270" s="8">
        <v>0.5</v>
      </c>
      <c r="J270" s="9">
        <v>8500</v>
      </c>
      <c r="K270" s="10">
        <f t="shared" si="2"/>
        <v>4250</v>
      </c>
      <c r="L270" s="10">
        <f t="shared" si="3"/>
        <v>1700</v>
      </c>
      <c r="M270" s="11">
        <v>0.4</v>
      </c>
      <c r="O270" s="1"/>
    </row>
    <row r="271" spans="1:15" ht="15.75" customHeight="1">
      <c r="A271" s="1"/>
      <c r="B271" s="6" t="s">
        <v>31</v>
      </c>
      <c r="C271" s="6">
        <v>1189833</v>
      </c>
      <c r="D271" s="7">
        <v>44455</v>
      </c>
      <c r="E271" s="6" t="s">
        <v>28</v>
      </c>
      <c r="F271" s="6" t="s">
        <v>29</v>
      </c>
      <c r="G271" s="6" t="s">
        <v>32</v>
      </c>
      <c r="H271" s="6" t="s">
        <v>18</v>
      </c>
      <c r="I271" s="8">
        <v>0.55000000000000004</v>
      </c>
      <c r="J271" s="9">
        <v>8500</v>
      </c>
      <c r="K271" s="10">
        <f t="shared" si="2"/>
        <v>4675</v>
      </c>
      <c r="L271" s="10">
        <f t="shared" si="3"/>
        <v>1168.75</v>
      </c>
      <c r="M271" s="11">
        <v>0.25</v>
      </c>
      <c r="O271" s="1"/>
    </row>
    <row r="272" spans="1:15" ht="15.75" customHeight="1">
      <c r="A272" s="1"/>
      <c r="B272" s="6" t="s">
        <v>31</v>
      </c>
      <c r="C272" s="6">
        <v>1189833</v>
      </c>
      <c r="D272" s="7">
        <v>44455</v>
      </c>
      <c r="E272" s="6" t="s">
        <v>28</v>
      </c>
      <c r="F272" s="6" t="s">
        <v>29</v>
      </c>
      <c r="G272" s="6" t="s">
        <v>32</v>
      </c>
      <c r="H272" s="6" t="s">
        <v>19</v>
      </c>
      <c r="I272" s="8">
        <v>0.5</v>
      </c>
      <c r="J272" s="9">
        <v>7000</v>
      </c>
      <c r="K272" s="10">
        <f t="shared" si="2"/>
        <v>3500</v>
      </c>
      <c r="L272" s="10">
        <f t="shared" si="3"/>
        <v>1400</v>
      </c>
      <c r="M272" s="11">
        <v>0.4</v>
      </c>
      <c r="O272" s="1"/>
    </row>
    <row r="273" spans="1:15" ht="15.75" customHeight="1">
      <c r="A273" s="1"/>
      <c r="B273" s="6" t="s">
        <v>31</v>
      </c>
      <c r="C273" s="6">
        <v>1189833</v>
      </c>
      <c r="D273" s="7">
        <v>44455</v>
      </c>
      <c r="E273" s="6" t="s">
        <v>28</v>
      </c>
      <c r="F273" s="6" t="s">
        <v>29</v>
      </c>
      <c r="G273" s="6" t="s">
        <v>32</v>
      </c>
      <c r="H273" s="6" t="s">
        <v>20</v>
      </c>
      <c r="I273" s="8">
        <v>0.5</v>
      </c>
      <c r="J273" s="9">
        <v>6500</v>
      </c>
      <c r="K273" s="10">
        <f t="shared" si="2"/>
        <v>3250</v>
      </c>
      <c r="L273" s="10">
        <f t="shared" si="3"/>
        <v>1137.5</v>
      </c>
      <c r="M273" s="11">
        <v>0.35</v>
      </c>
      <c r="O273" s="1"/>
    </row>
    <row r="274" spans="1:15" ht="15.75" customHeight="1">
      <c r="A274" s="1"/>
      <c r="B274" s="6" t="s">
        <v>31</v>
      </c>
      <c r="C274" s="6">
        <v>1189833</v>
      </c>
      <c r="D274" s="7">
        <v>44455</v>
      </c>
      <c r="E274" s="6" t="s">
        <v>28</v>
      </c>
      <c r="F274" s="6" t="s">
        <v>29</v>
      </c>
      <c r="G274" s="6" t="s">
        <v>32</v>
      </c>
      <c r="H274" s="6" t="s">
        <v>21</v>
      </c>
      <c r="I274" s="8">
        <v>0.6</v>
      </c>
      <c r="J274" s="9">
        <v>6500</v>
      </c>
      <c r="K274" s="10">
        <f t="shared" si="2"/>
        <v>3900</v>
      </c>
      <c r="L274" s="10">
        <f t="shared" si="3"/>
        <v>2145</v>
      </c>
      <c r="M274" s="11">
        <v>0.55000000000000004</v>
      </c>
      <c r="O274" s="1"/>
    </row>
    <row r="275" spans="1:15" ht="15.75" customHeight="1">
      <c r="A275" s="1"/>
      <c r="B275" s="6" t="s">
        <v>31</v>
      </c>
      <c r="C275" s="6">
        <v>1189833</v>
      </c>
      <c r="D275" s="7">
        <v>44455</v>
      </c>
      <c r="E275" s="6" t="s">
        <v>28</v>
      </c>
      <c r="F275" s="6" t="s">
        <v>29</v>
      </c>
      <c r="G275" s="6" t="s">
        <v>32</v>
      </c>
      <c r="H275" s="6" t="s">
        <v>22</v>
      </c>
      <c r="I275" s="8">
        <v>0.65</v>
      </c>
      <c r="J275" s="9">
        <v>7000</v>
      </c>
      <c r="K275" s="10">
        <f t="shared" si="2"/>
        <v>4550</v>
      </c>
      <c r="L275" s="10">
        <f t="shared" si="3"/>
        <v>910</v>
      </c>
      <c r="M275" s="11">
        <v>0.2</v>
      </c>
      <c r="O275" s="1"/>
    </row>
    <row r="276" spans="1:15" ht="15.75" customHeight="1">
      <c r="A276" s="1"/>
      <c r="B276" s="6" t="s">
        <v>31</v>
      </c>
      <c r="C276" s="6">
        <v>1189833</v>
      </c>
      <c r="D276" s="7">
        <v>44484</v>
      </c>
      <c r="E276" s="6" t="s">
        <v>28</v>
      </c>
      <c r="F276" s="6" t="s">
        <v>29</v>
      </c>
      <c r="G276" s="6" t="s">
        <v>32</v>
      </c>
      <c r="H276" s="6" t="s">
        <v>17</v>
      </c>
      <c r="I276" s="8">
        <v>0.5</v>
      </c>
      <c r="J276" s="9">
        <v>8000</v>
      </c>
      <c r="K276" s="10">
        <f t="shared" si="2"/>
        <v>4000</v>
      </c>
      <c r="L276" s="10">
        <f t="shared" si="3"/>
        <v>1600</v>
      </c>
      <c r="M276" s="11">
        <v>0.4</v>
      </c>
      <c r="O276" s="1"/>
    </row>
    <row r="277" spans="1:15" ht="15.75" customHeight="1">
      <c r="A277" s="1"/>
      <c r="B277" s="6" t="s">
        <v>31</v>
      </c>
      <c r="C277" s="6">
        <v>1189833</v>
      </c>
      <c r="D277" s="7">
        <v>44484</v>
      </c>
      <c r="E277" s="6" t="s">
        <v>28</v>
      </c>
      <c r="F277" s="6" t="s">
        <v>29</v>
      </c>
      <c r="G277" s="6" t="s">
        <v>32</v>
      </c>
      <c r="H277" s="6" t="s">
        <v>18</v>
      </c>
      <c r="I277" s="8">
        <v>0.55000000000000004</v>
      </c>
      <c r="J277" s="9">
        <v>8000</v>
      </c>
      <c r="K277" s="10">
        <f t="shared" si="2"/>
        <v>4400</v>
      </c>
      <c r="L277" s="10">
        <f t="shared" si="3"/>
        <v>1100</v>
      </c>
      <c r="M277" s="11">
        <v>0.25</v>
      </c>
      <c r="O277" s="1"/>
    </row>
    <row r="278" spans="1:15" ht="15.75" customHeight="1">
      <c r="A278" s="1"/>
      <c r="B278" s="6" t="s">
        <v>31</v>
      </c>
      <c r="C278" s="6">
        <v>1189833</v>
      </c>
      <c r="D278" s="7">
        <v>44484</v>
      </c>
      <c r="E278" s="6" t="s">
        <v>28</v>
      </c>
      <c r="F278" s="6" t="s">
        <v>29</v>
      </c>
      <c r="G278" s="6" t="s">
        <v>32</v>
      </c>
      <c r="H278" s="6" t="s">
        <v>19</v>
      </c>
      <c r="I278" s="8">
        <v>0.5</v>
      </c>
      <c r="J278" s="9">
        <v>6500</v>
      </c>
      <c r="K278" s="10">
        <f t="shared" si="2"/>
        <v>3250</v>
      </c>
      <c r="L278" s="10">
        <f t="shared" si="3"/>
        <v>1300</v>
      </c>
      <c r="M278" s="11">
        <v>0.4</v>
      </c>
      <c r="O278" s="1"/>
    </row>
    <row r="279" spans="1:15" ht="15.75" customHeight="1">
      <c r="A279" s="1"/>
      <c r="B279" s="6" t="s">
        <v>31</v>
      </c>
      <c r="C279" s="6">
        <v>1189833</v>
      </c>
      <c r="D279" s="7">
        <v>44484</v>
      </c>
      <c r="E279" s="6" t="s">
        <v>28</v>
      </c>
      <c r="F279" s="6" t="s">
        <v>29</v>
      </c>
      <c r="G279" s="6" t="s">
        <v>32</v>
      </c>
      <c r="H279" s="6" t="s">
        <v>20</v>
      </c>
      <c r="I279" s="8">
        <v>0.5</v>
      </c>
      <c r="J279" s="9">
        <v>6250</v>
      </c>
      <c r="K279" s="10">
        <f t="shared" si="2"/>
        <v>3125</v>
      </c>
      <c r="L279" s="10">
        <f t="shared" si="3"/>
        <v>1093.75</v>
      </c>
      <c r="M279" s="11">
        <v>0.35</v>
      </c>
      <c r="O279" s="1"/>
    </row>
    <row r="280" spans="1:15" ht="15.75" customHeight="1">
      <c r="A280" s="1"/>
      <c r="B280" s="6" t="s">
        <v>31</v>
      </c>
      <c r="C280" s="6">
        <v>1189833</v>
      </c>
      <c r="D280" s="7">
        <v>44484</v>
      </c>
      <c r="E280" s="6" t="s">
        <v>28</v>
      </c>
      <c r="F280" s="6" t="s">
        <v>29</v>
      </c>
      <c r="G280" s="6" t="s">
        <v>32</v>
      </c>
      <c r="H280" s="6" t="s">
        <v>21</v>
      </c>
      <c r="I280" s="8">
        <v>0.6</v>
      </c>
      <c r="J280" s="9">
        <v>6000</v>
      </c>
      <c r="K280" s="10">
        <f t="shared" si="2"/>
        <v>3600</v>
      </c>
      <c r="L280" s="10">
        <f t="shared" si="3"/>
        <v>1980.0000000000002</v>
      </c>
      <c r="M280" s="11">
        <v>0.55000000000000004</v>
      </c>
      <c r="O280" s="1"/>
    </row>
    <row r="281" spans="1:15" ht="15.75" customHeight="1">
      <c r="A281" s="1"/>
      <c r="B281" s="6" t="s">
        <v>31</v>
      </c>
      <c r="C281" s="6">
        <v>1189833</v>
      </c>
      <c r="D281" s="7">
        <v>44484</v>
      </c>
      <c r="E281" s="6" t="s">
        <v>28</v>
      </c>
      <c r="F281" s="6" t="s">
        <v>29</v>
      </c>
      <c r="G281" s="6" t="s">
        <v>32</v>
      </c>
      <c r="H281" s="6" t="s">
        <v>22</v>
      </c>
      <c r="I281" s="8">
        <v>0.65</v>
      </c>
      <c r="J281" s="9">
        <v>6500</v>
      </c>
      <c r="K281" s="10">
        <f t="shared" si="2"/>
        <v>4225</v>
      </c>
      <c r="L281" s="10">
        <f t="shared" si="3"/>
        <v>845</v>
      </c>
      <c r="M281" s="11">
        <v>0.2</v>
      </c>
      <c r="O281" s="1"/>
    </row>
    <row r="282" spans="1:15" ht="15.75" customHeight="1">
      <c r="A282" s="1"/>
      <c r="B282" s="6" t="s">
        <v>31</v>
      </c>
      <c r="C282" s="6">
        <v>1189833</v>
      </c>
      <c r="D282" s="7">
        <v>44515</v>
      </c>
      <c r="E282" s="6" t="s">
        <v>28</v>
      </c>
      <c r="F282" s="6" t="s">
        <v>29</v>
      </c>
      <c r="G282" s="6" t="s">
        <v>32</v>
      </c>
      <c r="H282" s="6" t="s">
        <v>17</v>
      </c>
      <c r="I282" s="8">
        <v>0.5</v>
      </c>
      <c r="J282" s="9">
        <v>8250</v>
      </c>
      <c r="K282" s="10">
        <f t="shared" si="2"/>
        <v>4125</v>
      </c>
      <c r="L282" s="10">
        <f t="shared" si="3"/>
        <v>1650</v>
      </c>
      <c r="M282" s="11">
        <v>0.4</v>
      </c>
      <c r="O282" s="1"/>
    </row>
    <row r="283" spans="1:15" ht="15.75" customHeight="1">
      <c r="A283" s="1"/>
      <c r="B283" s="6" t="s">
        <v>31</v>
      </c>
      <c r="C283" s="6">
        <v>1189833</v>
      </c>
      <c r="D283" s="7">
        <v>44515</v>
      </c>
      <c r="E283" s="6" t="s">
        <v>28</v>
      </c>
      <c r="F283" s="6" t="s">
        <v>29</v>
      </c>
      <c r="G283" s="6" t="s">
        <v>32</v>
      </c>
      <c r="H283" s="6" t="s">
        <v>18</v>
      </c>
      <c r="I283" s="8">
        <v>0.55000000000000004</v>
      </c>
      <c r="J283" s="9">
        <v>8250</v>
      </c>
      <c r="K283" s="10">
        <f t="shared" si="2"/>
        <v>4537.5</v>
      </c>
      <c r="L283" s="10">
        <f t="shared" si="3"/>
        <v>1134.375</v>
      </c>
      <c r="M283" s="11">
        <v>0.25</v>
      </c>
      <c r="O283" s="1"/>
    </row>
    <row r="284" spans="1:15" ht="15.75" customHeight="1">
      <c r="A284" s="1"/>
      <c r="B284" s="6" t="s">
        <v>31</v>
      </c>
      <c r="C284" s="6">
        <v>1189833</v>
      </c>
      <c r="D284" s="7">
        <v>44515</v>
      </c>
      <c r="E284" s="6" t="s">
        <v>28</v>
      </c>
      <c r="F284" s="6" t="s">
        <v>29</v>
      </c>
      <c r="G284" s="6" t="s">
        <v>32</v>
      </c>
      <c r="H284" s="6" t="s">
        <v>19</v>
      </c>
      <c r="I284" s="8">
        <v>0.5</v>
      </c>
      <c r="J284" s="9">
        <v>6750</v>
      </c>
      <c r="K284" s="10">
        <f t="shared" si="2"/>
        <v>3375</v>
      </c>
      <c r="L284" s="10">
        <f t="shared" si="3"/>
        <v>1350</v>
      </c>
      <c r="M284" s="11">
        <v>0.4</v>
      </c>
      <c r="O284" s="1"/>
    </row>
    <row r="285" spans="1:15" ht="15.75" customHeight="1">
      <c r="A285" s="1"/>
      <c r="B285" s="6" t="s">
        <v>31</v>
      </c>
      <c r="C285" s="6">
        <v>1189833</v>
      </c>
      <c r="D285" s="7">
        <v>44515</v>
      </c>
      <c r="E285" s="6" t="s">
        <v>28</v>
      </c>
      <c r="F285" s="6" t="s">
        <v>29</v>
      </c>
      <c r="G285" s="6" t="s">
        <v>32</v>
      </c>
      <c r="H285" s="6" t="s">
        <v>20</v>
      </c>
      <c r="I285" s="8">
        <v>0.5</v>
      </c>
      <c r="J285" s="9">
        <v>6500</v>
      </c>
      <c r="K285" s="10">
        <f t="shared" si="2"/>
        <v>3250</v>
      </c>
      <c r="L285" s="10">
        <f t="shared" si="3"/>
        <v>1137.5</v>
      </c>
      <c r="M285" s="11">
        <v>0.35</v>
      </c>
      <c r="O285" s="1"/>
    </row>
    <row r="286" spans="1:15" ht="15.75" customHeight="1">
      <c r="A286" s="1"/>
      <c r="B286" s="6" t="s">
        <v>31</v>
      </c>
      <c r="C286" s="6">
        <v>1189833</v>
      </c>
      <c r="D286" s="7">
        <v>44515</v>
      </c>
      <c r="E286" s="6" t="s">
        <v>28</v>
      </c>
      <c r="F286" s="6" t="s">
        <v>29</v>
      </c>
      <c r="G286" s="6" t="s">
        <v>32</v>
      </c>
      <c r="H286" s="6" t="s">
        <v>21</v>
      </c>
      <c r="I286" s="8">
        <v>0.6</v>
      </c>
      <c r="J286" s="9">
        <v>6000</v>
      </c>
      <c r="K286" s="10">
        <f t="shared" si="2"/>
        <v>3600</v>
      </c>
      <c r="L286" s="10">
        <f t="shared" si="3"/>
        <v>1980.0000000000002</v>
      </c>
      <c r="M286" s="11">
        <v>0.55000000000000004</v>
      </c>
      <c r="O286" s="1"/>
    </row>
    <row r="287" spans="1:15" ht="15.75" customHeight="1">
      <c r="A287" s="1"/>
      <c r="B287" s="6" t="s">
        <v>31</v>
      </c>
      <c r="C287" s="6">
        <v>1189833</v>
      </c>
      <c r="D287" s="7">
        <v>44515</v>
      </c>
      <c r="E287" s="6" t="s">
        <v>28</v>
      </c>
      <c r="F287" s="6" t="s">
        <v>29</v>
      </c>
      <c r="G287" s="6" t="s">
        <v>32</v>
      </c>
      <c r="H287" s="6" t="s">
        <v>22</v>
      </c>
      <c r="I287" s="8">
        <v>0.65</v>
      </c>
      <c r="J287" s="9">
        <v>7000</v>
      </c>
      <c r="K287" s="10">
        <f t="shared" si="2"/>
        <v>4550</v>
      </c>
      <c r="L287" s="10">
        <f t="shared" si="3"/>
        <v>910</v>
      </c>
      <c r="M287" s="11">
        <v>0.2</v>
      </c>
      <c r="O287" s="1"/>
    </row>
    <row r="288" spans="1:15" ht="15.75" customHeight="1">
      <c r="A288" s="1"/>
      <c r="B288" s="6" t="s">
        <v>31</v>
      </c>
      <c r="C288" s="6">
        <v>1189833</v>
      </c>
      <c r="D288" s="7">
        <v>44544</v>
      </c>
      <c r="E288" s="6" t="s">
        <v>28</v>
      </c>
      <c r="F288" s="6" t="s">
        <v>29</v>
      </c>
      <c r="G288" s="6" t="s">
        <v>32</v>
      </c>
      <c r="H288" s="6" t="s">
        <v>17</v>
      </c>
      <c r="I288" s="8">
        <v>0.5</v>
      </c>
      <c r="J288" s="9">
        <v>9000</v>
      </c>
      <c r="K288" s="10">
        <f t="shared" si="2"/>
        <v>4500</v>
      </c>
      <c r="L288" s="10">
        <f t="shared" si="3"/>
        <v>1800</v>
      </c>
      <c r="M288" s="11">
        <v>0.4</v>
      </c>
      <c r="O288" s="1"/>
    </row>
    <row r="289" spans="1:16" ht="15.75" customHeight="1">
      <c r="A289" s="1"/>
      <c r="B289" s="6" t="s">
        <v>31</v>
      </c>
      <c r="C289" s="6">
        <v>1189833</v>
      </c>
      <c r="D289" s="7">
        <v>44544</v>
      </c>
      <c r="E289" s="6" t="s">
        <v>28</v>
      </c>
      <c r="F289" s="6" t="s">
        <v>29</v>
      </c>
      <c r="G289" s="6" t="s">
        <v>32</v>
      </c>
      <c r="H289" s="6" t="s">
        <v>18</v>
      </c>
      <c r="I289" s="8">
        <v>0.55000000000000004</v>
      </c>
      <c r="J289" s="9">
        <v>9000</v>
      </c>
      <c r="K289" s="10">
        <f t="shared" si="2"/>
        <v>4950</v>
      </c>
      <c r="L289" s="10">
        <f t="shared" si="3"/>
        <v>1237.5</v>
      </c>
      <c r="M289" s="11">
        <v>0.25</v>
      </c>
      <c r="O289" s="1"/>
    </row>
    <row r="290" spans="1:16" ht="15.75" customHeight="1">
      <c r="A290" s="1"/>
      <c r="B290" s="6" t="s">
        <v>31</v>
      </c>
      <c r="C290" s="6">
        <v>1189833</v>
      </c>
      <c r="D290" s="7">
        <v>44544</v>
      </c>
      <c r="E290" s="6" t="s">
        <v>28</v>
      </c>
      <c r="F290" s="6" t="s">
        <v>29</v>
      </c>
      <c r="G290" s="6" t="s">
        <v>32</v>
      </c>
      <c r="H290" s="6" t="s">
        <v>19</v>
      </c>
      <c r="I290" s="8">
        <v>0.5</v>
      </c>
      <c r="J290" s="9">
        <v>7000</v>
      </c>
      <c r="K290" s="10">
        <f t="shared" si="2"/>
        <v>3500</v>
      </c>
      <c r="L290" s="10">
        <f t="shared" si="3"/>
        <v>1400</v>
      </c>
      <c r="M290" s="11">
        <v>0.4</v>
      </c>
      <c r="O290" s="1"/>
    </row>
    <row r="291" spans="1:16" ht="15.75" customHeight="1">
      <c r="A291" s="1"/>
      <c r="B291" s="6" t="s">
        <v>31</v>
      </c>
      <c r="C291" s="6">
        <v>1189833</v>
      </c>
      <c r="D291" s="7">
        <v>44544</v>
      </c>
      <c r="E291" s="6" t="s">
        <v>28</v>
      </c>
      <c r="F291" s="6" t="s">
        <v>29</v>
      </c>
      <c r="G291" s="6" t="s">
        <v>32</v>
      </c>
      <c r="H291" s="6" t="s">
        <v>20</v>
      </c>
      <c r="I291" s="8">
        <v>0.5</v>
      </c>
      <c r="J291" s="9">
        <v>7000</v>
      </c>
      <c r="K291" s="10">
        <f t="shared" si="2"/>
        <v>3500</v>
      </c>
      <c r="L291" s="10">
        <f t="shared" si="3"/>
        <v>1225</v>
      </c>
      <c r="M291" s="11">
        <v>0.35</v>
      </c>
      <c r="O291" s="1"/>
    </row>
    <row r="292" spans="1:16" ht="15.75" customHeight="1">
      <c r="A292" s="1"/>
      <c r="B292" s="6" t="s">
        <v>31</v>
      </c>
      <c r="C292" s="6">
        <v>1189833</v>
      </c>
      <c r="D292" s="7">
        <v>44544</v>
      </c>
      <c r="E292" s="6" t="s">
        <v>28</v>
      </c>
      <c r="F292" s="6" t="s">
        <v>29</v>
      </c>
      <c r="G292" s="6" t="s">
        <v>32</v>
      </c>
      <c r="H292" s="6" t="s">
        <v>21</v>
      </c>
      <c r="I292" s="8">
        <v>0.6</v>
      </c>
      <c r="J292" s="9">
        <v>6250</v>
      </c>
      <c r="K292" s="10">
        <f t="shared" si="2"/>
        <v>3750</v>
      </c>
      <c r="L292" s="10">
        <f t="shared" si="3"/>
        <v>2062.5</v>
      </c>
      <c r="M292" s="11">
        <v>0.55000000000000004</v>
      </c>
      <c r="O292" s="1"/>
    </row>
    <row r="293" spans="1:16" ht="15.75" customHeight="1">
      <c r="A293" s="1"/>
      <c r="B293" s="6" t="s">
        <v>31</v>
      </c>
      <c r="C293" s="6">
        <v>1189833</v>
      </c>
      <c r="D293" s="7">
        <v>44544</v>
      </c>
      <c r="E293" s="6" t="s">
        <v>28</v>
      </c>
      <c r="F293" s="6" t="s">
        <v>29</v>
      </c>
      <c r="G293" s="6" t="s">
        <v>32</v>
      </c>
      <c r="H293" s="6" t="s">
        <v>22</v>
      </c>
      <c r="I293" s="8">
        <v>0.65</v>
      </c>
      <c r="J293" s="9">
        <v>7250</v>
      </c>
      <c r="K293" s="10">
        <f t="shared" si="2"/>
        <v>4712.5</v>
      </c>
      <c r="L293" s="10">
        <f t="shared" si="3"/>
        <v>942.5</v>
      </c>
      <c r="M293" s="11">
        <v>0.2</v>
      </c>
      <c r="O293" s="1"/>
    </row>
    <row r="294" spans="1:16" ht="15.75" customHeight="1">
      <c r="A294" s="1"/>
      <c r="B294" s="6" t="s">
        <v>14</v>
      </c>
      <c r="C294" s="6">
        <v>1185732</v>
      </c>
      <c r="D294" s="7">
        <v>44211</v>
      </c>
      <c r="E294" s="6" t="s">
        <v>33</v>
      </c>
      <c r="F294" s="6" t="s">
        <v>34</v>
      </c>
      <c r="G294" s="6" t="s">
        <v>35</v>
      </c>
      <c r="H294" s="6" t="s">
        <v>17</v>
      </c>
      <c r="I294" s="8">
        <v>0.45</v>
      </c>
      <c r="J294" s="9">
        <v>4750</v>
      </c>
      <c r="K294" s="10">
        <f t="shared" si="2"/>
        <v>2137.5</v>
      </c>
      <c r="L294" s="10">
        <f t="shared" si="3"/>
        <v>855</v>
      </c>
      <c r="M294" s="11">
        <v>0.4</v>
      </c>
      <c r="O294" s="13"/>
      <c r="P294" s="12"/>
    </row>
    <row r="295" spans="1:16" ht="15.75" customHeight="1">
      <c r="A295" s="1"/>
      <c r="B295" s="6" t="s">
        <v>14</v>
      </c>
      <c r="C295" s="6">
        <v>1185732</v>
      </c>
      <c r="D295" s="7">
        <v>44211</v>
      </c>
      <c r="E295" s="6" t="s">
        <v>33</v>
      </c>
      <c r="F295" s="6" t="s">
        <v>34</v>
      </c>
      <c r="G295" s="6" t="s">
        <v>35</v>
      </c>
      <c r="H295" s="6" t="s">
        <v>18</v>
      </c>
      <c r="I295" s="8">
        <v>0.45</v>
      </c>
      <c r="J295" s="9">
        <v>2750</v>
      </c>
      <c r="K295" s="10">
        <f t="shared" si="2"/>
        <v>1237.5</v>
      </c>
      <c r="L295" s="10">
        <f t="shared" si="3"/>
        <v>433.125</v>
      </c>
      <c r="M295" s="11">
        <v>0.35</v>
      </c>
      <c r="O295" s="13"/>
      <c r="P295" s="12"/>
    </row>
    <row r="296" spans="1:16" ht="15.75" customHeight="1">
      <c r="A296" s="1"/>
      <c r="B296" s="6" t="s">
        <v>14</v>
      </c>
      <c r="C296" s="6">
        <v>1185732</v>
      </c>
      <c r="D296" s="7">
        <v>44211</v>
      </c>
      <c r="E296" s="6" t="s">
        <v>33</v>
      </c>
      <c r="F296" s="6" t="s">
        <v>34</v>
      </c>
      <c r="G296" s="6" t="s">
        <v>35</v>
      </c>
      <c r="H296" s="6" t="s">
        <v>19</v>
      </c>
      <c r="I296" s="8">
        <v>0.35000000000000003</v>
      </c>
      <c r="J296" s="9">
        <v>2750</v>
      </c>
      <c r="K296" s="10">
        <f t="shared" si="2"/>
        <v>962.50000000000011</v>
      </c>
      <c r="L296" s="10">
        <f t="shared" si="3"/>
        <v>336.875</v>
      </c>
      <c r="M296" s="11">
        <v>0.35</v>
      </c>
      <c r="O296" s="13"/>
      <c r="P296" s="12"/>
    </row>
    <row r="297" spans="1:16" ht="15.75" customHeight="1">
      <c r="A297" s="1"/>
      <c r="B297" s="6" t="s">
        <v>14</v>
      </c>
      <c r="C297" s="6">
        <v>1185732</v>
      </c>
      <c r="D297" s="7">
        <v>44211</v>
      </c>
      <c r="E297" s="6" t="s">
        <v>33</v>
      </c>
      <c r="F297" s="6" t="s">
        <v>34</v>
      </c>
      <c r="G297" s="6" t="s">
        <v>35</v>
      </c>
      <c r="H297" s="6" t="s">
        <v>20</v>
      </c>
      <c r="I297" s="8">
        <v>0.4</v>
      </c>
      <c r="J297" s="9">
        <v>1250</v>
      </c>
      <c r="K297" s="10">
        <f t="shared" si="2"/>
        <v>500</v>
      </c>
      <c r="L297" s="10">
        <f t="shared" si="3"/>
        <v>200</v>
      </c>
      <c r="M297" s="11">
        <v>0.4</v>
      </c>
      <c r="O297" s="14"/>
      <c r="P297" s="12"/>
    </row>
    <row r="298" spans="1:16" ht="15.75" customHeight="1">
      <c r="A298" s="1"/>
      <c r="B298" s="6" t="s">
        <v>14</v>
      </c>
      <c r="C298" s="6">
        <v>1185732</v>
      </c>
      <c r="D298" s="7">
        <v>44211</v>
      </c>
      <c r="E298" s="6" t="s">
        <v>33</v>
      </c>
      <c r="F298" s="6" t="s">
        <v>34</v>
      </c>
      <c r="G298" s="6" t="s">
        <v>35</v>
      </c>
      <c r="H298" s="6" t="s">
        <v>21</v>
      </c>
      <c r="I298" s="8">
        <v>0.54999999999999993</v>
      </c>
      <c r="J298" s="9">
        <v>1750</v>
      </c>
      <c r="K298" s="10">
        <f t="shared" si="2"/>
        <v>962.49999999999989</v>
      </c>
      <c r="L298" s="10">
        <f t="shared" si="3"/>
        <v>336.87499999999994</v>
      </c>
      <c r="M298" s="11">
        <v>0.35</v>
      </c>
      <c r="O298" s="14"/>
      <c r="P298" s="12"/>
    </row>
    <row r="299" spans="1:16" ht="15.75" customHeight="1">
      <c r="A299" s="1"/>
      <c r="B299" s="6" t="s">
        <v>14</v>
      </c>
      <c r="C299" s="6">
        <v>1185732</v>
      </c>
      <c r="D299" s="7">
        <v>44211</v>
      </c>
      <c r="E299" s="6" t="s">
        <v>33</v>
      </c>
      <c r="F299" s="6" t="s">
        <v>34</v>
      </c>
      <c r="G299" s="6" t="s">
        <v>35</v>
      </c>
      <c r="H299" s="6" t="s">
        <v>22</v>
      </c>
      <c r="I299" s="8">
        <v>0.45</v>
      </c>
      <c r="J299" s="9">
        <v>2750</v>
      </c>
      <c r="K299" s="10">
        <f t="shared" si="2"/>
        <v>1237.5</v>
      </c>
      <c r="L299" s="10">
        <f t="shared" si="3"/>
        <v>618.75</v>
      </c>
      <c r="M299" s="11">
        <v>0.5</v>
      </c>
      <c r="O299" s="14"/>
      <c r="P299" s="12"/>
    </row>
    <row r="300" spans="1:16" ht="15.75" customHeight="1">
      <c r="A300" s="1"/>
      <c r="B300" s="6" t="s">
        <v>14</v>
      </c>
      <c r="C300" s="6">
        <v>1185732</v>
      </c>
      <c r="D300" s="7">
        <v>44242</v>
      </c>
      <c r="E300" s="6" t="s">
        <v>33</v>
      </c>
      <c r="F300" s="6" t="s">
        <v>34</v>
      </c>
      <c r="G300" s="6" t="s">
        <v>35</v>
      </c>
      <c r="H300" s="6" t="s">
        <v>17</v>
      </c>
      <c r="I300" s="8">
        <v>0.45</v>
      </c>
      <c r="J300" s="9">
        <v>5250</v>
      </c>
      <c r="K300" s="10">
        <f t="shared" si="2"/>
        <v>2362.5</v>
      </c>
      <c r="L300" s="10">
        <f t="shared" si="3"/>
        <v>945</v>
      </c>
      <c r="M300" s="11">
        <v>0.4</v>
      </c>
      <c r="O300" s="14"/>
      <c r="P300" s="12"/>
    </row>
    <row r="301" spans="1:16" ht="15.75" customHeight="1">
      <c r="A301" s="1"/>
      <c r="B301" s="6" t="s">
        <v>14</v>
      </c>
      <c r="C301" s="6">
        <v>1185732</v>
      </c>
      <c r="D301" s="7">
        <v>44242</v>
      </c>
      <c r="E301" s="6" t="s">
        <v>33</v>
      </c>
      <c r="F301" s="6" t="s">
        <v>34</v>
      </c>
      <c r="G301" s="6" t="s">
        <v>35</v>
      </c>
      <c r="H301" s="6" t="s">
        <v>18</v>
      </c>
      <c r="I301" s="8">
        <v>0.45</v>
      </c>
      <c r="J301" s="9">
        <v>1750</v>
      </c>
      <c r="K301" s="10">
        <f t="shared" si="2"/>
        <v>787.5</v>
      </c>
      <c r="L301" s="10">
        <f t="shared" si="3"/>
        <v>275.625</v>
      </c>
      <c r="M301" s="11">
        <v>0.35</v>
      </c>
      <c r="O301" s="14"/>
      <c r="P301" s="12"/>
    </row>
    <row r="302" spans="1:16" ht="15.75" customHeight="1">
      <c r="A302" s="1"/>
      <c r="B302" s="6" t="s">
        <v>14</v>
      </c>
      <c r="C302" s="6">
        <v>1185732</v>
      </c>
      <c r="D302" s="7">
        <v>44242</v>
      </c>
      <c r="E302" s="6" t="s">
        <v>33</v>
      </c>
      <c r="F302" s="6" t="s">
        <v>34</v>
      </c>
      <c r="G302" s="6" t="s">
        <v>35</v>
      </c>
      <c r="H302" s="6" t="s">
        <v>19</v>
      </c>
      <c r="I302" s="8">
        <v>0.35000000000000003</v>
      </c>
      <c r="J302" s="9">
        <v>2250</v>
      </c>
      <c r="K302" s="10">
        <f t="shared" si="2"/>
        <v>787.50000000000011</v>
      </c>
      <c r="L302" s="10">
        <f t="shared" si="3"/>
        <v>275.625</v>
      </c>
      <c r="M302" s="11">
        <v>0.35</v>
      </c>
      <c r="O302" s="14"/>
      <c r="P302" s="12"/>
    </row>
    <row r="303" spans="1:16" ht="15.75" customHeight="1">
      <c r="A303" s="1"/>
      <c r="B303" s="6" t="s">
        <v>14</v>
      </c>
      <c r="C303" s="6">
        <v>1185732</v>
      </c>
      <c r="D303" s="7">
        <v>44242</v>
      </c>
      <c r="E303" s="6" t="s">
        <v>33</v>
      </c>
      <c r="F303" s="6" t="s">
        <v>34</v>
      </c>
      <c r="G303" s="6" t="s">
        <v>35</v>
      </c>
      <c r="H303" s="6" t="s">
        <v>20</v>
      </c>
      <c r="I303" s="8">
        <v>0.4</v>
      </c>
      <c r="J303" s="9">
        <v>1000</v>
      </c>
      <c r="K303" s="10">
        <f t="shared" si="2"/>
        <v>400</v>
      </c>
      <c r="L303" s="10">
        <f t="shared" si="3"/>
        <v>160</v>
      </c>
      <c r="M303" s="11">
        <v>0.4</v>
      </c>
      <c r="O303" s="14"/>
      <c r="P303" s="12"/>
    </row>
    <row r="304" spans="1:16" ht="15.75" customHeight="1">
      <c r="A304" s="1"/>
      <c r="B304" s="6" t="s">
        <v>14</v>
      </c>
      <c r="C304" s="6">
        <v>1185732</v>
      </c>
      <c r="D304" s="7">
        <v>44242</v>
      </c>
      <c r="E304" s="6" t="s">
        <v>33</v>
      </c>
      <c r="F304" s="6" t="s">
        <v>34</v>
      </c>
      <c r="G304" s="6" t="s">
        <v>35</v>
      </c>
      <c r="H304" s="6" t="s">
        <v>21</v>
      </c>
      <c r="I304" s="8">
        <v>0.54999999999999993</v>
      </c>
      <c r="J304" s="9">
        <v>1750</v>
      </c>
      <c r="K304" s="10">
        <f t="shared" si="2"/>
        <v>962.49999999999989</v>
      </c>
      <c r="L304" s="10">
        <f t="shared" si="3"/>
        <v>336.87499999999994</v>
      </c>
      <c r="M304" s="11">
        <v>0.35</v>
      </c>
      <c r="O304" s="14"/>
      <c r="P304" s="12"/>
    </row>
    <row r="305" spans="1:16" ht="15.75" customHeight="1">
      <c r="A305" s="1"/>
      <c r="B305" s="6" t="s">
        <v>14</v>
      </c>
      <c r="C305" s="6">
        <v>1185732</v>
      </c>
      <c r="D305" s="7">
        <v>44242</v>
      </c>
      <c r="E305" s="6" t="s">
        <v>33</v>
      </c>
      <c r="F305" s="6" t="s">
        <v>34</v>
      </c>
      <c r="G305" s="6" t="s">
        <v>35</v>
      </c>
      <c r="H305" s="6" t="s">
        <v>22</v>
      </c>
      <c r="I305" s="8">
        <v>0.45</v>
      </c>
      <c r="J305" s="9">
        <v>2750</v>
      </c>
      <c r="K305" s="10">
        <f t="shared" si="2"/>
        <v>1237.5</v>
      </c>
      <c r="L305" s="10">
        <f t="shared" si="3"/>
        <v>618.75</v>
      </c>
      <c r="M305" s="11">
        <v>0.5</v>
      </c>
      <c r="O305" s="14"/>
      <c r="P305" s="12"/>
    </row>
    <row r="306" spans="1:16" ht="15.75" customHeight="1">
      <c r="A306" s="1"/>
      <c r="B306" s="6" t="s">
        <v>14</v>
      </c>
      <c r="C306" s="6">
        <v>1185732</v>
      </c>
      <c r="D306" s="7">
        <v>44269</v>
      </c>
      <c r="E306" s="6" t="s">
        <v>33</v>
      </c>
      <c r="F306" s="6" t="s">
        <v>34</v>
      </c>
      <c r="G306" s="6" t="s">
        <v>35</v>
      </c>
      <c r="H306" s="6" t="s">
        <v>17</v>
      </c>
      <c r="I306" s="8">
        <v>0.5</v>
      </c>
      <c r="J306" s="9">
        <v>4950</v>
      </c>
      <c r="K306" s="10">
        <f t="shared" si="2"/>
        <v>2475</v>
      </c>
      <c r="L306" s="10">
        <f t="shared" si="3"/>
        <v>990</v>
      </c>
      <c r="M306" s="11">
        <v>0.4</v>
      </c>
      <c r="O306" s="14"/>
      <c r="P306" s="12"/>
    </row>
    <row r="307" spans="1:16" ht="15.75" customHeight="1">
      <c r="A307" s="1"/>
      <c r="B307" s="6" t="s">
        <v>14</v>
      </c>
      <c r="C307" s="6">
        <v>1185732</v>
      </c>
      <c r="D307" s="7">
        <v>44269</v>
      </c>
      <c r="E307" s="6" t="s">
        <v>33</v>
      </c>
      <c r="F307" s="6" t="s">
        <v>34</v>
      </c>
      <c r="G307" s="6" t="s">
        <v>35</v>
      </c>
      <c r="H307" s="6" t="s">
        <v>18</v>
      </c>
      <c r="I307" s="8">
        <v>0.5</v>
      </c>
      <c r="J307" s="9">
        <v>2000</v>
      </c>
      <c r="K307" s="10">
        <f t="shared" si="2"/>
        <v>1000</v>
      </c>
      <c r="L307" s="10">
        <f t="shared" si="3"/>
        <v>350</v>
      </c>
      <c r="M307" s="11">
        <v>0.35</v>
      </c>
      <c r="O307" s="14"/>
      <c r="P307" s="12"/>
    </row>
    <row r="308" spans="1:16" ht="15.75" customHeight="1">
      <c r="A308" s="1"/>
      <c r="B308" s="6" t="s">
        <v>14</v>
      </c>
      <c r="C308" s="6">
        <v>1185732</v>
      </c>
      <c r="D308" s="7">
        <v>44269</v>
      </c>
      <c r="E308" s="6" t="s">
        <v>33</v>
      </c>
      <c r="F308" s="6" t="s">
        <v>34</v>
      </c>
      <c r="G308" s="6" t="s">
        <v>35</v>
      </c>
      <c r="H308" s="6" t="s">
        <v>19</v>
      </c>
      <c r="I308" s="8">
        <v>0.4</v>
      </c>
      <c r="J308" s="9">
        <v>2250</v>
      </c>
      <c r="K308" s="10">
        <f t="shared" si="2"/>
        <v>900</v>
      </c>
      <c r="L308" s="10">
        <f t="shared" si="3"/>
        <v>315</v>
      </c>
      <c r="M308" s="11">
        <v>0.35</v>
      </c>
      <c r="O308" s="14"/>
      <c r="P308" s="12"/>
    </row>
    <row r="309" spans="1:16" ht="15.75" customHeight="1">
      <c r="A309" s="1"/>
      <c r="B309" s="6" t="s">
        <v>14</v>
      </c>
      <c r="C309" s="6">
        <v>1185732</v>
      </c>
      <c r="D309" s="7">
        <v>44269</v>
      </c>
      <c r="E309" s="6" t="s">
        <v>33</v>
      </c>
      <c r="F309" s="6" t="s">
        <v>34</v>
      </c>
      <c r="G309" s="6" t="s">
        <v>35</v>
      </c>
      <c r="H309" s="6" t="s">
        <v>20</v>
      </c>
      <c r="I309" s="8">
        <v>0.45</v>
      </c>
      <c r="J309" s="9">
        <v>750</v>
      </c>
      <c r="K309" s="10">
        <f t="shared" si="2"/>
        <v>337.5</v>
      </c>
      <c r="L309" s="10">
        <f t="shared" si="3"/>
        <v>135</v>
      </c>
      <c r="M309" s="11">
        <v>0.4</v>
      </c>
      <c r="O309" s="14"/>
      <c r="P309" s="12"/>
    </row>
    <row r="310" spans="1:16" ht="15.75" customHeight="1">
      <c r="A310" s="1"/>
      <c r="B310" s="6" t="s">
        <v>14</v>
      </c>
      <c r="C310" s="6">
        <v>1185732</v>
      </c>
      <c r="D310" s="7">
        <v>44269</v>
      </c>
      <c r="E310" s="6" t="s">
        <v>33</v>
      </c>
      <c r="F310" s="6" t="s">
        <v>34</v>
      </c>
      <c r="G310" s="6" t="s">
        <v>35</v>
      </c>
      <c r="H310" s="6" t="s">
        <v>21</v>
      </c>
      <c r="I310" s="8">
        <v>0.6</v>
      </c>
      <c r="J310" s="9">
        <v>1250</v>
      </c>
      <c r="K310" s="10">
        <f t="shared" si="2"/>
        <v>750</v>
      </c>
      <c r="L310" s="10">
        <f t="shared" si="3"/>
        <v>262.5</v>
      </c>
      <c r="M310" s="11">
        <v>0.35</v>
      </c>
      <c r="O310" s="14"/>
      <c r="P310" s="12"/>
    </row>
    <row r="311" spans="1:16" ht="15.75" customHeight="1">
      <c r="A311" s="1"/>
      <c r="B311" s="6" t="s">
        <v>14</v>
      </c>
      <c r="C311" s="6">
        <v>1185732</v>
      </c>
      <c r="D311" s="7">
        <v>44269</v>
      </c>
      <c r="E311" s="6" t="s">
        <v>33</v>
      </c>
      <c r="F311" s="6" t="s">
        <v>34</v>
      </c>
      <c r="G311" s="6" t="s">
        <v>35</v>
      </c>
      <c r="H311" s="6" t="s">
        <v>22</v>
      </c>
      <c r="I311" s="8">
        <v>0.5</v>
      </c>
      <c r="J311" s="9">
        <v>2250</v>
      </c>
      <c r="K311" s="10">
        <f t="shared" si="2"/>
        <v>1125</v>
      </c>
      <c r="L311" s="10">
        <f t="shared" si="3"/>
        <v>562.5</v>
      </c>
      <c r="M311" s="11">
        <v>0.5</v>
      </c>
      <c r="O311" s="14"/>
      <c r="P311" s="12"/>
    </row>
    <row r="312" spans="1:16" ht="15.75" customHeight="1">
      <c r="A312" s="1"/>
      <c r="B312" s="6" t="s">
        <v>14</v>
      </c>
      <c r="C312" s="6">
        <v>1185732</v>
      </c>
      <c r="D312" s="7">
        <v>44301</v>
      </c>
      <c r="E312" s="6" t="s">
        <v>33</v>
      </c>
      <c r="F312" s="6" t="s">
        <v>34</v>
      </c>
      <c r="G312" s="6" t="s">
        <v>35</v>
      </c>
      <c r="H312" s="6" t="s">
        <v>17</v>
      </c>
      <c r="I312" s="8">
        <v>0.5</v>
      </c>
      <c r="J312" s="9">
        <v>4500</v>
      </c>
      <c r="K312" s="10">
        <f t="shared" si="2"/>
        <v>2250</v>
      </c>
      <c r="L312" s="10">
        <f t="shared" si="3"/>
        <v>900</v>
      </c>
      <c r="M312" s="11">
        <v>0.4</v>
      </c>
      <c r="O312" s="14"/>
      <c r="P312" s="12"/>
    </row>
    <row r="313" spans="1:16" ht="15.75" customHeight="1">
      <c r="A313" s="1"/>
      <c r="B313" s="6" t="s">
        <v>14</v>
      </c>
      <c r="C313" s="6">
        <v>1185732</v>
      </c>
      <c r="D313" s="7">
        <v>44301</v>
      </c>
      <c r="E313" s="6" t="s">
        <v>33</v>
      </c>
      <c r="F313" s="6" t="s">
        <v>34</v>
      </c>
      <c r="G313" s="6" t="s">
        <v>35</v>
      </c>
      <c r="H313" s="6" t="s">
        <v>18</v>
      </c>
      <c r="I313" s="8">
        <v>0.5</v>
      </c>
      <c r="J313" s="9">
        <v>1500</v>
      </c>
      <c r="K313" s="10">
        <f t="shared" si="2"/>
        <v>750</v>
      </c>
      <c r="L313" s="10">
        <f t="shared" si="3"/>
        <v>262.5</v>
      </c>
      <c r="M313" s="11">
        <v>0.35</v>
      </c>
      <c r="O313" s="14"/>
      <c r="P313" s="12"/>
    </row>
    <row r="314" spans="1:16" ht="15.75" customHeight="1">
      <c r="A314" s="1"/>
      <c r="B314" s="6" t="s">
        <v>14</v>
      </c>
      <c r="C314" s="6">
        <v>1185732</v>
      </c>
      <c r="D314" s="7">
        <v>44301</v>
      </c>
      <c r="E314" s="6" t="s">
        <v>33</v>
      </c>
      <c r="F314" s="6" t="s">
        <v>34</v>
      </c>
      <c r="G314" s="6" t="s">
        <v>35</v>
      </c>
      <c r="H314" s="6" t="s">
        <v>19</v>
      </c>
      <c r="I314" s="8">
        <v>0.4</v>
      </c>
      <c r="J314" s="9">
        <v>1500</v>
      </c>
      <c r="K314" s="10">
        <f t="shared" si="2"/>
        <v>600</v>
      </c>
      <c r="L314" s="10">
        <f t="shared" si="3"/>
        <v>210</v>
      </c>
      <c r="M314" s="11">
        <v>0.35</v>
      </c>
      <c r="O314" s="14"/>
      <c r="P314" s="12"/>
    </row>
    <row r="315" spans="1:16" ht="15.75" customHeight="1">
      <c r="A315" s="1"/>
      <c r="B315" s="6" t="s">
        <v>14</v>
      </c>
      <c r="C315" s="6">
        <v>1185732</v>
      </c>
      <c r="D315" s="7">
        <v>44301</v>
      </c>
      <c r="E315" s="6" t="s">
        <v>33</v>
      </c>
      <c r="F315" s="6" t="s">
        <v>34</v>
      </c>
      <c r="G315" s="6" t="s">
        <v>35</v>
      </c>
      <c r="H315" s="6" t="s">
        <v>20</v>
      </c>
      <c r="I315" s="8">
        <v>0.45</v>
      </c>
      <c r="J315" s="9">
        <v>750</v>
      </c>
      <c r="K315" s="10">
        <f t="shared" si="2"/>
        <v>337.5</v>
      </c>
      <c r="L315" s="10">
        <f t="shared" si="3"/>
        <v>135</v>
      </c>
      <c r="M315" s="11">
        <v>0.4</v>
      </c>
      <c r="O315" s="14"/>
      <c r="P315" s="12"/>
    </row>
    <row r="316" spans="1:16" ht="15.75" customHeight="1">
      <c r="A316" s="1"/>
      <c r="B316" s="6" t="s">
        <v>14</v>
      </c>
      <c r="C316" s="6">
        <v>1185732</v>
      </c>
      <c r="D316" s="7">
        <v>44301</v>
      </c>
      <c r="E316" s="6" t="s">
        <v>33</v>
      </c>
      <c r="F316" s="6" t="s">
        <v>34</v>
      </c>
      <c r="G316" s="6" t="s">
        <v>35</v>
      </c>
      <c r="H316" s="6" t="s">
        <v>21</v>
      </c>
      <c r="I316" s="8">
        <v>0.6</v>
      </c>
      <c r="J316" s="9">
        <v>1000</v>
      </c>
      <c r="K316" s="10">
        <f t="shared" si="2"/>
        <v>600</v>
      </c>
      <c r="L316" s="10">
        <f t="shared" si="3"/>
        <v>210</v>
      </c>
      <c r="M316" s="11">
        <v>0.35</v>
      </c>
      <c r="O316" s="14"/>
      <c r="P316" s="12"/>
    </row>
    <row r="317" spans="1:16" ht="15.75" customHeight="1">
      <c r="A317" s="1"/>
      <c r="B317" s="6" t="s">
        <v>14</v>
      </c>
      <c r="C317" s="6">
        <v>1185732</v>
      </c>
      <c r="D317" s="7">
        <v>44301</v>
      </c>
      <c r="E317" s="6" t="s">
        <v>33</v>
      </c>
      <c r="F317" s="6" t="s">
        <v>34</v>
      </c>
      <c r="G317" s="6" t="s">
        <v>35</v>
      </c>
      <c r="H317" s="6" t="s">
        <v>22</v>
      </c>
      <c r="I317" s="8">
        <v>0.5</v>
      </c>
      <c r="J317" s="9">
        <v>2250</v>
      </c>
      <c r="K317" s="10">
        <f t="shared" si="2"/>
        <v>1125</v>
      </c>
      <c r="L317" s="10">
        <f t="shared" si="3"/>
        <v>562.5</v>
      </c>
      <c r="M317" s="11">
        <v>0.5</v>
      </c>
      <c r="O317" s="14"/>
      <c r="P317" s="12"/>
    </row>
    <row r="318" spans="1:16" ht="15.75" customHeight="1">
      <c r="A318" s="1"/>
      <c r="B318" s="6" t="s">
        <v>14</v>
      </c>
      <c r="C318" s="6">
        <v>1185732</v>
      </c>
      <c r="D318" s="7">
        <v>44332</v>
      </c>
      <c r="E318" s="6" t="s">
        <v>33</v>
      </c>
      <c r="F318" s="6" t="s">
        <v>34</v>
      </c>
      <c r="G318" s="6" t="s">
        <v>35</v>
      </c>
      <c r="H318" s="6" t="s">
        <v>17</v>
      </c>
      <c r="I318" s="8">
        <v>0.6</v>
      </c>
      <c r="J318" s="9">
        <v>4950</v>
      </c>
      <c r="K318" s="10">
        <f t="shared" si="2"/>
        <v>2970</v>
      </c>
      <c r="L318" s="10">
        <f t="shared" si="3"/>
        <v>1188</v>
      </c>
      <c r="M318" s="11">
        <v>0.4</v>
      </c>
      <c r="O318" s="14"/>
      <c r="P318" s="12"/>
    </row>
    <row r="319" spans="1:16" ht="15.75" customHeight="1">
      <c r="A319" s="1"/>
      <c r="B319" s="6" t="s">
        <v>14</v>
      </c>
      <c r="C319" s="6">
        <v>1185732</v>
      </c>
      <c r="D319" s="7">
        <v>44332</v>
      </c>
      <c r="E319" s="6" t="s">
        <v>33</v>
      </c>
      <c r="F319" s="6" t="s">
        <v>34</v>
      </c>
      <c r="G319" s="6" t="s">
        <v>35</v>
      </c>
      <c r="H319" s="6" t="s">
        <v>18</v>
      </c>
      <c r="I319" s="8">
        <v>0.55000000000000004</v>
      </c>
      <c r="J319" s="9">
        <v>2000</v>
      </c>
      <c r="K319" s="10">
        <f t="shared" si="2"/>
        <v>1100</v>
      </c>
      <c r="L319" s="10">
        <f t="shared" si="3"/>
        <v>385</v>
      </c>
      <c r="M319" s="11">
        <v>0.35</v>
      </c>
      <c r="O319" s="14"/>
      <c r="P319" s="12"/>
    </row>
    <row r="320" spans="1:16" ht="15.75" customHeight="1">
      <c r="A320" s="1"/>
      <c r="B320" s="6" t="s">
        <v>14</v>
      </c>
      <c r="C320" s="6">
        <v>1185732</v>
      </c>
      <c r="D320" s="7">
        <v>44332</v>
      </c>
      <c r="E320" s="6" t="s">
        <v>33</v>
      </c>
      <c r="F320" s="6" t="s">
        <v>34</v>
      </c>
      <c r="G320" s="6" t="s">
        <v>35</v>
      </c>
      <c r="H320" s="6" t="s">
        <v>19</v>
      </c>
      <c r="I320" s="8">
        <v>0.5</v>
      </c>
      <c r="J320" s="9">
        <v>1750</v>
      </c>
      <c r="K320" s="10">
        <f t="shared" si="2"/>
        <v>875</v>
      </c>
      <c r="L320" s="10">
        <f t="shared" si="3"/>
        <v>306.25</v>
      </c>
      <c r="M320" s="11">
        <v>0.35</v>
      </c>
      <c r="O320" s="14"/>
      <c r="P320" s="12"/>
    </row>
    <row r="321" spans="1:16" ht="15.75" customHeight="1">
      <c r="A321" s="1"/>
      <c r="B321" s="6" t="s">
        <v>14</v>
      </c>
      <c r="C321" s="6">
        <v>1185732</v>
      </c>
      <c r="D321" s="7">
        <v>44332</v>
      </c>
      <c r="E321" s="6" t="s">
        <v>33</v>
      </c>
      <c r="F321" s="6" t="s">
        <v>34</v>
      </c>
      <c r="G321" s="6" t="s">
        <v>35</v>
      </c>
      <c r="H321" s="6" t="s">
        <v>20</v>
      </c>
      <c r="I321" s="8">
        <v>0.5</v>
      </c>
      <c r="J321" s="9">
        <v>1000</v>
      </c>
      <c r="K321" s="10">
        <f t="shared" si="2"/>
        <v>500</v>
      </c>
      <c r="L321" s="10">
        <f t="shared" si="3"/>
        <v>200</v>
      </c>
      <c r="M321" s="11">
        <v>0.4</v>
      </c>
      <c r="O321" s="14"/>
      <c r="P321" s="12"/>
    </row>
    <row r="322" spans="1:16" ht="15.75" customHeight="1">
      <c r="A322" s="1"/>
      <c r="B322" s="6" t="s">
        <v>14</v>
      </c>
      <c r="C322" s="6">
        <v>1185732</v>
      </c>
      <c r="D322" s="7">
        <v>44332</v>
      </c>
      <c r="E322" s="6" t="s">
        <v>33</v>
      </c>
      <c r="F322" s="6" t="s">
        <v>34</v>
      </c>
      <c r="G322" s="6" t="s">
        <v>35</v>
      </c>
      <c r="H322" s="6" t="s">
        <v>21</v>
      </c>
      <c r="I322" s="8">
        <v>0.6</v>
      </c>
      <c r="J322" s="9">
        <v>1250</v>
      </c>
      <c r="K322" s="10">
        <f t="shared" si="2"/>
        <v>750</v>
      </c>
      <c r="L322" s="10">
        <f t="shared" si="3"/>
        <v>262.5</v>
      </c>
      <c r="M322" s="11">
        <v>0.35</v>
      </c>
      <c r="O322" s="14"/>
      <c r="P322" s="12"/>
    </row>
    <row r="323" spans="1:16" ht="15.75" customHeight="1">
      <c r="A323" s="1"/>
      <c r="B323" s="6" t="s">
        <v>14</v>
      </c>
      <c r="C323" s="6">
        <v>1185732</v>
      </c>
      <c r="D323" s="7">
        <v>44332</v>
      </c>
      <c r="E323" s="6" t="s">
        <v>33</v>
      </c>
      <c r="F323" s="6" t="s">
        <v>34</v>
      </c>
      <c r="G323" s="6" t="s">
        <v>35</v>
      </c>
      <c r="H323" s="6" t="s">
        <v>22</v>
      </c>
      <c r="I323" s="8">
        <v>0.65</v>
      </c>
      <c r="J323" s="9">
        <v>2500</v>
      </c>
      <c r="K323" s="10">
        <f t="shared" si="2"/>
        <v>1625</v>
      </c>
      <c r="L323" s="10">
        <f t="shared" si="3"/>
        <v>812.5</v>
      </c>
      <c r="M323" s="11">
        <v>0.5</v>
      </c>
      <c r="O323" s="14"/>
      <c r="P323" s="12"/>
    </row>
    <row r="324" spans="1:16" ht="15.75" customHeight="1">
      <c r="A324" s="1"/>
      <c r="B324" s="6" t="s">
        <v>14</v>
      </c>
      <c r="C324" s="6">
        <v>1185732</v>
      </c>
      <c r="D324" s="7">
        <v>44362</v>
      </c>
      <c r="E324" s="6" t="s">
        <v>33</v>
      </c>
      <c r="F324" s="6" t="s">
        <v>34</v>
      </c>
      <c r="G324" s="6" t="s">
        <v>35</v>
      </c>
      <c r="H324" s="6" t="s">
        <v>17</v>
      </c>
      <c r="I324" s="8">
        <v>0.5</v>
      </c>
      <c r="J324" s="9">
        <v>5000</v>
      </c>
      <c r="K324" s="10">
        <f t="shared" si="2"/>
        <v>2500</v>
      </c>
      <c r="L324" s="10">
        <f t="shared" si="3"/>
        <v>1000</v>
      </c>
      <c r="M324" s="11">
        <v>0.4</v>
      </c>
      <c r="O324" s="14"/>
      <c r="P324" s="12"/>
    </row>
    <row r="325" spans="1:16" ht="15.75" customHeight="1">
      <c r="A325" s="1"/>
      <c r="B325" s="6" t="s">
        <v>14</v>
      </c>
      <c r="C325" s="6">
        <v>1185732</v>
      </c>
      <c r="D325" s="7">
        <v>44362</v>
      </c>
      <c r="E325" s="6" t="s">
        <v>33</v>
      </c>
      <c r="F325" s="6" t="s">
        <v>34</v>
      </c>
      <c r="G325" s="6" t="s">
        <v>35</v>
      </c>
      <c r="H325" s="6" t="s">
        <v>18</v>
      </c>
      <c r="I325" s="8">
        <v>0.45000000000000007</v>
      </c>
      <c r="J325" s="9">
        <v>2500</v>
      </c>
      <c r="K325" s="10">
        <f t="shared" si="2"/>
        <v>1125.0000000000002</v>
      </c>
      <c r="L325" s="10">
        <f t="shared" si="3"/>
        <v>393.75000000000006</v>
      </c>
      <c r="M325" s="11">
        <v>0.35</v>
      </c>
      <c r="O325" s="14"/>
      <c r="P325" s="12"/>
    </row>
    <row r="326" spans="1:16" ht="15.75" customHeight="1">
      <c r="A326" s="1"/>
      <c r="B326" s="6" t="s">
        <v>14</v>
      </c>
      <c r="C326" s="6">
        <v>1185732</v>
      </c>
      <c r="D326" s="7">
        <v>44362</v>
      </c>
      <c r="E326" s="6" t="s">
        <v>33</v>
      </c>
      <c r="F326" s="6" t="s">
        <v>34</v>
      </c>
      <c r="G326" s="6" t="s">
        <v>35</v>
      </c>
      <c r="H326" s="6" t="s">
        <v>19</v>
      </c>
      <c r="I326" s="8">
        <v>0.4</v>
      </c>
      <c r="J326" s="9">
        <v>2000</v>
      </c>
      <c r="K326" s="10">
        <f t="shared" si="2"/>
        <v>800</v>
      </c>
      <c r="L326" s="10">
        <f t="shared" si="3"/>
        <v>280</v>
      </c>
      <c r="M326" s="11">
        <v>0.35</v>
      </c>
      <c r="O326" s="14"/>
      <c r="P326" s="12"/>
    </row>
    <row r="327" spans="1:16" ht="15.75" customHeight="1">
      <c r="A327" s="1"/>
      <c r="B327" s="6" t="s">
        <v>14</v>
      </c>
      <c r="C327" s="6">
        <v>1185732</v>
      </c>
      <c r="D327" s="7">
        <v>44362</v>
      </c>
      <c r="E327" s="6" t="s">
        <v>33</v>
      </c>
      <c r="F327" s="6" t="s">
        <v>34</v>
      </c>
      <c r="G327" s="6" t="s">
        <v>35</v>
      </c>
      <c r="H327" s="6" t="s">
        <v>20</v>
      </c>
      <c r="I327" s="8">
        <v>0.4</v>
      </c>
      <c r="J327" s="9">
        <v>1750</v>
      </c>
      <c r="K327" s="10">
        <f t="shared" si="2"/>
        <v>700</v>
      </c>
      <c r="L327" s="10">
        <f t="shared" si="3"/>
        <v>280</v>
      </c>
      <c r="M327" s="11">
        <v>0.4</v>
      </c>
      <c r="O327" s="14"/>
      <c r="P327" s="12"/>
    </row>
    <row r="328" spans="1:16" ht="15.75" customHeight="1">
      <c r="A328" s="1"/>
      <c r="B328" s="6" t="s">
        <v>14</v>
      </c>
      <c r="C328" s="6">
        <v>1185732</v>
      </c>
      <c r="D328" s="7">
        <v>44362</v>
      </c>
      <c r="E328" s="6" t="s">
        <v>33</v>
      </c>
      <c r="F328" s="6" t="s">
        <v>34</v>
      </c>
      <c r="G328" s="6" t="s">
        <v>35</v>
      </c>
      <c r="H328" s="6" t="s">
        <v>21</v>
      </c>
      <c r="I328" s="8">
        <v>0.5</v>
      </c>
      <c r="J328" s="9">
        <v>1750</v>
      </c>
      <c r="K328" s="10">
        <f t="shared" si="2"/>
        <v>875</v>
      </c>
      <c r="L328" s="10">
        <f t="shared" si="3"/>
        <v>306.25</v>
      </c>
      <c r="M328" s="11">
        <v>0.35</v>
      </c>
      <c r="O328" s="14"/>
      <c r="P328" s="12"/>
    </row>
    <row r="329" spans="1:16" ht="15.75" customHeight="1">
      <c r="A329" s="1"/>
      <c r="B329" s="6" t="s">
        <v>14</v>
      </c>
      <c r="C329" s="6">
        <v>1185732</v>
      </c>
      <c r="D329" s="7">
        <v>44362</v>
      </c>
      <c r="E329" s="6" t="s">
        <v>33</v>
      </c>
      <c r="F329" s="6" t="s">
        <v>34</v>
      </c>
      <c r="G329" s="6" t="s">
        <v>35</v>
      </c>
      <c r="H329" s="6" t="s">
        <v>22</v>
      </c>
      <c r="I329" s="8">
        <v>0.55000000000000004</v>
      </c>
      <c r="J329" s="9">
        <v>3500</v>
      </c>
      <c r="K329" s="10">
        <f t="shared" si="2"/>
        <v>1925.0000000000002</v>
      </c>
      <c r="L329" s="10">
        <f t="shared" si="3"/>
        <v>962.50000000000011</v>
      </c>
      <c r="M329" s="11">
        <v>0.5</v>
      </c>
      <c r="O329" s="14"/>
      <c r="P329" s="12"/>
    </row>
    <row r="330" spans="1:16" ht="15.75" customHeight="1">
      <c r="A330" s="1"/>
      <c r="B330" s="6" t="s">
        <v>14</v>
      </c>
      <c r="C330" s="6">
        <v>1185732</v>
      </c>
      <c r="D330" s="7">
        <v>44391</v>
      </c>
      <c r="E330" s="6" t="s">
        <v>33</v>
      </c>
      <c r="F330" s="6" t="s">
        <v>34</v>
      </c>
      <c r="G330" s="6" t="s">
        <v>35</v>
      </c>
      <c r="H330" s="6" t="s">
        <v>17</v>
      </c>
      <c r="I330" s="8">
        <v>0.5</v>
      </c>
      <c r="J330" s="9">
        <v>5750</v>
      </c>
      <c r="K330" s="10">
        <f t="shared" si="2"/>
        <v>2875</v>
      </c>
      <c r="L330" s="10">
        <f t="shared" si="3"/>
        <v>1150</v>
      </c>
      <c r="M330" s="11">
        <v>0.4</v>
      </c>
      <c r="O330" s="14"/>
      <c r="P330" s="12"/>
    </row>
    <row r="331" spans="1:16" ht="15.75" customHeight="1">
      <c r="A331" s="1"/>
      <c r="B331" s="6" t="s">
        <v>14</v>
      </c>
      <c r="C331" s="6">
        <v>1185732</v>
      </c>
      <c r="D331" s="7">
        <v>44391</v>
      </c>
      <c r="E331" s="6" t="s">
        <v>33</v>
      </c>
      <c r="F331" s="6" t="s">
        <v>34</v>
      </c>
      <c r="G331" s="6" t="s">
        <v>35</v>
      </c>
      <c r="H331" s="6" t="s">
        <v>18</v>
      </c>
      <c r="I331" s="8">
        <v>0.45000000000000007</v>
      </c>
      <c r="J331" s="9">
        <v>3250</v>
      </c>
      <c r="K331" s="10">
        <f t="shared" si="2"/>
        <v>1462.5000000000002</v>
      </c>
      <c r="L331" s="10">
        <f t="shared" si="3"/>
        <v>511.87500000000006</v>
      </c>
      <c r="M331" s="11">
        <v>0.35</v>
      </c>
      <c r="O331" s="14"/>
      <c r="P331" s="12"/>
    </row>
    <row r="332" spans="1:16" ht="15.75" customHeight="1">
      <c r="A332" s="1"/>
      <c r="B332" s="6" t="s">
        <v>14</v>
      </c>
      <c r="C332" s="6">
        <v>1185732</v>
      </c>
      <c r="D332" s="7">
        <v>44391</v>
      </c>
      <c r="E332" s="6" t="s">
        <v>33</v>
      </c>
      <c r="F332" s="6" t="s">
        <v>34</v>
      </c>
      <c r="G332" s="6" t="s">
        <v>35</v>
      </c>
      <c r="H332" s="6" t="s">
        <v>19</v>
      </c>
      <c r="I332" s="8">
        <v>0.4</v>
      </c>
      <c r="J332" s="9">
        <v>2500</v>
      </c>
      <c r="K332" s="10">
        <f t="shared" si="2"/>
        <v>1000</v>
      </c>
      <c r="L332" s="10">
        <f t="shared" si="3"/>
        <v>350</v>
      </c>
      <c r="M332" s="11">
        <v>0.35</v>
      </c>
      <c r="O332" s="14"/>
      <c r="P332" s="12"/>
    </row>
    <row r="333" spans="1:16" ht="15.75" customHeight="1">
      <c r="A333" s="1"/>
      <c r="B333" s="6" t="s">
        <v>14</v>
      </c>
      <c r="C333" s="6">
        <v>1185732</v>
      </c>
      <c r="D333" s="7">
        <v>44391</v>
      </c>
      <c r="E333" s="6" t="s">
        <v>33</v>
      </c>
      <c r="F333" s="6" t="s">
        <v>34</v>
      </c>
      <c r="G333" s="6" t="s">
        <v>35</v>
      </c>
      <c r="H333" s="6" t="s">
        <v>20</v>
      </c>
      <c r="I333" s="8">
        <v>0.4</v>
      </c>
      <c r="J333" s="9">
        <v>2000</v>
      </c>
      <c r="K333" s="10">
        <f t="shared" si="2"/>
        <v>800</v>
      </c>
      <c r="L333" s="10">
        <f t="shared" si="3"/>
        <v>320</v>
      </c>
      <c r="M333" s="11">
        <v>0.4</v>
      </c>
      <c r="O333" s="14"/>
      <c r="P333" s="12"/>
    </row>
    <row r="334" spans="1:16" ht="15.75" customHeight="1">
      <c r="A334" s="1"/>
      <c r="B334" s="6" t="s">
        <v>14</v>
      </c>
      <c r="C334" s="6">
        <v>1185732</v>
      </c>
      <c r="D334" s="7">
        <v>44391</v>
      </c>
      <c r="E334" s="6" t="s">
        <v>33</v>
      </c>
      <c r="F334" s="6" t="s">
        <v>34</v>
      </c>
      <c r="G334" s="6" t="s">
        <v>35</v>
      </c>
      <c r="H334" s="6" t="s">
        <v>21</v>
      </c>
      <c r="I334" s="8">
        <v>0.5</v>
      </c>
      <c r="J334" s="9">
        <v>2250</v>
      </c>
      <c r="K334" s="10">
        <f t="shared" si="2"/>
        <v>1125</v>
      </c>
      <c r="L334" s="10">
        <f t="shared" si="3"/>
        <v>393.75</v>
      </c>
      <c r="M334" s="11">
        <v>0.35</v>
      </c>
      <c r="O334" s="14"/>
      <c r="P334" s="12"/>
    </row>
    <row r="335" spans="1:16" ht="15.75" customHeight="1">
      <c r="A335" s="1"/>
      <c r="B335" s="6" t="s">
        <v>14</v>
      </c>
      <c r="C335" s="6">
        <v>1185732</v>
      </c>
      <c r="D335" s="7">
        <v>44391</v>
      </c>
      <c r="E335" s="6" t="s">
        <v>33</v>
      </c>
      <c r="F335" s="6" t="s">
        <v>34</v>
      </c>
      <c r="G335" s="6" t="s">
        <v>35</v>
      </c>
      <c r="H335" s="6" t="s">
        <v>22</v>
      </c>
      <c r="I335" s="8">
        <v>0.55000000000000004</v>
      </c>
      <c r="J335" s="9">
        <v>4000</v>
      </c>
      <c r="K335" s="10">
        <f t="shared" si="2"/>
        <v>2200</v>
      </c>
      <c r="L335" s="10">
        <f t="shared" si="3"/>
        <v>1100</v>
      </c>
      <c r="M335" s="11">
        <v>0.5</v>
      </c>
      <c r="O335" s="14"/>
      <c r="P335" s="12"/>
    </row>
    <row r="336" spans="1:16" ht="15.75" customHeight="1">
      <c r="A336" s="1"/>
      <c r="B336" s="6" t="s">
        <v>14</v>
      </c>
      <c r="C336" s="6">
        <v>1185732</v>
      </c>
      <c r="D336" s="7">
        <v>44423</v>
      </c>
      <c r="E336" s="6" t="s">
        <v>33</v>
      </c>
      <c r="F336" s="6" t="s">
        <v>34</v>
      </c>
      <c r="G336" s="6" t="s">
        <v>35</v>
      </c>
      <c r="H336" s="6" t="s">
        <v>17</v>
      </c>
      <c r="I336" s="8">
        <v>0.5</v>
      </c>
      <c r="J336" s="9">
        <v>5500</v>
      </c>
      <c r="K336" s="10">
        <f t="shared" si="2"/>
        <v>2750</v>
      </c>
      <c r="L336" s="10">
        <f t="shared" si="3"/>
        <v>1100</v>
      </c>
      <c r="M336" s="11">
        <v>0.4</v>
      </c>
      <c r="O336" s="14"/>
      <c r="P336" s="12"/>
    </row>
    <row r="337" spans="1:16" ht="15.75" customHeight="1">
      <c r="A337" s="1"/>
      <c r="B337" s="6" t="s">
        <v>14</v>
      </c>
      <c r="C337" s="6">
        <v>1185732</v>
      </c>
      <c r="D337" s="7">
        <v>44423</v>
      </c>
      <c r="E337" s="6" t="s">
        <v>33</v>
      </c>
      <c r="F337" s="6" t="s">
        <v>34</v>
      </c>
      <c r="G337" s="6" t="s">
        <v>35</v>
      </c>
      <c r="H337" s="6" t="s">
        <v>18</v>
      </c>
      <c r="I337" s="8">
        <v>0.45000000000000007</v>
      </c>
      <c r="J337" s="9">
        <v>3250</v>
      </c>
      <c r="K337" s="10">
        <f t="shared" si="2"/>
        <v>1462.5000000000002</v>
      </c>
      <c r="L337" s="10">
        <f t="shared" si="3"/>
        <v>511.87500000000006</v>
      </c>
      <c r="M337" s="11">
        <v>0.35</v>
      </c>
      <c r="O337" s="14"/>
      <c r="P337" s="12"/>
    </row>
    <row r="338" spans="1:16" ht="15.75" customHeight="1">
      <c r="A338" s="1"/>
      <c r="B338" s="6" t="s">
        <v>14</v>
      </c>
      <c r="C338" s="6">
        <v>1185732</v>
      </c>
      <c r="D338" s="7">
        <v>44423</v>
      </c>
      <c r="E338" s="6" t="s">
        <v>33</v>
      </c>
      <c r="F338" s="6" t="s">
        <v>34</v>
      </c>
      <c r="G338" s="6" t="s">
        <v>35</v>
      </c>
      <c r="H338" s="6" t="s">
        <v>19</v>
      </c>
      <c r="I338" s="8">
        <v>0.4</v>
      </c>
      <c r="J338" s="9">
        <v>2500</v>
      </c>
      <c r="K338" s="10">
        <f t="shared" si="2"/>
        <v>1000</v>
      </c>
      <c r="L338" s="10">
        <f t="shared" si="3"/>
        <v>350</v>
      </c>
      <c r="M338" s="11">
        <v>0.35</v>
      </c>
      <c r="O338" s="14"/>
      <c r="P338" s="12"/>
    </row>
    <row r="339" spans="1:16" ht="15.75" customHeight="1">
      <c r="A339" s="1"/>
      <c r="B339" s="6" t="s">
        <v>14</v>
      </c>
      <c r="C339" s="6">
        <v>1185732</v>
      </c>
      <c r="D339" s="7">
        <v>44423</v>
      </c>
      <c r="E339" s="6" t="s">
        <v>33</v>
      </c>
      <c r="F339" s="6" t="s">
        <v>34</v>
      </c>
      <c r="G339" s="6" t="s">
        <v>35</v>
      </c>
      <c r="H339" s="6" t="s">
        <v>20</v>
      </c>
      <c r="I339" s="8">
        <v>0.4</v>
      </c>
      <c r="J339" s="9">
        <v>2250</v>
      </c>
      <c r="K339" s="10">
        <f t="shared" si="2"/>
        <v>900</v>
      </c>
      <c r="L339" s="10">
        <f t="shared" si="3"/>
        <v>360</v>
      </c>
      <c r="M339" s="11">
        <v>0.4</v>
      </c>
      <c r="O339" s="14"/>
      <c r="P339" s="12"/>
    </row>
    <row r="340" spans="1:16" ht="15.75" customHeight="1">
      <c r="A340" s="1"/>
      <c r="B340" s="6" t="s">
        <v>14</v>
      </c>
      <c r="C340" s="6">
        <v>1185732</v>
      </c>
      <c r="D340" s="7">
        <v>44423</v>
      </c>
      <c r="E340" s="6" t="s">
        <v>33</v>
      </c>
      <c r="F340" s="6" t="s">
        <v>34</v>
      </c>
      <c r="G340" s="6" t="s">
        <v>35</v>
      </c>
      <c r="H340" s="6" t="s">
        <v>21</v>
      </c>
      <c r="I340" s="8">
        <v>0.5</v>
      </c>
      <c r="J340" s="9">
        <v>2000</v>
      </c>
      <c r="K340" s="10">
        <f t="shared" si="2"/>
        <v>1000</v>
      </c>
      <c r="L340" s="10">
        <f t="shared" si="3"/>
        <v>350</v>
      </c>
      <c r="M340" s="11">
        <v>0.35</v>
      </c>
      <c r="O340" s="14"/>
      <c r="P340" s="12"/>
    </row>
    <row r="341" spans="1:16" ht="15.75" customHeight="1">
      <c r="A341" s="1"/>
      <c r="B341" s="6" t="s">
        <v>14</v>
      </c>
      <c r="C341" s="6">
        <v>1185732</v>
      </c>
      <c r="D341" s="7">
        <v>44423</v>
      </c>
      <c r="E341" s="6" t="s">
        <v>33</v>
      </c>
      <c r="F341" s="6" t="s">
        <v>34</v>
      </c>
      <c r="G341" s="6" t="s">
        <v>35</v>
      </c>
      <c r="H341" s="6" t="s">
        <v>22</v>
      </c>
      <c r="I341" s="8">
        <v>0.55000000000000004</v>
      </c>
      <c r="J341" s="9">
        <v>3750</v>
      </c>
      <c r="K341" s="10">
        <f t="shared" si="2"/>
        <v>2062.5</v>
      </c>
      <c r="L341" s="10">
        <f t="shared" si="3"/>
        <v>1031.25</v>
      </c>
      <c r="M341" s="11">
        <v>0.5</v>
      </c>
      <c r="O341" s="14"/>
      <c r="P341" s="12"/>
    </row>
    <row r="342" spans="1:16" ht="15.75" customHeight="1">
      <c r="A342" s="1"/>
      <c r="B342" s="6" t="s">
        <v>14</v>
      </c>
      <c r="C342" s="6">
        <v>1185732</v>
      </c>
      <c r="D342" s="7">
        <v>44455</v>
      </c>
      <c r="E342" s="6" t="s">
        <v>33</v>
      </c>
      <c r="F342" s="6" t="s">
        <v>34</v>
      </c>
      <c r="G342" s="6" t="s">
        <v>35</v>
      </c>
      <c r="H342" s="6" t="s">
        <v>17</v>
      </c>
      <c r="I342" s="8">
        <v>0.5</v>
      </c>
      <c r="J342" s="9">
        <v>5000</v>
      </c>
      <c r="K342" s="10">
        <f t="shared" si="2"/>
        <v>2500</v>
      </c>
      <c r="L342" s="10">
        <f t="shared" si="3"/>
        <v>1000</v>
      </c>
      <c r="M342" s="11">
        <v>0.4</v>
      </c>
      <c r="O342" s="14"/>
      <c r="P342" s="12"/>
    </row>
    <row r="343" spans="1:16" ht="15.75" customHeight="1">
      <c r="A343" s="1"/>
      <c r="B343" s="6" t="s">
        <v>14</v>
      </c>
      <c r="C343" s="6">
        <v>1185732</v>
      </c>
      <c r="D343" s="7">
        <v>44455</v>
      </c>
      <c r="E343" s="6" t="s">
        <v>33</v>
      </c>
      <c r="F343" s="6" t="s">
        <v>34</v>
      </c>
      <c r="G343" s="6" t="s">
        <v>35</v>
      </c>
      <c r="H343" s="6" t="s">
        <v>18</v>
      </c>
      <c r="I343" s="8">
        <v>0.45000000000000007</v>
      </c>
      <c r="J343" s="9">
        <v>3000</v>
      </c>
      <c r="K343" s="10">
        <f t="shared" si="2"/>
        <v>1350.0000000000002</v>
      </c>
      <c r="L343" s="10">
        <f t="shared" si="3"/>
        <v>472.50000000000006</v>
      </c>
      <c r="M343" s="11">
        <v>0.35</v>
      </c>
      <c r="O343" s="14"/>
      <c r="P343" s="12"/>
    </row>
    <row r="344" spans="1:16" ht="15.75" customHeight="1">
      <c r="A344" s="1"/>
      <c r="B344" s="6" t="s">
        <v>14</v>
      </c>
      <c r="C344" s="6">
        <v>1185732</v>
      </c>
      <c r="D344" s="7">
        <v>44455</v>
      </c>
      <c r="E344" s="6" t="s">
        <v>33</v>
      </c>
      <c r="F344" s="6" t="s">
        <v>34</v>
      </c>
      <c r="G344" s="6" t="s">
        <v>35</v>
      </c>
      <c r="H344" s="6" t="s">
        <v>19</v>
      </c>
      <c r="I344" s="8">
        <v>0.4</v>
      </c>
      <c r="J344" s="9">
        <v>2000</v>
      </c>
      <c r="K344" s="10">
        <f t="shared" si="2"/>
        <v>800</v>
      </c>
      <c r="L344" s="10">
        <f t="shared" si="3"/>
        <v>280</v>
      </c>
      <c r="M344" s="11">
        <v>0.35</v>
      </c>
      <c r="O344" s="14"/>
      <c r="P344" s="12"/>
    </row>
    <row r="345" spans="1:16" ht="15.75" customHeight="1">
      <c r="A345" s="1"/>
      <c r="B345" s="6" t="s">
        <v>14</v>
      </c>
      <c r="C345" s="6">
        <v>1185732</v>
      </c>
      <c r="D345" s="7">
        <v>44455</v>
      </c>
      <c r="E345" s="6" t="s">
        <v>33</v>
      </c>
      <c r="F345" s="6" t="s">
        <v>34</v>
      </c>
      <c r="G345" s="6" t="s">
        <v>35</v>
      </c>
      <c r="H345" s="6" t="s">
        <v>20</v>
      </c>
      <c r="I345" s="8">
        <v>0.4</v>
      </c>
      <c r="J345" s="9">
        <v>1750</v>
      </c>
      <c r="K345" s="10">
        <f t="shared" si="2"/>
        <v>700</v>
      </c>
      <c r="L345" s="10">
        <f t="shared" si="3"/>
        <v>280</v>
      </c>
      <c r="M345" s="11">
        <v>0.4</v>
      </c>
      <c r="O345" s="14"/>
      <c r="P345" s="12"/>
    </row>
    <row r="346" spans="1:16" ht="15.75" customHeight="1">
      <c r="A346" s="1"/>
      <c r="B346" s="6" t="s">
        <v>14</v>
      </c>
      <c r="C346" s="6">
        <v>1185732</v>
      </c>
      <c r="D346" s="7">
        <v>44455</v>
      </c>
      <c r="E346" s="6" t="s">
        <v>33</v>
      </c>
      <c r="F346" s="6" t="s">
        <v>34</v>
      </c>
      <c r="G346" s="6" t="s">
        <v>35</v>
      </c>
      <c r="H346" s="6" t="s">
        <v>21</v>
      </c>
      <c r="I346" s="8">
        <v>0.5</v>
      </c>
      <c r="J346" s="9">
        <v>1750</v>
      </c>
      <c r="K346" s="10">
        <f t="shared" si="2"/>
        <v>875</v>
      </c>
      <c r="L346" s="10">
        <f t="shared" si="3"/>
        <v>306.25</v>
      </c>
      <c r="M346" s="11">
        <v>0.35</v>
      </c>
      <c r="O346" s="14"/>
      <c r="P346" s="12"/>
    </row>
    <row r="347" spans="1:16" ht="15.75" customHeight="1">
      <c r="A347" s="1"/>
      <c r="B347" s="6" t="s">
        <v>14</v>
      </c>
      <c r="C347" s="6">
        <v>1185732</v>
      </c>
      <c r="D347" s="7">
        <v>44455</v>
      </c>
      <c r="E347" s="6" t="s">
        <v>33</v>
      </c>
      <c r="F347" s="6" t="s">
        <v>34</v>
      </c>
      <c r="G347" s="6" t="s">
        <v>35</v>
      </c>
      <c r="H347" s="6" t="s">
        <v>22</v>
      </c>
      <c r="I347" s="8">
        <v>0.55000000000000004</v>
      </c>
      <c r="J347" s="9">
        <v>2500</v>
      </c>
      <c r="K347" s="10">
        <f t="shared" si="2"/>
        <v>1375</v>
      </c>
      <c r="L347" s="10">
        <f t="shared" si="3"/>
        <v>687.5</v>
      </c>
      <c r="M347" s="11">
        <v>0.5</v>
      </c>
      <c r="O347" s="14"/>
      <c r="P347" s="12"/>
    </row>
    <row r="348" spans="1:16" ht="15.75" customHeight="1">
      <c r="A348" s="1"/>
      <c r="B348" s="6" t="s">
        <v>14</v>
      </c>
      <c r="C348" s="6">
        <v>1185732</v>
      </c>
      <c r="D348" s="7">
        <v>44484</v>
      </c>
      <c r="E348" s="6" t="s">
        <v>33</v>
      </c>
      <c r="F348" s="6" t="s">
        <v>34</v>
      </c>
      <c r="G348" s="6" t="s">
        <v>35</v>
      </c>
      <c r="H348" s="6" t="s">
        <v>17</v>
      </c>
      <c r="I348" s="8">
        <v>0.6</v>
      </c>
      <c r="J348" s="9">
        <v>4250</v>
      </c>
      <c r="K348" s="10">
        <f t="shared" si="2"/>
        <v>2550</v>
      </c>
      <c r="L348" s="10">
        <f t="shared" si="3"/>
        <v>1020</v>
      </c>
      <c r="M348" s="11">
        <v>0.4</v>
      </c>
      <c r="O348" s="14"/>
      <c r="P348" s="12"/>
    </row>
    <row r="349" spans="1:16" ht="15.75" customHeight="1">
      <c r="A349" s="1"/>
      <c r="B349" s="6" t="s">
        <v>14</v>
      </c>
      <c r="C349" s="6">
        <v>1185732</v>
      </c>
      <c r="D349" s="7">
        <v>44484</v>
      </c>
      <c r="E349" s="6" t="s">
        <v>33</v>
      </c>
      <c r="F349" s="6" t="s">
        <v>34</v>
      </c>
      <c r="G349" s="6" t="s">
        <v>35</v>
      </c>
      <c r="H349" s="6" t="s">
        <v>18</v>
      </c>
      <c r="I349" s="8">
        <v>0.5</v>
      </c>
      <c r="J349" s="9">
        <v>2500</v>
      </c>
      <c r="K349" s="10">
        <f t="shared" si="2"/>
        <v>1250</v>
      </c>
      <c r="L349" s="10">
        <f t="shared" si="3"/>
        <v>437.5</v>
      </c>
      <c r="M349" s="11">
        <v>0.35</v>
      </c>
      <c r="O349" s="14"/>
      <c r="P349" s="12"/>
    </row>
    <row r="350" spans="1:16" ht="15.75" customHeight="1">
      <c r="A350" s="1"/>
      <c r="B350" s="6" t="s">
        <v>14</v>
      </c>
      <c r="C350" s="6">
        <v>1185732</v>
      </c>
      <c r="D350" s="7">
        <v>44484</v>
      </c>
      <c r="E350" s="6" t="s">
        <v>33</v>
      </c>
      <c r="F350" s="6" t="s">
        <v>34</v>
      </c>
      <c r="G350" s="6" t="s">
        <v>35</v>
      </c>
      <c r="H350" s="6" t="s">
        <v>19</v>
      </c>
      <c r="I350" s="8">
        <v>0.5</v>
      </c>
      <c r="J350" s="9">
        <v>1500</v>
      </c>
      <c r="K350" s="10">
        <f t="shared" si="2"/>
        <v>750</v>
      </c>
      <c r="L350" s="10">
        <f t="shared" si="3"/>
        <v>262.5</v>
      </c>
      <c r="M350" s="11">
        <v>0.35</v>
      </c>
      <c r="O350" s="14"/>
      <c r="P350" s="12"/>
    </row>
    <row r="351" spans="1:16" ht="15.75" customHeight="1">
      <c r="A351" s="1"/>
      <c r="B351" s="6" t="s">
        <v>14</v>
      </c>
      <c r="C351" s="6">
        <v>1185732</v>
      </c>
      <c r="D351" s="7">
        <v>44484</v>
      </c>
      <c r="E351" s="6" t="s">
        <v>33</v>
      </c>
      <c r="F351" s="6" t="s">
        <v>34</v>
      </c>
      <c r="G351" s="6" t="s">
        <v>35</v>
      </c>
      <c r="H351" s="6" t="s">
        <v>20</v>
      </c>
      <c r="I351" s="8">
        <v>0.5</v>
      </c>
      <c r="J351" s="9">
        <v>1250</v>
      </c>
      <c r="K351" s="10">
        <f t="shared" si="2"/>
        <v>625</v>
      </c>
      <c r="L351" s="10">
        <f t="shared" si="3"/>
        <v>250</v>
      </c>
      <c r="M351" s="11">
        <v>0.4</v>
      </c>
      <c r="O351" s="14"/>
      <c r="P351" s="12"/>
    </row>
    <row r="352" spans="1:16" ht="15.75" customHeight="1">
      <c r="A352" s="1"/>
      <c r="B352" s="6" t="s">
        <v>14</v>
      </c>
      <c r="C352" s="6">
        <v>1185732</v>
      </c>
      <c r="D352" s="7">
        <v>44484</v>
      </c>
      <c r="E352" s="6" t="s">
        <v>33</v>
      </c>
      <c r="F352" s="6" t="s">
        <v>34</v>
      </c>
      <c r="G352" s="6" t="s">
        <v>35</v>
      </c>
      <c r="H352" s="6" t="s">
        <v>21</v>
      </c>
      <c r="I352" s="8">
        <v>0.6</v>
      </c>
      <c r="J352" s="9">
        <v>1250</v>
      </c>
      <c r="K352" s="10">
        <f t="shared" si="2"/>
        <v>750</v>
      </c>
      <c r="L352" s="10">
        <f t="shared" si="3"/>
        <v>262.5</v>
      </c>
      <c r="M352" s="11">
        <v>0.35</v>
      </c>
      <c r="O352" s="14"/>
      <c r="P352" s="12"/>
    </row>
    <row r="353" spans="1:16" ht="15.75" customHeight="1">
      <c r="A353" s="1"/>
      <c r="B353" s="6" t="s">
        <v>14</v>
      </c>
      <c r="C353" s="6">
        <v>1185732</v>
      </c>
      <c r="D353" s="7">
        <v>44484</v>
      </c>
      <c r="E353" s="6" t="s">
        <v>33</v>
      </c>
      <c r="F353" s="6" t="s">
        <v>34</v>
      </c>
      <c r="G353" s="6" t="s">
        <v>35</v>
      </c>
      <c r="H353" s="6" t="s">
        <v>22</v>
      </c>
      <c r="I353" s="8">
        <v>0.64999999999999991</v>
      </c>
      <c r="J353" s="9">
        <v>2500</v>
      </c>
      <c r="K353" s="10">
        <f t="shared" si="2"/>
        <v>1624.9999999999998</v>
      </c>
      <c r="L353" s="10">
        <f t="shared" si="3"/>
        <v>812.49999999999989</v>
      </c>
      <c r="M353" s="11">
        <v>0.5</v>
      </c>
      <c r="O353" s="14"/>
      <c r="P353" s="12"/>
    </row>
    <row r="354" spans="1:16" ht="15.75" customHeight="1">
      <c r="A354" s="1"/>
      <c r="B354" s="6" t="s">
        <v>14</v>
      </c>
      <c r="C354" s="6">
        <v>1185732</v>
      </c>
      <c r="D354" s="7">
        <v>44515</v>
      </c>
      <c r="E354" s="6" t="s">
        <v>33</v>
      </c>
      <c r="F354" s="6" t="s">
        <v>34</v>
      </c>
      <c r="G354" s="6" t="s">
        <v>35</v>
      </c>
      <c r="H354" s="6" t="s">
        <v>17</v>
      </c>
      <c r="I354" s="8">
        <v>0.6</v>
      </c>
      <c r="J354" s="9">
        <v>4000</v>
      </c>
      <c r="K354" s="10">
        <f t="shared" si="2"/>
        <v>2400</v>
      </c>
      <c r="L354" s="10">
        <f t="shared" si="3"/>
        <v>960</v>
      </c>
      <c r="M354" s="11">
        <v>0.4</v>
      </c>
      <c r="O354" s="14"/>
      <c r="P354" s="12"/>
    </row>
    <row r="355" spans="1:16" ht="15.75" customHeight="1">
      <c r="A355" s="1"/>
      <c r="B355" s="6" t="s">
        <v>14</v>
      </c>
      <c r="C355" s="6">
        <v>1185732</v>
      </c>
      <c r="D355" s="7">
        <v>44515</v>
      </c>
      <c r="E355" s="6" t="s">
        <v>33</v>
      </c>
      <c r="F355" s="6" t="s">
        <v>34</v>
      </c>
      <c r="G355" s="6" t="s">
        <v>35</v>
      </c>
      <c r="H355" s="6" t="s">
        <v>18</v>
      </c>
      <c r="I355" s="8">
        <v>0.5</v>
      </c>
      <c r="J355" s="9">
        <v>2500</v>
      </c>
      <c r="K355" s="10">
        <f t="shared" si="2"/>
        <v>1250</v>
      </c>
      <c r="L355" s="10">
        <f t="shared" si="3"/>
        <v>437.5</v>
      </c>
      <c r="M355" s="11">
        <v>0.35</v>
      </c>
      <c r="O355" s="14"/>
      <c r="P355" s="12"/>
    </row>
    <row r="356" spans="1:16" ht="15.75" customHeight="1">
      <c r="A356" s="1"/>
      <c r="B356" s="6" t="s">
        <v>14</v>
      </c>
      <c r="C356" s="6">
        <v>1185732</v>
      </c>
      <c r="D356" s="7">
        <v>44515</v>
      </c>
      <c r="E356" s="6" t="s">
        <v>33</v>
      </c>
      <c r="F356" s="6" t="s">
        <v>34</v>
      </c>
      <c r="G356" s="6" t="s">
        <v>35</v>
      </c>
      <c r="H356" s="6" t="s">
        <v>19</v>
      </c>
      <c r="I356" s="8">
        <v>0.5</v>
      </c>
      <c r="J356" s="9">
        <v>1950</v>
      </c>
      <c r="K356" s="10">
        <f t="shared" si="2"/>
        <v>975</v>
      </c>
      <c r="L356" s="10">
        <f t="shared" si="3"/>
        <v>341.25</v>
      </c>
      <c r="M356" s="11">
        <v>0.35</v>
      </c>
      <c r="O356" s="14"/>
      <c r="P356" s="12"/>
    </row>
    <row r="357" spans="1:16" ht="15.75" customHeight="1">
      <c r="A357" s="1"/>
      <c r="B357" s="6" t="s">
        <v>14</v>
      </c>
      <c r="C357" s="6">
        <v>1185732</v>
      </c>
      <c r="D357" s="7">
        <v>44515</v>
      </c>
      <c r="E357" s="6" t="s">
        <v>33</v>
      </c>
      <c r="F357" s="6" t="s">
        <v>34</v>
      </c>
      <c r="G357" s="6" t="s">
        <v>35</v>
      </c>
      <c r="H357" s="6" t="s">
        <v>20</v>
      </c>
      <c r="I357" s="8">
        <v>0.5</v>
      </c>
      <c r="J357" s="9">
        <v>1750</v>
      </c>
      <c r="K357" s="10">
        <f t="shared" si="2"/>
        <v>875</v>
      </c>
      <c r="L357" s="10">
        <f t="shared" si="3"/>
        <v>350</v>
      </c>
      <c r="M357" s="11">
        <v>0.4</v>
      </c>
      <c r="O357" s="14"/>
      <c r="P357" s="12"/>
    </row>
    <row r="358" spans="1:16" ht="15.75" customHeight="1">
      <c r="A358" s="1"/>
      <c r="B358" s="6" t="s">
        <v>14</v>
      </c>
      <c r="C358" s="6">
        <v>1185732</v>
      </c>
      <c r="D358" s="7">
        <v>44515</v>
      </c>
      <c r="E358" s="6" t="s">
        <v>33</v>
      </c>
      <c r="F358" s="6" t="s">
        <v>34</v>
      </c>
      <c r="G358" s="6" t="s">
        <v>35</v>
      </c>
      <c r="H358" s="6" t="s">
        <v>21</v>
      </c>
      <c r="I358" s="8">
        <v>0.6</v>
      </c>
      <c r="J358" s="9">
        <v>1500</v>
      </c>
      <c r="K358" s="10">
        <f t="shared" si="2"/>
        <v>900</v>
      </c>
      <c r="L358" s="10">
        <f t="shared" si="3"/>
        <v>315</v>
      </c>
      <c r="M358" s="11">
        <v>0.35</v>
      </c>
      <c r="O358" s="14"/>
      <c r="P358" s="12"/>
    </row>
    <row r="359" spans="1:16" ht="15.75" customHeight="1">
      <c r="A359" s="1"/>
      <c r="B359" s="6" t="s">
        <v>14</v>
      </c>
      <c r="C359" s="6">
        <v>1185732</v>
      </c>
      <c r="D359" s="7">
        <v>44515</v>
      </c>
      <c r="E359" s="6" t="s">
        <v>33</v>
      </c>
      <c r="F359" s="6" t="s">
        <v>34</v>
      </c>
      <c r="G359" s="6" t="s">
        <v>35</v>
      </c>
      <c r="H359" s="6" t="s">
        <v>22</v>
      </c>
      <c r="I359" s="8">
        <v>0.64999999999999991</v>
      </c>
      <c r="J359" s="9">
        <v>2500</v>
      </c>
      <c r="K359" s="10">
        <f t="shared" si="2"/>
        <v>1624.9999999999998</v>
      </c>
      <c r="L359" s="10">
        <f t="shared" si="3"/>
        <v>812.49999999999989</v>
      </c>
      <c r="M359" s="11">
        <v>0.5</v>
      </c>
      <c r="O359" s="14"/>
      <c r="P359" s="12"/>
    </row>
    <row r="360" spans="1:16" ht="15.75" customHeight="1">
      <c r="A360" s="1"/>
      <c r="B360" s="6" t="s">
        <v>14</v>
      </c>
      <c r="C360" s="6">
        <v>1185732</v>
      </c>
      <c r="D360" s="7">
        <v>44544</v>
      </c>
      <c r="E360" s="6" t="s">
        <v>33</v>
      </c>
      <c r="F360" s="6" t="s">
        <v>34</v>
      </c>
      <c r="G360" s="6" t="s">
        <v>35</v>
      </c>
      <c r="H360" s="6" t="s">
        <v>17</v>
      </c>
      <c r="I360" s="8">
        <v>0.6</v>
      </c>
      <c r="J360" s="9">
        <v>5000</v>
      </c>
      <c r="K360" s="10">
        <f t="shared" si="2"/>
        <v>3000</v>
      </c>
      <c r="L360" s="10">
        <f t="shared" si="3"/>
        <v>1200</v>
      </c>
      <c r="M360" s="11">
        <v>0.4</v>
      </c>
      <c r="O360" s="14"/>
      <c r="P360" s="12"/>
    </row>
    <row r="361" spans="1:16" ht="15.75" customHeight="1">
      <c r="A361" s="1"/>
      <c r="B361" s="6" t="s">
        <v>14</v>
      </c>
      <c r="C361" s="6">
        <v>1185732</v>
      </c>
      <c r="D361" s="7">
        <v>44544</v>
      </c>
      <c r="E361" s="6" t="s">
        <v>33</v>
      </c>
      <c r="F361" s="6" t="s">
        <v>34</v>
      </c>
      <c r="G361" s="6" t="s">
        <v>35</v>
      </c>
      <c r="H361" s="6" t="s">
        <v>18</v>
      </c>
      <c r="I361" s="8">
        <v>0.5</v>
      </c>
      <c r="J361" s="9">
        <v>3000</v>
      </c>
      <c r="K361" s="10">
        <f t="shared" si="2"/>
        <v>1500</v>
      </c>
      <c r="L361" s="10">
        <f t="shared" si="3"/>
        <v>525</v>
      </c>
      <c r="M361" s="11">
        <v>0.35</v>
      </c>
      <c r="O361" s="14"/>
      <c r="P361" s="12"/>
    </row>
    <row r="362" spans="1:16" ht="15.75" customHeight="1">
      <c r="A362" s="1"/>
      <c r="B362" s="6" t="s">
        <v>14</v>
      </c>
      <c r="C362" s="6">
        <v>1185732</v>
      </c>
      <c r="D362" s="7">
        <v>44544</v>
      </c>
      <c r="E362" s="6" t="s">
        <v>33</v>
      </c>
      <c r="F362" s="6" t="s">
        <v>34</v>
      </c>
      <c r="G362" s="6" t="s">
        <v>35</v>
      </c>
      <c r="H362" s="6" t="s">
        <v>19</v>
      </c>
      <c r="I362" s="8">
        <v>0.5</v>
      </c>
      <c r="J362" s="9">
        <v>2500</v>
      </c>
      <c r="K362" s="10">
        <f t="shared" si="2"/>
        <v>1250</v>
      </c>
      <c r="L362" s="10">
        <f t="shared" si="3"/>
        <v>437.5</v>
      </c>
      <c r="M362" s="11">
        <v>0.35</v>
      </c>
      <c r="O362" s="14"/>
      <c r="P362" s="12"/>
    </row>
    <row r="363" spans="1:16" ht="15.75" customHeight="1">
      <c r="A363" s="1"/>
      <c r="B363" s="6" t="s">
        <v>14</v>
      </c>
      <c r="C363" s="6">
        <v>1185732</v>
      </c>
      <c r="D363" s="7">
        <v>44544</v>
      </c>
      <c r="E363" s="6" t="s">
        <v>33</v>
      </c>
      <c r="F363" s="6" t="s">
        <v>34</v>
      </c>
      <c r="G363" s="6" t="s">
        <v>35</v>
      </c>
      <c r="H363" s="6" t="s">
        <v>20</v>
      </c>
      <c r="I363" s="8">
        <v>0.5</v>
      </c>
      <c r="J363" s="9">
        <v>2000</v>
      </c>
      <c r="K363" s="10">
        <f t="shared" si="2"/>
        <v>1000</v>
      </c>
      <c r="L363" s="10">
        <f t="shared" si="3"/>
        <v>400</v>
      </c>
      <c r="M363" s="11">
        <v>0.4</v>
      </c>
      <c r="O363" s="14"/>
      <c r="P363" s="12"/>
    </row>
    <row r="364" spans="1:16" ht="15.75" customHeight="1">
      <c r="A364" s="1"/>
      <c r="B364" s="6" t="s">
        <v>14</v>
      </c>
      <c r="C364" s="6">
        <v>1185732</v>
      </c>
      <c r="D364" s="7">
        <v>44544</v>
      </c>
      <c r="E364" s="6" t="s">
        <v>33</v>
      </c>
      <c r="F364" s="6" t="s">
        <v>34</v>
      </c>
      <c r="G364" s="6" t="s">
        <v>35</v>
      </c>
      <c r="H364" s="6" t="s">
        <v>21</v>
      </c>
      <c r="I364" s="8">
        <v>0.6</v>
      </c>
      <c r="J364" s="9">
        <v>2000</v>
      </c>
      <c r="K364" s="10">
        <f t="shared" si="2"/>
        <v>1200</v>
      </c>
      <c r="L364" s="10">
        <f t="shared" si="3"/>
        <v>420</v>
      </c>
      <c r="M364" s="11">
        <v>0.35</v>
      </c>
      <c r="O364" s="14"/>
      <c r="P364" s="12"/>
    </row>
    <row r="365" spans="1:16" ht="15.75" customHeight="1">
      <c r="A365" s="1"/>
      <c r="B365" s="6" t="s">
        <v>14</v>
      </c>
      <c r="C365" s="6">
        <v>1185732</v>
      </c>
      <c r="D365" s="7">
        <v>44544</v>
      </c>
      <c r="E365" s="6" t="s">
        <v>33</v>
      </c>
      <c r="F365" s="6" t="s">
        <v>34</v>
      </c>
      <c r="G365" s="6" t="s">
        <v>35</v>
      </c>
      <c r="H365" s="6" t="s">
        <v>22</v>
      </c>
      <c r="I365" s="8">
        <v>0.64999999999999991</v>
      </c>
      <c r="J365" s="9">
        <v>3000</v>
      </c>
      <c r="K365" s="10">
        <f t="shared" si="2"/>
        <v>1949.9999999999998</v>
      </c>
      <c r="L365" s="10">
        <f t="shared" si="3"/>
        <v>974.99999999999989</v>
      </c>
      <c r="M365" s="11">
        <v>0.5</v>
      </c>
      <c r="O365" s="14"/>
      <c r="P365" s="12"/>
    </row>
    <row r="366" spans="1:16" ht="15.75" customHeight="1">
      <c r="A366" s="1"/>
      <c r="B366" s="6" t="s">
        <v>23</v>
      </c>
      <c r="C366" s="6">
        <v>1197831</v>
      </c>
      <c r="D366" s="7">
        <v>44198</v>
      </c>
      <c r="E366" s="6" t="s">
        <v>24</v>
      </c>
      <c r="F366" s="6" t="s">
        <v>25</v>
      </c>
      <c r="G366" s="6" t="s">
        <v>36</v>
      </c>
      <c r="H366" s="6" t="s">
        <v>17</v>
      </c>
      <c r="I366" s="8">
        <v>0.2</v>
      </c>
      <c r="J366" s="9">
        <v>7250</v>
      </c>
      <c r="K366" s="10">
        <f t="shared" si="2"/>
        <v>1450</v>
      </c>
      <c r="L366" s="10">
        <f t="shared" si="3"/>
        <v>435</v>
      </c>
      <c r="M366" s="11">
        <v>0.3</v>
      </c>
      <c r="O366" s="13"/>
      <c r="P366" s="12"/>
    </row>
    <row r="367" spans="1:16" ht="15.75" customHeight="1">
      <c r="A367" s="1"/>
      <c r="B367" s="6" t="s">
        <v>23</v>
      </c>
      <c r="C367" s="6">
        <v>1197831</v>
      </c>
      <c r="D367" s="7">
        <v>44198</v>
      </c>
      <c r="E367" s="6" t="s">
        <v>24</v>
      </c>
      <c r="F367" s="6" t="s">
        <v>25</v>
      </c>
      <c r="G367" s="6" t="s">
        <v>36</v>
      </c>
      <c r="H367" s="6" t="s">
        <v>18</v>
      </c>
      <c r="I367" s="8">
        <v>0.3</v>
      </c>
      <c r="J367" s="9">
        <v>7250</v>
      </c>
      <c r="K367" s="10">
        <f t="shared" si="2"/>
        <v>2175</v>
      </c>
      <c r="L367" s="10">
        <f t="shared" si="3"/>
        <v>652.5</v>
      </c>
      <c r="M367" s="11">
        <v>0.3</v>
      </c>
      <c r="O367" s="13"/>
      <c r="P367" s="12"/>
    </row>
    <row r="368" spans="1:16" ht="15.75" customHeight="1">
      <c r="A368" s="1"/>
      <c r="B368" s="6" t="s">
        <v>23</v>
      </c>
      <c r="C368" s="6">
        <v>1197831</v>
      </c>
      <c r="D368" s="7">
        <v>44198</v>
      </c>
      <c r="E368" s="6" t="s">
        <v>24</v>
      </c>
      <c r="F368" s="6" t="s">
        <v>25</v>
      </c>
      <c r="G368" s="6" t="s">
        <v>36</v>
      </c>
      <c r="H368" s="6" t="s">
        <v>19</v>
      </c>
      <c r="I368" s="8">
        <v>0.3</v>
      </c>
      <c r="J368" s="9">
        <v>5250</v>
      </c>
      <c r="K368" s="10">
        <f t="shared" si="2"/>
        <v>1575</v>
      </c>
      <c r="L368" s="10">
        <f t="shared" si="3"/>
        <v>472.5</v>
      </c>
      <c r="M368" s="11">
        <v>0.3</v>
      </c>
      <c r="O368" s="13"/>
      <c r="P368" s="12"/>
    </row>
    <row r="369" spans="1:16" ht="15.75" customHeight="1">
      <c r="A369" s="1"/>
      <c r="B369" s="6" t="s">
        <v>23</v>
      </c>
      <c r="C369" s="6">
        <v>1197831</v>
      </c>
      <c r="D369" s="7">
        <v>44198</v>
      </c>
      <c r="E369" s="6" t="s">
        <v>24</v>
      </c>
      <c r="F369" s="6" t="s">
        <v>25</v>
      </c>
      <c r="G369" s="6" t="s">
        <v>36</v>
      </c>
      <c r="H369" s="6" t="s">
        <v>20</v>
      </c>
      <c r="I369" s="8">
        <v>0.35</v>
      </c>
      <c r="J369" s="9">
        <v>5250</v>
      </c>
      <c r="K369" s="10">
        <f t="shared" si="2"/>
        <v>1837.4999999999998</v>
      </c>
      <c r="L369" s="10">
        <f t="shared" si="3"/>
        <v>735</v>
      </c>
      <c r="M369" s="11">
        <v>0.4</v>
      </c>
      <c r="O369" s="13"/>
      <c r="P369" s="12"/>
    </row>
    <row r="370" spans="1:16" ht="15.75" customHeight="1">
      <c r="A370" s="1"/>
      <c r="B370" s="6" t="s">
        <v>23</v>
      </c>
      <c r="C370" s="6">
        <v>1197831</v>
      </c>
      <c r="D370" s="7">
        <v>44198</v>
      </c>
      <c r="E370" s="6" t="s">
        <v>24</v>
      </c>
      <c r="F370" s="6" t="s">
        <v>25</v>
      </c>
      <c r="G370" s="6" t="s">
        <v>36</v>
      </c>
      <c r="H370" s="6" t="s">
        <v>21</v>
      </c>
      <c r="I370" s="8">
        <v>0.4</v>
      </c>
      <c r="J370" s="9">
        <v>3750</v>
      </c>
      <c r="K370" s="10">
        <f t="shared" si="2"/>
        <v>1500</v>
      </c>
      <c r="L370" s="10">
        <f t="shared" si="3"/>
        <v>375</v>
      </c>
      <c r="M370" s="11">
        <v>0.25</v>
      </c>
      <c r="O370" s="13"/>
      <c r="P370" s="12"/>
    </row>
    <row r="371" spans="1:16" ht="15.75" customHeight="1">
      <c r="A371" s="1"/>
      <c r="B371" s="6" t="s">
        <v>23</v>
      </c>
      <c r="C371" s="6">
        <v>1197831</v>
      </c>
      <c r="D371" s="7">
        <v>44198</v>
      </c>
      <c r="E371" s="6" t="s">
        <v>24</v>
      </c>
      <c r="F371" s="6" t="s">
        <v>25</v>
      </c>
      <c r="G371" s="6" t="s">
        <v>36</v>
      </c>
      <c r="H371" s="6" t="s">
        <v>22</v>
      </c>
      <c r="I371" s="8">
        <v>0.35</v>
      </c>
      <c r="J371" s="9">
        <v>5250</v>
      </c>
      <c r="K371" s="10">
        <f t="shared" si="2"/>
        <v>1837.4999999999998</v>
      </c>
      <c r="L371" s="10">
        <f t="shared" si="3"/>
        <v>826.87499999999989</v>
      </c>
      <c r="M371" s="11">
        <v>0.45</v>
      </c>
      <c r="O371" s="13"/>
      <c r="P371" s="12"/>
    </row>
    <row r="372" spans="1:16" ht="15.75" customHeight="1">
      <c r="A372" s="1"/>
      <c r="B372" s="6" t="s">
        <v>23</v>
      </c>
      <c r="C372" s="6">
        <v>1197831</v>
      </c>
      <c r="D372" s="7">
        <v>44228</v>
      </c>
      <c r="E372" s="6" t="s">
        <v>24</v>
      </c>
      <c r="F372" s="6" t="s">
        <v>25</v>
      </c>
      <c r="G372" s="6" t="s">
        <v>36</v>
      </c>
      <c r="H372" s="6" t="s">
        <v>17</v>
      </c>
      <c r="I372" s="8">
        <v>0.25</v>
      </c>
      <c r="J372" s="9">
        <v>6750</v>
      </c>
      <c r="K372" s="10">
        <f t="shared" si="2"/>
        <v>1687.5</v>
      </c>
      <c r="L372" s="10">
        <f t="shared" si="3"/>
        <v>506.25</v>
      </c>
      <c r="M372" s="11">
        <v>0.3</v>
      </c>
      <c r="O372" s="13"/>
      <c r="P372" s="12"/>
    </row>
    <row r="373" spans="1:16" ht="15.75" customHeight="1">
      <c r="A373" s="1"/>
      <c r="B373" s="6" t="s">
        <v>23</v>
      </c>
      <c r="C373" s="6">
        <v>1197831</v>
      </c>
      <c r="D373" s="7">
        <v>44228</v>
      </c>
      <c r="E373" s="6" t="s">
        <v>24</v>
      </c>
      <c r="F373" s="6" t="s">
        <v>25</v>
      </c>
      <c r="G373" s="6" t="s">
        <v>36</v>
      </c>
      <c r="H373" s="6" t="s">
        <v>18</v>
      </c>
      <c r="I373" s="8">
        <v>0.35</v>
      </c>
      <c r="J373" s="9">
        <v>6500</v>
      </c>
      <c r="K373" s="10">
        <f t="shared" si="2"/>
        <v>2275</v>
      </c>
      <c r="L373" s="10">
        <f t="shared" si="3"/>
        <v>682.5</v>
      </c>
      <c r="M373" s="11">
        <v>0.3</v>
      </c>
      <c r="O373" s="13"/>
      <c r="P373" s="12"/>
    </row>
    <row r="374" spans="1:16" ht="15.75" customHeight="1">
      <c r="A374" s="1"/>
      <c r="B374" s="6" t="s">
        <v>23</v>
      </c>
      <c r="C374" s="6">
        <v>1197831</v>
      </c>
      <c r="D374" s="7">
        <v>44228</v>
      </c>
      <c r="E374" s="6" t="s">
        <v>24</v>
      </c>
      <c r="F374" s="6" t="s">
        <v>25</v>
      </c>
      <c r="G374" s="6" t="s">
        <v>36</v>
      </c>
      <c r="H374" s="6" t="s">
        <v>19</v>
      </c>
      <c r="I374" s="8">
        <v>0.35</v>
      </c>
      <c r="J374" s="9">
        <v>4750</v>
      </c>
      <c r="K374" s="10">
        <f t="shared" si="2"/>
        <v>1662.5</v>
      </c>
      <c r="L374" s="10">
        <f t="shared" si="3"/>
        <v>498.75</v>
      </c>
      <c r="M374" s="11">
        <v>0.3</v>
      </c>
      <c r="O374" s="13"/>
      <c r="P374" s="12"/>
    </row>
    <row r="375" spans="1:16" ht="15.75" customHeight="1">
      <c r="A375" s="1"/>
      <c r="B375" s="6" t="s">
        <v>23</v>
      </c>
      <c r="C375" s="6">
        <v>1197831</v>
      </c>
      <c r="D375" s="7">
        <v>44228</v>
      </c>
      <c r="E375" s="6" t="s">
        <v>24</v>
      </c>
      <c r="F375" s="6" t="s">
        <v>25</v>
      </c>
      <c r="G375" s="6" t="s">
        <v>36</v>
      </c>
      <c r="H375" s="6" t="s">
        <v>20</v>
      </c>
      <c r="I375" s="8">
        <v>0.35</v>
      </c>
      <c r="J375" s="9">
        <v>4250</v>
      </c>
      <c r="K375" s="10">
        <f t="shared" si="2"/>
        <v>1487.5</v>
      </c>
      <c r="L375" s="10">
        <f t="shared" si="3"/>
        <v>595</v>
      </c>
      <c r="M375" s="11">
        <v>0.4</v>
      </c>
      <c r="O375" s="13"/>
      <c r="P375" s="12"/>
    </row>
    <row r="376" spans="1:16" ht="15.75" customHeight="1">
      <c r="A376" s="1"/>
      <c r="B376" s="6" t="s">
        <v>23</v>
      </c>
      <c r="C376" s="6">
        <v>1197831</v>
      </c>
      <c r="D376" s="7">
        <v>44228</v>
      </c>
      <c r="E376" s="6" t="s">
        <v>24</v>
      </c>
      <c r="F376" s="6" t="s">
        <v>25</v>
      </c>
      <c r="G376" s="6" t="s">
        <v>36</v>
      </c>
      <c r="H376" s="6" t="s">
        <v>21</v>
      </c>
      <c r="I376" s="8">
        <v>0.4</v>
      </c>
      <c r="J376" s="9">
        <v>3000</v>
      </c>
      <c r="K376" s="10">
        <f t="shared" si="2"/>
        <v>1200</v>
      </c>
      <c r="L376" s="10">
        <f t="shared" si="3"/>
        <v>300</v>
      </c>
      <c r="M376" s="11">
        <v>0.25</v>
      </c>
      <c r="O376" s="13"/>
      <c r="P376" s="12"/>
    </row>
    <row r="377" spans="1:16" ht="15.75" customHeight="1">
      <c r="A377" s="1"/>
      <c r="B377" s="6" t="s">
        <v>23</v>
      </c>
      <c r="C377" s="6">
        <v>1197831</v>
      </c>
      <c r="D377" s="7">
        <v>44228</v>
      </c>
      <c r="E377" s="6" t="s">
        <v>24</v>
      </c>
      <c r="F377" s="6" t="s">
        <v>25</v>
      </c>
      <c r="G377" s="6" t="s">
        <v>36</v>
      </c>
      <c r="H377" s="6" t="s">
        <v>22</v>
      </c>
      <c r="I377" s="8">
        <v>0.35</v>
      </c>
      <c r="J377" s="9">
        <v>5000</v>
      </c>
      <c r="K377" s="10">
        <f t="shared" si="2"/>
        <v>1750</v>
      </c>
      <c r="L377" s="10">
        <f t="shared" si="3"/>
        <v>787.5</v>
      </c>
      <c r="M377" s="11">
        <v>0.45</v>
      </c>
      <c r="O377" s="13"/>
      <c r="P377" s="12"/>
    </row>
    <row r="378" spans="1:16" ht="15.75" customHeight="1">
      <c r="A378" s="1"/>
      <c r="B378" s="6" t="s">
        <v>23</v>
      </c>
      <c r="C378" s="6">
        <v>1197831</v>
      </c>
      <c r="D378" s="7">
        <v>44258</v>
      </c>
      <c r="E378" s="6" t="s">
        <v>24</v>
      </c>
      <c r="F378" s="6" t="s">
        <v>25</v>
      </c>
      <c r="G378" s="6" t="s">
        <v>36</v>
      </c>
      <c r="H378" s="6" t="s">
        <v>17</v>
      </c>
      <c r="I378" s="8">
        <v>0.3</v>
      </c>
      <c r="J378" s="9">
        <v>6750</v>
      </c>
      <c r="K378" s="10">
        <f t="shared" si="2"/>
        <v>2025</v>
      </c>
      <c r="L378" s="10">
        <f t="shared" si="3"/>
        <v>708.75</v>
      </c>
      <c r="M378" s="11">
        <v>0.35</v>
      </c>
      <c r="O378" s="13"/>
      <c r="P378" s="12"/>
    </row>
    <row r="379" spans="1:16" ht="15.75" customHeight="1">
      <c r="A379" s="1"/>
      <c r="B379" s="6" t="s">
        <v>23</v>
      </c>
      <c r="C379" s="6">
        <v>1197831</v>
      </c>
      <c r="D379" s="7">
        <v>44258</v>
      </c>
      <c r="E379" s="6" t="s">
        <v>24</v>
      </c>
      <c r="F379" s="6" t="s">
        <v>25</v>
      </c>
      <c r="G379" s="6" t="s">
        <v>36</v>
      </c>
      <c r="H379" s="6" t="s">
        <v>18</v>
      </c>
      <c r="I379" s="8">
        <v>0.4</v>
      </c>
      <c r="J379" s="9">
        <v>6750</v>
      </c>
      <c r="K379" s="10">
        <f t="shared" si="2"/>
        <v>2700</v>
      </c>
      <c r="L379" s="10">
        <f t="shared" si="3"/>
        <v>944.99999999999989</v>
      </c>
      <c r="M379" s="11">
        <v>0.35</v>
      </c>
      <c r="O379" s="13"/>
      <c r="P379" s="12"/>
    </row>
    <row r="380" spans="1:16" ht="15.75" customHeight="1">
      <c r="A380" s="1"/>
      <c r="B380" s="6" t="s">
        <v>23</v>
      </c>
      <c r="C380" s="6">
        <v>1197831</v>
      </c>
      <c r="D380" s="7">
        <v>44258</v>
      </c>
      <c r="E380" s="6" t="s">
        <v>24</v>
      </c>
      <c r="F380" s="6" t="s">
        <v>25</v>
      </c>
      <c r="G380" s="6" t="s">
        <v>36</v>
      </c>
      <c r="H380" s="6" t="s">
        <v>19</v>
      </c>
      <c r="I380" s="8">
        <v>0.3</v>
      </c>
      <c r="J380" s="9">
        <v>5000</v>
      </c>
      <c r="K380" s="10">
        <f t="shared" si="2"/>
        <v>1500</v>
      </c>
      <c r="L380" s="10">
        <f t="shared" si="3"/>
        <v>525</v>
      </c>
      <c r="M380" s="11">
        <v>0.35</v>
      </c>
      <c r="O380" s="13"/>
      <c r="P380" s="12"/>
    </row>
    <row r="381" spans="1:16" ht="15.75" customHeight="1">
      <c r="A381" s="1"/>
      <c r="B381" s="6" t="s">
        <v>23</v>
      </c>
      <c r="C381" s="6">
        <v>1197831</v>
      </c>
      <c r="D381" s="7">
        <v>44258</v>
      </c>
      <c r="E381" s="6" t="s">
        <v>24</v>
      </c>
      <c r="F381" s="6" t="s">
        <v>25</v>
      </c>
      <c r="G381" s="6" t="s">
        <v>36</v>
      </c>
      <c r="H381" s="6" t="s">
        <v>20</v>
      </c>
      <c r="I381" s="8">
        <v>0.35000000000000003</v>
      </c>
      <c r="J381" s="9">
        <v>4000</v>
      </c>
      <c r="K381" s="10">
        <f t="shared" si="2"/>
        <v>1400.0000000000002</v>
      </c>
      <c r="L381" s="10">
        <f t="shared" si="3"/>
        <v>630.00000000000011</v>
      </c>
      <c r="M381" s="11">
        <v>0.45</v>
      </c>
      <c r="O381" s="13"/>
      <c r="P381" s="12"/>
    </row>
    <row r="382" spans="1:16" ht="15.75" customHeight="1">
      <c r="A382" s="1"/>
      <c r="B382" s="6" t="s">
        <v>23</v>
      </c>
      <c r="C382" s="6">
        <v>1197831</v>
      </c>
      <c r="D382" s="7">
        <v>44258</v>
      </c>
      <c r="E382" s="6" t="s">
        <v>24</v>
      </c>
      <c r="F382" s="6" t="s">
        <v>25</v>
      </c>
      <c r="G382" s="6" t="s">
        <v>36</v>
      </c>
      <c r="H382" s="6" t="s">
        <v>21</v>
      </c>
      <c r="I382" s="8">
        <v>0.4</v>
      </c>
      <c r="J382" s="9">
        <v>3000</v>
      </c>
      <c r="K382" s="10">
        <f t="shared" si="2"/>
        <v>1200</v>
      </c>
      <c r="L382" s="10">
        <f t="shared" si="3"/>
        <v>360</v>
      </c>
      <c r="M382" s="11">
        <v>0.3</v>
      </c>
      <c r="O382" s="13"/>
      <c r="P382" s="12"/>
    </row>
    <row r="383" spans="1:16" ht="15.75" customHeight="1">
      <c r="A383" s="1"/>
      <c r="B383" s="6" t="s">
        <v>23</v>
      </c>
      <c r="C383" s="6">
        <v>1197831</v>
      </c>
      <c r="D383" s="7">
        <v>44258</v>
      </c>
      <c r="E383" s="6" t="s">
        <v>24</v>
      </c>
      <c r="F383" s="6" t="s">
        <v>25</v>
      </c>
      <c r="G383" s="6" t="s">
        <v>36</v>
      </c>
      <c r="H383" s="6" t="s">
        <v>22</v>
      </c>
      <c r="I383" s="8">
        <v>0.35000000000000003</v>
      </c>
      <c r="J383" s="9">
        <v>4500</v>
      </c>
      <c r="K383" s="10">
        <f t="shared" si="2"/>
        <v>1575.0000000000002</v>
      </c>
      <c r="L383" s="10">
        <f t="shared" si="3"/>
        <v>787.50000000000011</v>
      </c>
      <c r="M383" s="11">
        <v>0.5</v>
      </c>
      <c r="O383" s="13"/>
      <c r="P383" s="12"/>
    </row>
    <row r="384" spans="1:16" ht="15.75" customHeight="1">
      <c r="A384" s="1"/>
      <c r="B384" s="6" t="s">
        <v>23</v>
      </c>
      <c r="C384" s="6">
        <v>1197831</v>
      </c>
      <c r="D384" s="7">
        <v>44288</v>
      </c>
      <c r="E384" s="6" t="s">
        <v>24</v>
      </c>
      <c r="F384" s="6" t="s">
        <v>25</v>
      </c>
      <c r="G384" s="6" t="s">
        <v>36</v>
      </c>
      <c r="H384" s="6" t="s">
        <v>17</v>
      </c>
      <c r="I384" s="8">
        <v>0.19999999999999998</v>
      </c>
      <c r="J384" s="9">
        <v>7000</v>
      </c>
      <c r="K384" s="10">
        <f t="shared" si="2"/>
        <v>1399.9999999999998</v>
      </c>
      <c r="L384" s="10">
        <f t="shared" si="3"/>
        <v>489.99999999999989</v>
      </c>
      <c r="M384" s="11">
        <v>0.35</v>
      </c>
      <c r="O384" s="13"/>
      <c r="P384" s="12"/>
    </row>
    <row r="385" spans="1:16" ht="15.75" customHeight="1">
      <c r="A385" s="1"/>
      <c r="B385" s="6" t="s">
        <v>23</v>
      </c>
      <c r="C385" s="6">
        <v>1197831</v>
      </c>
      <c r="D385" s="7">
        <v>44288</v>
      </c>
      <c r="E385" s="6" t="s">
        <v>24</v>
      </c>
      <c r="F385" s="6" t="s">
        <v>25</v>
      </c>
      <c r="G385" s="6" t="s">
        <v>36</v>
      </c>
      <c r="H385" s="6" t="s">
        <v>18</v>
      </c>
      <c r="I385" s="8">
        <v>0.30000000000000004</v>
      </c>
      <c r="J385" s="9">
        <v>7000</v>
      </c>
      <c r="K385" s="10">
        <f t="shared" si="2"/>
        <v>2100.0000000000005</v>
      </c>
      <c r="L385" s="10">
        <f t="shared" si="3"/>
        <v>735.00000000000011</v>
      </c>
      <c r="M385" s="11">
        <v>0.35</v>
      </c>
      <c r="O385" s="13"/>
      <c r="P385" s="12"/>
    </row>
    <row r="386" spans="1:16" ht="15.75" customHeight="1">
      <c r="A386" s="1"/>
      <c r="B386" s="6" t="s">
        <v>23</v>
      </c>
      <c r="C386" s="6">
        <v>1197831</v>
      </c>
      <c r="D386" s="7">
        <v>44288</v>
      </c>
      <c r="E386" s="6" t="s">
        <v>24</v>
      </c>
      <c r="F386" s="6" t="s">
        <v>25</v>
      </c>
      <c r="G386" s="6" t="s">
        <v>36</v>
      </c>
      <c r="H386" s="6" t="s">
        <v>19</v>
      </c>
      <c r="I386" s="8">
        <v>0.24999999999999997</v>
      </c>
      <c r="J386" s="9">
        <v>5250</v>
      </c>
      <c r="K386" s="10">
        <f t="shared" si="2"/>
        <v>1312.4999999999998</v>
      </c>
      <c r="L386" s="10">
        <f t="shared" si="3"/>
        <v>459.37499999999989</v>
      </c>
      <c r="M386" s="11">
        <v>0.35</v>
      </c>
      <c r="O386" s="13"/>
      <c r="P386" s="12"/>
    </row>
    <row r="387" spans="1:16" ht="15.75" customHeight="1">
      <c r="A387" s="1"/>
      <c r="B387" s="6" t="s">
        <v>23</v>
      </c>
      <c r="C387" s="6">
        <v>1197831</v>
      </c>
      <c r="D387" s="7">
        <v>44288</v>
      </c>
      <c r="E387" s="6" t="s">
        <v>24</v>
      </c>
      <c r="F387" s="6" t="s">
        <v>25</v>
      </c>
      <c r="G387" s="6" t="s">
        <v>36</v>
      </c>
      <c r="H387" s="6" t="s">
        <v>20</v>
      </c>
      <c r="I387" s="8">
        <v>0.30000000000000004</v>
      </c>
      <c r="J387" s="9">
        <v>4250</v>
      </c>
      <c r="K387" s="10">
        <f t="shared" si="2"/>
        <v>1275.0000000000002</v>
      </c>
      <c r="L387" s="10">
        <f t="shared" si="3"/>
        <v>573.75000000000011</v>
      </c>
      <c r="M387" s="11">
        <v>0.45</v>
      </c>
      <c r="O387" s="13"/>
      <c r="P387" s="12"/>
    </row>
    <row r="388" spans="1:16" ht="15.75" customHeight="1">
      <c r="A388" s="1"/>
      <c r="B388" s="6" t="s">
        <v>23</v>
      </c>
      <c r="C388" s="6">
        <v>1197831</v>
      </c>
      <c r="D388" s="7">
        <v>44288</v>
      </c>
      <c r="E388" s="6" t="s">
        <v>24</v>
      </c>
      <c r="F388" s="6" t="s">
        <v>25</v>
      </c>
      <c r="G388" s="6" t="s">
        <v>36</v>
      </c>
      <c r="H388" s="6" t="s">
        <v>21</v>
      </c>
      <c r="I388" s="8">
        <v>0.35</v>
      </c>
      <c r="J388" s="9">
        <v>3250</v>
      </c>
      <c r="K388" s="10">
        <f t="shared" si="2"/>
        <v>1137.5</v>
      </c>
      <c r="L388" s="10">
        <f t="shared" si="3"/>
        <v>341.25</v>
      </c>
      <c r="M388" s="11">
        <v>0.3</v>
      </c>
      <c r="O388" s="13"/>
      <c r="P388" s="12"/>
    </row>
    <row r="389" spans="1:16" ht="15.75" customHeight="1">
      <c r="A389" s="1"/>
      <c r="B389" s="6" t="s">
        <v>23</v>
      </c>
      <c r="C389" s="6">
        <v>1197831</v>
      </c>
      <c r="D389" s="7">
        <v>44288</v>
      </c>
      <c r="E389" s="6" t="s">
        <v>24</v>
      </c>
      <c r="F389" s="6" t="s">
        <v>25</v>
      </c>
      <c r="G389" s="6" t="s">
        <v>36</v>
      </c>
      <c r="H389" s="6" t="s">
        <v>22</v>
      </c>
      <c r="I389" s="8">
        <v>0.30000000000000004</v>
      </c>
      <c r="J389" s="9">
        <v>6000</v>
      </c>
      <c r="K389" s="10">
        <f t="shared" si="2"/>
        <v>1800.0000000000002</v>
      </c>
      <c r="L389" s="10">
        <f t="shared" si="3"/>
        <v>900.00000000000011</v>
      </c>
      <c r="M389" s="11">
        <v>0.5</v>
      </c>
      <c r="O389" s="13"/>
      <c r="P389" s="12"/>
    </row>
    <row r="390" spans="1:16" ht="15.75" customHeight="1">
      <c r="A390" s="1"/>
      <c r="B390" s="6" t="s">
        <v>23</v>
      </c>
      <c r="C390" s="6">
        <v>1197831</v>
      </c>
      <c r="D390" s="7">
        <v>44318</v>
      </c>
      <c r="E390" s="6" t="s">
        <v>24</v>
      </c>
      <c r="F390" s="6" t="s">
        <v>25</v>
      </c>
      <c r="G390" s="6" t="s">
        <v>36</v>
      </c>
      <c r="H390" s="6" t="s">
        <v>17</v>
      </c>
      <c r="I390" s="8">
        <v>0.19999999999999998</v>
      </c>
      <c r="J390" s="9">
        <v>7500</v>
      </c>
      <c r="K390" s="10">
        <f t="shared" si="2"/>
        <v>1499.9999999999998</v>
      </c>
      <c r="L390" s="10">
        <f t="shared" si="3"/>
        <v>524.99999999999989</v>
      </c>
      <c r="M390" s="11">
        <v>0.35</v>
      </c>
      <c r="O390" s="13"/>
      <c r="P390" s="12"/>
    </row>
    <row r="391" spans="1:16" ht="15.75" customHeight="1">
      <c r="A391" s="1"/>
      <c r="B391" s="6" t="s">
        <v>23</v>
      </c>
      <c r="C391" s="6">
        <v>1197831</v>
      </c>
      <c r="D391" s="7">
        <v>44318</v>
      </c>
      <c r="E391" s="6" t="s">
        <v>24</v>
      </c>
      <c r="F391" s="6" t="s">
        <v>25</v>
      </c>
      <c r="G391" s="6" t="s">
        <v>36</v>
      </c>
      <c r="H391" s="6" t="s">
        <v>18</v>
      </c>
      <c r="I391" s="8">
        <v>0.30000000000000004</v>
      </c>
      <c r="J391" s="9">
        <v>7750</v>
      </c>
      <c r="K391" s="10">
        <f t="shared" si="2"/>
        <v>2325.0000000000005</v>
      </c>
      <c r="L391" s="10">
        <f t="shared" si="3"/>
        <v>813.75000000000011</v>
      </c>
      <c r="M391" s="11">
        <v>0.35</v>
      </c>
      <c r="O391" s="13"/>
      <c r="P391" s="12"/>
    </row>
    <row r="392" spans="1:16" ht="15.75" customHeight="1">
      <c r="A392" s="1"/>
      <c r="B392" s="6" t="s">
        <v>23</v>
      </c>
      <c r="C392" s="6">
        <v>1197831</v>
      </c>
      <c r="D392" s="7">
        <v>44318</v>
      </c>
      <c r="E392" s="6" t="s">
        <v>24</v>
      </c>
      <c r="F392" s="6" t="s">
        <v>25</v>
      </c>
      <c r="G392" s="6" t="s">
        <v>36</v>
      </c>
      <c r="H392" s="6" t="s">
        <v>19</v>
      </c>
      <c r="I392" s="8">
        <v>0.24999999999999997</v>
      </c>
      <c r="J392" s="9">
        <v>6250</v>
      </c>
      <c r="K392" s="10">
        <f t="shared" si="2"/>
        <v>1562.4999999999998</v>
      </c>
      <c r="L392" s="10">
        <f t="shared" si="3"/>
        <v>546.87499999999989</v>
      </c>
      <c r="M392" s="11">
        <v>0.35</v>
      </c>
      <c r="O392" s="13"/>
      <c r="P392" s="12"/>
    </row>
    <row r="393" spans="1:16" ht="15.75" customHeight="1">
      <c r="A393" s="1"/>
      <c r="B393" s="6" t="s">
        <v>23</v>
      </c>
      <c r="C393" s="6">
        <v>1197831</v>
      </c>
      <c r="D393" s="7">
        <v>44318</v>
      </c>
      <c r="E393" s="6" t="s">
        <v>24</v>
      </c>
      <c r="F393" s="6" t="s">
        <v>25</v>
      </c>
      <c r="G393" s="6" t="s">
        <v>36</v>
      </c>
      <c r="H393" s="6" t="s">
        <v>20</v>
      </c>
      <c r="I393" s="8">
        <v>0.35000000000000003</v>
      </c>
      <c r="J393" s="9">
        <v>5500</v>
      </c>
      <c r="K393" s="10">
        <f t="shared" si="2"/>
        <v>1925.0000000000002</v>
      </c>
      <c r="L393" s="10">
        <f t="shared" si="3"/>
        <v>866.25000000000011</v>
      </c>
      <c r="M393" s="11">
        <v>0.45</v>
      </c>
      <c r="O393" s="13"/>
      <c r="P393" s="12"/>
    </row>
    <row r="394" spans="1:16" ht="15.75" customHeight="1">
      <c r="A394" s="1"/>
      <c r="B394" s="6" t="s">
        <v>23</v>
      </c>
      <c r="C394" s="6">
        <v>1197831</v>
      </c>
      <c r="D394" s="7">
        <v>44318</v>
      </c>
      <c r="E394" s="6" t="s">
        <v>24</v>
      </c>
      <c r="F394" s="6" t="s">
        <v>25</v>
      </c>
      <c r="G394" s="6" t="s">
        <v>36</v>
      </c>
      <c r="H394" s="6" t="s">
        <v>21</v>
      </c>
      <c r="I394" s="8">
        <v>0.5</v>
      </c>
      <c r="J394" s="9">
        <v>4500</v>
      </c>
      <c r="K394" s="10">
        <f t="shared" si="2"/>
        <v>2250</v>
      </c>
      <c r="L394" s="10">
        <f t="shared" si="3"/>
        <v>675</v>
      </c>
      <c r="M394" s="11">
        <v>0.3</v>
      </c>
      <c r="O394" s="13"/>
      <c r="P394" s="12"/>
    </row>
    <row r="395" spans="1:16" ht="15.75" customHeight="1">
      <c r="A395" s="1"/>
      <c r="B395" s="6" t="s">
        <v>23</v>
      </c>
      <c r="C395" s="6">
        <v>1197831</v>
      </c>
      <c r="D395" s="7">
        <v>44318</v>
      </c>
      <c r="E395" s="6" t="s">
        <v>24</v>
      </c>
      <c r="F395" s="6" t="s">
        <v>25</v>
      </c>
      <c r="G395" s="6" t="s">
        <v>36</v>
      </c>
      <c r="H395" s="6" t="s">
        <v>22</v>
      </c>
      <c r="I395" s="8">
        <v>0.45</v>
      </c>
      <c r="J395" s="9">
        <v>8000</v>
      </c>
      <c r="K395" s="10">
        <f t="shared" si="2"/>
        <v>3600</v>
      </c>
      <c r="L395" s="10">
        <f t="shared" si="3"/>
        <v>1800</v>
      </c>
      <c r="M395" s="11">
        <v>0.5</v>
      </c>
      <c r="O395" s="13"/>
      <c r="P395" s="12"/>
    </row>
    <row r="396" spans="1:16" ht="15.75" customHeight="1">
      <c r="A396" s="1"/>
      <c r="B396" s="6" t="s">
        <v>23</v>
      </c>
      <c r="C396" s="6">
        <v>1197831</v>
      </c>
      <c r="D396" s="7">
        <v>44348</v>
      </c>
      <c r="E396" s="6" t="s">
        <v>24</v>
      </c>
      <c r="F396" s="6" t="s">
        <v>25</v>
      </c>
      <c r="G396" s="6" t="s">
        <v>36</v>
      </c>
      <c r="H396" s="6" t="s">
        <v>17</v>
      </c>
      <c r="I396" s="8">
        <v>0.45</v>
      </c>
      <c r="J396" s="9">
        <v>8000</v>
      </c>
      <c r="K396" s="10">
        <f t="shared" si="2"/>
        <v>3600</v>
      </c>
      <c r="L396" s="10">
        <f t="shared" si="3"/>
        <v>1260</v>
      </c>
      <c r="M396" s="11">
        <v>0.35</v>
      </c>
      <c r="O396" s="13"/>
      <c r="P396" s="12"/>
    </row>
    <row r="397" spans="1:16" ht="15.75" customHeight="1">
      <c r="A397" s="1"/>
      <c r="B397" s="6" t="s">
        <v>23</v>
      </c>
      <c r="C397" s="6">
        <v>1197831</v>
      </c>
      <c r="D397" s="7">
        <v>44348</v>
      </c>
      <c r="E397" s="6" t="s">
        <v>24</v>
      </c>
      <c r="F397" s="6" t="s">
        <v>25</v>
      </c>
      <c r="G397" s="6" t="s">
        <v>36</v>
      </c>
      <c r="H397" s="6" t="s">
        <v>18</v>
      </c>
      <c r="I397" s="8">
        <v>0.5</v>
      </c>
      <c r="J397" s="9">
        <v>8000</v>
      </c>
      <c r="K397" s="10">
        <f t="shared" si="2"/>
        <v>4000</v>
      </c>
      <c r="L397" s="10">
        <f t="shared" si="3"/>
        <v>1400</v>
      </c>
      <c r="M397" s="11">
        <v>0.35</v>
      </c>
      <c r="O397" s="13"/>
      <c r="P397" s="12"/>
    </row>
    <row r="398" spans="1:16" ht="15.75" customHeight="1">
      <c r="A398" s="1"/>
      <c r="B398" s="6" t="s">
        <v>23</v>
      </c>
      <c r="C398" s="6">
        <v>1197831</v>
      </c>
      <c r="D398" s="7">
        <v>44348</v>
      </c>
      <c r="E398" s="6" t="s">
        <v>24</v>
      </c>
      <c r="F398" s="6" t="s">
        <v>25</v>
      </c>
      <c r="G398" s="6" t="s">
        <v>36</v>
      </c>
      <c r="H398" s="6" t="s">
        <v>19</v>
      </c>
      <c r="I398" s="8">
        <v>0.45</v>
      </c>
      <c r="J398" s="9">
        <v>6500</v>
      </c>
      <c r="K398" s="10">
        <f t="shared" si="2"/>
        <v>2925</v>
      </c>
      <c r="L398" s="10">
        <f t="shared" si="3"/>
        <v>1023.7499999999999</v>
      </c>
      <c r="M398" s="11">
        <v>0.35</v>
      </c>
      <c r="O398" s="13"/>
      <c r="P398" s="12"/>
    </row>
    <row r="399" spans="1:16" ht="15.75" customHeight="1">
      <c r="A399" s="1"/>
      <c r="B399" s="6" t="s">
        <v>23</v>
      </c>
      <c r="C399" s="6">
        <v>1197831</v>
      </c>
      <c r="D399" s="7">
        <v>44348</v>
      </c>
      <c r="E399" s="6" t="s">
        <v>24</v>
      </c>
      <c r="F399" s="6" t="s">
        <v>25</v>
      </c>
      <c r="G399" s="6" t="s">
        <v>36</v>
      </c>
      <c r="H399" s="6" t="s">
        <v>20</v>
      </c>
      <c r="I399" s="8">
        <v>0.45</v>
      </c>
      <c r="J399" s="9">
        <v>6000</v>
      </c>
      <c r="K399" s="10">
        <f t="shared" si="2"/>
        <v>2700</v>
      </c>
      <c r="L399" s="10">
        <f t="shared" si="3"/>
        <v>1215</v>
      </c>
      <c r="M399" s="11">
        <v>0.45</v>
      </c>
      <c r="O399" s="13"/>
      <c r="P399" s="12"/>
    </row>
    <row r="400" spans="1:16" ht="15.75" customHeight="1">
      <c r="A400" s="1"/>
      <c r="B400" s="6" t="s">
        <v>23</v>
      </c>
      <c r="C400" s="6">
        <v>1197831</v>
      </c>
      <c r="D400" s="7">
        <v>44348</v>
      </c>
      <c r="E400" s="6" t="s">
        <v>24</v>
      </c>
      <c r="F400" s="6" t="s">
        <v>25</v>
      </c>
      <c r="G400" s="6" t="s">
        <v>36</v>
      </c>
      <c r="H400" s="6" t="s">
        <v>21</v>
      </c>
      <c r="I400" s="8">
        <v>0.5</v>
      </c>
      <c r="J400" s="9">
        <v>5000</v>
      </c>
      <c r="K400" s="10">
        <f t="shared" si="2"/>
        <v>2500</v>
      </c>
      <c r="L400" s="10">
        <f t="shared" si="3"/>
        <v>750</v>
      </c>
      <c r="M400" s="11">
        <v>0.3</v>
      </c>
      <c r="O400" s="13"/>
      <c r="P400" s="12"/>
    </row>
    <row r="401" spans="1:16" ht="15.75" customHeight="1">
      <c r="A401" s="1"/>
      <c r="B401" s="6" t="s">
        <v>23</v>
      </c>
      <c r="C401" s="6">
        <v>1197831</v>
      </c>
      <c r="D401" s="7">
        <v>44348</v>
      </c>
      <c r="E401" s="6" t="s">
        <v>24</v>
      </c>
      <c r="F401" s="6" t="s">
        <v>25</v>
      </c>
      <c r="G401" s="6" t="s">
        <v>36</v>
      </c>
      <c r="H401" s="6" t="s">
        <v>22</v>
      </c>
      <c r="I401" s="8">
        <v>0.55000000000000004</v>
      </c>
      <c r="J401" s="9">
        <v>8750</v>
      </c>
      <c r="K401" s="10">
        <f t="shared" si="2"/>
        <v>4812.5</v>
      </c>
      <c r="L401" s="10">
        <f t="shared" si="3"/>
        <v>2406.25</v>
      </c>
      <c r="M401" s="11">
        <v>0.5</v>
      </c>
      <c r="O401" s="13"/>
      <c r="P401" s="12"/>
    </row>
    <row r="402" spans="1:16" ht="15.75" customHeight="1">
      <c r="A402" s="1"/>
      <c r="B402" s="6" t="s">
        <v>23</v>
      </c>
      <c r="C402" s="6">
        <v>1197831</v>
      </c>
      <c r="D402" s="7">
        <v>44380</v>
      </c>
      <c r="E402" s="6" t="s">
        <v>24</v>
      </c>
      <c r="F402" s="6" t="s">
        <v>25</v>
      </c>
      <c r="G402" s="6" t="s">
        <v>36</v>
      </c>
      <c r="H402" s="6" t="s">
        <v>17</v>
      </c>
      <c r="I402" s="8">
        <v>0.45</v>
      </c>
      <c r="J402" s="9">
        <v>8250</v>
      </c>
      <c r="K402" s="10">
        <f t="shared" si="2"/>
        <v>3712.5</v>
      </c>
      <c r="L402" s="10">
        <f t="shared" si="3"/>
        <v>1484.9999999999998</v>
      </c>
      <c r="M402" s="11">
        <v>0.39999999999999997</v>
      </c>
      <c r="O402" s="13"/>
      <c r="P402" s="12"/>
    </row>
    <row r="403" spans="1:16" ht="15.75" customHeight="1">
      <c r="A403" s="1"/>
      <c r="B403" s="6" t="s">
        <v>23</v>
      </c>
      <c r="C403" s="6">
        <v>1197831</v>
      </c>
      <c r="D403" s="7">
        <v>44380</v>
      </c>
      <c r="E403" s="6" t="s">
        <v>24</v>
      </c>
      <c r="F403" s="6" t="s">
        <v>25</v>
      </c>
      <c r="G403" s="6" t="s">
        <v>36</v>
      </c>
      <c r="H403" s="6" t="s">
        <v>18</v>
      </c>
      <c r="I403" s="8">
        <v>0.5</v>
      </c>
      <c r="J403" s="9">
        <v>8250</v>
      </c>
      <c r="K403" s="10">
        <f t="shared" si="2"/>
        <v>4125</v>
      </c>
      <c r="L403" s="10">
        <f t="shared" si="3"/>
        <v>1649.9999999999998</v>
      </c>
      <c r="M403" s="11">
        <v>0.39999999999999997</v>
      </c>
      <c r="O403" s="13"/>
      <c r="P403" s="12"/>
    </row>
    <row r="404" spans="1:16" ht="15.75" customHeight="1">
      <c r="A404" s="1"/>
      <c r="B404" s="6" t="s">
        <v>23</v>
      </c>
      <c r="C404" s="6">
        <v>1197831</v>
      </c>
      <c r="D404" s="7">
        <v>44380</v>
      </c>
      <c r="E404" s="6" t="s">
        <v>24</v>
      </c>
      <c r="F404" s="6" t="s">
        <v>25</v>
      </c>
      <c r="G404" s="6" t="s">
        <v>36</v>
      </c>
      <c r="H404" s="6" t="s">
        <v>19</v>
      </c>
      <c r="I404" s="8">
        <v>0.45</v>
      </c>
      <c r="J404" s="9">
        <v>9750</v>
      </c>
      <c r="K404" s="10">
        <f t="shared" si="2"/>
        <v>4387.5</v>
      </c>
      <c r="L404" s="10">
        <f t="shared" si="3"/>
        <v>1754.9999999999998</v>
      </c>
      <c r="M404" s="11">
        <v>0.39999999999999997</v>
      </c>
      <c r="O404" s="13"/>
      <c r="P404" s="12"/>
    </row>
    <row r="405" spans="1:16" ht="15.75" customHeight="1">
      <c r="A405" s="1"/>
      <c r="B405" s="6" t="s">
        <v>23</v>
      </c>
      <c r="C405" s="6">
        <v>1197831</v>
      </c>
      <c r="D405" s="7">
        <v>44380</v>
      </c>
      <c r="E405" s="6" t="s">
        <v>24</v>
      </c>
      <c r="F405" s="6" t="s">
        <v>25</v>
      </c>
      <c r="G405" s="6" t="s">
        <v>36</v>
      </c>
      <c r="H405" s="6" t="s">
        <v>20</v>
      </c>
      <c r="I405" s="8">
        <v>0.45</v>
      </c>
      <c r="J405" s="9">
        <v>5750</v>
      </c>
      <c r="K405" s="10">
        <f t="shared" si="2"/>
        <v>2587.5</v>
      </c>
      <c r="L405" s="10">
        <f t="shared" si="3"/>
        <v>1293.75</v>
      </c>
      <c r="M405" s="11">
        <v>0.5</v>
      </c>
      <c r="O405" s="13"/>
      <c r="P405" s="12"/>
    </row>
    <row r="406" spans="1:16" ht="15.75" customHeight="1">
      <c r="A406" s="1"/>
      <c r="B406" s="6" t="s">
        <v>23</v>
      </c>
      <c r="C406" s="6">
        <v>1197831</v>
      </c>
      <c r="D406" s="7">
        <v>44380</v>
      </c>
      <c r="E406" s="6" t="s">
        <v>24</v>
      </c>
      <c r="F406" s="6" t="s">
        <v>25</v>
      </c>
      <c r="G406" s="6" t="s">
        <v>36</v>
      </c>
      <c r="H406" s="6" t="s">
        <v>21</v>
      </c>
      <c r="I406" s="8">
        <v>0.5</v>
      </c>
      <c r="J406" s="9">
        <v>5750</v>
      </c>
      <c r="K406" s="10">
        <f t="shared" si="2"/>
        <v>2875</v>
      </c>
      <c r="L406" s="10">
        <f t="shared" si="3"/>
        <v>1006.2499999999999</v>
      </c>
      <c r="M406" s="11">
        <v>0.35</v>
      </c>
      <c r="O406" s="13"/>
      <c r="P406" s="12"/>
    </row>
    <row r="407" spans="1:16" ht="15.75" customHeight="1">
      <c r="A407" s="1"/>
      <c r="B407" s="6" t="s">
        <v>23</v>
      </c>
      <c r="C407" s="6">
        <v>1197831</v>
      </c>
      <c r="D407" s="7">
        <v>44380</v>
      </c>
      <c r="E407" s="6" t="s">
        <v>24</v>
      </c>
      <c r="F407" s="6" t="s">
        <v>25</v>
      </c>
      <c r="G407" s="6" t="s">
        <v>36</v>
      </c>
      <c r="H407" s="6" t="s">
        <v>22</v>
      </c>
      <c r="I407" s="8">
        <v>0.6</v>
      </c>
      <c r="J407" s="9">
        <v>8500</v>
      </c>
      <c r="K407" s="10">
        <f t="shared" si="2"/>
        <v>5100</v>
      </c>
      <c r="L407" s="10">
        <f t="shared" si="3"/>
        <v>2805</v>
      </c>
      <c r="M407" s="11">
        <v>0.55000000000000004</v>
      </c>
      <c r="O407" s="13"/>
      <c r="P407" s="12"/>
    </row>
    <row r="408" spans="1:16" ht="15.75" customHeight="1">
      <c r="A408" s="1"/>
      <c r="B408" s="6" t="s">
        <v>23</v>
      </c>
      <c r="C408" s="6">
        <v>1197831</v>
      </c>
      <c r="D408" s="7">
        <v>44413</v>
      </c>
      <c r="E408" s="6" t="s">
        <v>24</v>
      </c>
      <c r="F408" s="6" t="s">
        <v>25</v>
      </c>
      <c r="G408" s="6" t="s">
        <v>36</v>
      </c>
      <c r="H408" s="6" t="s">
        <v>17</v>
      </c>
      <c r="I408" s="8">
        <v>0.5</v>
      </c>
      <c r="J408" s="9">
        <v>8000</v>
      </c>
      <c r="K408" s="10">
        <f t="shared" si="2"/>
        <v>4000</v>
      </c>
      <c r="L408" s="10">
        <f t="shared" si="3"/>
        <v>1599.9999999999998</v>
      </c>
      <c r="M408" s="11">
        <v>0.39999999999999997</v>
      </c>
      <c r="O408" s="13"/>
      <c r="P408" s="12"/>
    </row>
    <row r="409" spans="1:16" ht="15.75" customHeight="1">
      <c r="A409" s="1"/>
      <c r="B409" s="6" t="s">
        <v>23</v>
      </c>
      <c r="C409" s="6">
        <v>1197831</v>
      </c>
      <c r="D409" s="7">
        <v>44413</v>
      </c>
      <c r="E409" s="6" t="s">
        <v>24</v>
      </c>
      <c r="F409" s="6" t="s">
        <v>25</v>
      </c>
      <c r="G409" s="6" t="s">
        <v>36</v>
      </c>
      <c r="H409" s="6" t="s">
        <v>18</v>
      </c>
      <c r="I409" s="8">
        <v>0.55000000000000004</v>
      </c>
      <c r="J409" s="9">
        <v>8000</v>
      </c>
      <c r="K409" s="10">
        <f t="shared" si="2"/>
        <v>4400</v>
      </c>
      <c r="L409" s="10">
        <f t="shared" si="3"/>
        <v>1759.9999999999998</v>
      </c>
      <c r="M409" s="11">
        <v>0.39999999999999997</v>
      </c>
      <c r="O409" s="13"/>
      <c r="P409" s="12"/>
    </row>
    <row r="410" spans="1:16" ht="15.75" customHeight="1">
      <c r="A410" s="1"/>
      <c r="B410" s="6" t="s">
        <v>23</v>
      </c>
      <c r="C410" s="6">
        <v>1197831</v>
      </c>
      <c r="D410" s="7">
        <v>44413</v>
      </c>
      <c r="E410" s="6" t="s">
        <v>24</v>
      </c>
      <c r="F410" s="6" t="s">
        <v>25</v>
      </c>
      <c r="G410" s="6" t="s">
        <v>36</v>
      </c>
      <c r="H410" s="6" t="s">
        <v>19</v>
      </c>
      <c r="I410" s="8">
        <v>0.5</v>
      </c>
      <c r="J410" s="9">
        <v>9750</v>
      </c>
      <c r="K410" s="10">
        <f t="shared" si="2"/>
        <v>4875</v>
      </c>
      <c r="L410" s="10">
        <f t="shared" si="3"/>
        <v>1949.9999999999998</v>
      </c>
      <c r="M410" s="11">
        <v>0.39999999999999997</v>
      </c>
      <c r="O410" s="13"/>
      <c r="P410" s="12"/>
    </row>
    <row r="411" spans="1:16" ht="15.75" customHeight="1">
      <c r="A411" s="1"/>
      <c r="B411" s="6" t="s">
        <v>23</v>
      </c>
      <c r="C411" s="6">
        <v>1197831</v>
      </c>
      <c r="D411" s="7">
        <v>44413</v>
      </c>
      <c r="E411" s="6" t="s">
        <v>24</v>
      </c>
      <c r="F411" s="6" t="s">
        <v>25</v>
      </c>
      <c r="G411" s="6" t="s">
        <v>36</v>
      </c>
      <c r="H411" s="6" t="s">
        <v>20</v>
      </c>
      <c r="I411" s="8">
        <v>0.5</v>
      </c>
      <c r="J411" s="9">
        <v>5250</v>
      </c>
      <c r="K411" s="10">
        <f t="shared" si="2"/>
        <v>2625</v>
      </c>
      <c r="L411" s="10">
        <f t="shared" si="3"/>
        <v>1312.5</v>
      </c>
      <c r="M411" s="11">
        <v>0.5</v>
      </c>
      <c r="O411" s="13"/>
      <c r="P411" s="12"/>
    </row>
    <row r="412" spans="1:16" ht="15.75" customHeight="1">
      <c r="A412" s="1"/>
      <c r="B412" s="6" t="s">
        <v>23</v>
      </c>
      <c r="C412" s="6">
        <v>1197831</v>
      </c>
      <c r="D412" s="7">
        <v>44413</v>
      </c>
      <c r="E412" s="6" t="s">
        <v>24</v>
      </c>
      <c r="F412" s="6" t="s">
        <v>25</v>
      </c>
      <c r="G412" s="6" t="s">
        <v>36</v>
      </c>
      <c r="H412" s="6" t="s">
        <v>21</v>
      </c>
      <c r="I412" s="8">
        <v>0.55000000000000004</v>
      </c>
      <c r="J412" s="9">
        <v>5250</v>
      </c>
      <c r="K412" s="10">
        <f t="shared" si="2"/>
        <v>2887.5000000000005</v>
      </c>
      <c r="L412" s="10">
        <f t="shared" si="3"/>
        <v>1010.6250000000001</v>
      </c>
      <c r="M412" s="11">
        <v>0.35</v>
      </c>
      <c r="O412" s="13"/>
      <c r="P412" s="12"/>
    </row>
    <row r="413" spans="1:16" ht="15.75" customHeight="1">
      <c r="A413" s="1"/>
      <c r="B413" s="6" t="s">
        <v>23</v>
      </c>
      <c r="C413" s="6">
        <v>1197831</v>
      </c>
      <c r="D413" s="7">
        <v>44413</v>
      </c>
      <c r="E413" s="6" t="s">
        <v>24</v>
      </c>
      <c r="F413" s="6" t="s">
        <v>25</v>
      </c>
      <c r="G413" s="6" t="s">
        <v>36</v>
      </c>
      <c r="H413" s="6" t="s">
        <v>22</v>
      </c>
      <c r="I413" s="8">
        <v>0.6</v>
      </c>
      <c r="J413" s="9">
        <v>7750</v>
      </c>
      <c r="K413" s="10">
        <f t="shared" si="2"/>
        <v>4650</v>
      </c>
      <c r="L413" s="10">
        <f t="shared" si="3"/>
        <v>2557.5</v>
      </c>
      <c r="M413" s="11">
        <v>0.55000000000000004</v>
      </c>
      <c r="O413" s="13"/>
      <c r="P413" s="12"/>
    </row>
    <row r="414" spans="1:16" ht="15.75" customHeight="1">
      <c r="A414" s="1"/>
      <c r="B414" s="6" t="s">
        <v>23</v>
      </c>
      <c r="C414" s="6">
        <v>1197831</v>
      </c>
      <c r="D414" s="7">
        <v>44441</v>
      </c>
      <c r="E414" s="6" t="s">
        <v>24</v>
      </c>
      <c r="F414" s="6" t="s">
        <v>25</v>
      </c>
      <c r="G414" s="6" t="s">
        <v>36</v>
      </c>
      <c r="H414" s="6" t="s">
        <v>17</v>
      </c>
      <c r="I414" s="8">
        <v>0.55000000000000004</v>
      </c>
      <c r="J414" s="9">
        <v>7250</v>
      </c>
      <c r="K414" s="10">
        <f t="shared" si="2"/>
        <v>3987.5000000000005</v>
      </c>
      <c r="L414" s="10">
        <f t="shared" si="3"/>
        <v>1595</v>
      </c>
      <c r="M414" s="11">
        <v>0.39999999999999997</v>
      </c>
      <c r="O414" s="13"/>
      <c r="P414" s="12"/>
    </row>
    <row r="415" spans="1:16" ht="15.75" customHeight="1">
      <c r="A415" s="1"/>
      <c r="B415" s="6" t="s">
        <v>23</v>
      </c>
      <c r="C415" s="6">
        <v>1197831</v>
      </c>
      <c r="D415" s="7">
        <v>44441</v>
      </c>
      <c r="E415" s="6" t="s">
        <v>24</v>
      </c>
      <c r="F415" s="6" t="s">
        <v>25</v>
      </c>
      <c r="G415" s="6" t="s">
        <v>36</v>
      </c>
      <c r="H415" s="6" t="s">
        <v>18</v>
      </c>
      <c r="I415" s="8">
        <v>0.55000000000000004</v>
      </c>
      <c r="J415" s="9">
        <v>6750</v>
      </c>
      <c r="K415" s="10">
        <f t="shared" si="2"/>
        <v>3712.5000000000005</v>
      </c>
      <c r="L415" s="10">
        <f t="shared" si="3"/>
        <v>1485</v>
      </c>
      <c r="M415" s="11">
        <v>0.39999999999999997</v>
      </c>
      <c r="O415" s="13"/>
      <c r="P415" s="12"/>
    </row>
    <row r="416" spans="1:16" ht="15.75" customHeight="1">
      <c r="A416" s="1"/>
      <c r="B416" s="6" t="s">
        <v>23</v>
      </c>
      <c r="C416" s="6">
        <v>1197831</v>
      </c>
      <c r="D416" s="7">
        <v>44441</v>
      </c>
      <c r="E416" s="6" t="s">
        <v>24</v>
      </c>
      <c r="F416" s="6" t="s">
        <v>25</v>
      </c>
      <c r="G416" s="6" t="s">
        <v>36</v>
      </c>
      <c r="H416" s="6" t="s">
        <v>19</v>
      </c>
      <c r="I416" s="8">
        <v>0.6</v>
      </c>
      <c r="J416" s="9">
        <v>7250</v>
      </c>
      <c r="K416" s="10">
        <f t="shared" si="2"/>
        <v>4350</v>
      </c>
      <c r="L416" s="10">
        <f t="shared" si="3"/>
        <v>1739.9999999999998</v>
      </c>
      <c r="M416" s="11">
        <v>0.39999999999999997</v>
      </c>
      <c r="O416" s="13"/>
      <c r="P416" s="12"/>
    </row>
    <row r="417" spans="1:16" ht="15.75" customHeight="1">
      <c r="A417" s="1"/>
      <c r="B417" s="6" t="s">
        <v>23</v>
      </c>
      <c r="C417" s="6">
        <v>1197831</v>
      </c>
      <c r="D417" s="7">
        <v>44441</v>
      </c>
      <c r="E417" s="6" t="s">
        <v>24</v>
      </c>
      <c r="F417" s="6" t="s">
        <v>25</v>
      </c>
      <c r="G417" s="6" t="s">
        <v>36</v>
      </c>
      <c r="H417" s="6" t="s">
        <v>20</v>
      </c>
      <c r="I417" s="8">
        <v>0.6</v>
      </c>
      <c r="J417" s="9">
        <v>4500</v>
      </c>
      <c r="K417" s="10">
        <f t="shared" si="2"/>
        <v>2700</v>
      </c>
      <c r="L417" s="10">
        <f t="shared" si="3"/>
        <v>1350</v>
      </c>
      <c r="M417" s="11">
        <v>0.5</v>
      </c>
      <c r="O417" s="13"/>
      <c r="P417" s="12"/>
    </row>
    <row r="418" spans="1:16" ht="15.75" customHeight="1">
      <c r="A418" s="1"/>
      <c r="B418" s="6" t="s">
        <v>23</v>
      </c>
      <c r="C418" s="6">
        <v>1197831</v>
      </c>
      <c r="D418" s="7">
        <v>44441</v>
      </c>
      <c r="E418" s="6" t="s">
        <v>24</v>
      </c>
      <c r="F418" s="6" t="s">
        <v>25</v>
      </c>
      <c r="G418" s="6" t="s">
        <v>36</v>
      </c>
      <c r="H418" s="6" t="s">
        <v>21</v>
      </c>
      <c r="I418" s="8">
        <v>0.55000000000000004</v>
      </c>
      <c r="J418" s="9">
        <v>4500</v>
      </c>
      <c r="K418" s="10">
        <f t="shared" si="2"/>
        <v>2475</v>
      </c>
      <c r="L418" s="10">
        <f t="shared" si="3"/>
        <v>866.25</v>
      </c>
      <c r="M418" s="11">
        <v>0.35</v>
      </c>
      <c r="O418" s="13"/>
      <c r="P418" s="12"/>
    </row>
    <row r="419" spans="1:16" ht="15.75" customHeight="1">
      <c r="A419" s="1"/>
      <c r="B419" s="6" t="s">
        <v>23</v>
      </c>
      <c r="C419" s="6">
        <v>1197831</v>
      </c>
      <c r="D419" s="7">
        <v>44441</v>
      </c>
      <c r="E419" s="6" t="s">
        <v>24</v>
      </c>
      <c r="F419" s="6" t="s">
        <v>25</v>
      </c>
      <c r="G419" s="6" t="s">
        <v>36</v>
      </c>
      <c r="H419" s="6" t="s">
        <v>22</v>
      </c>
      <c r="I419" s="8">
        <v>0.5</v>
      </c>
      <c r="J419" s="9">
        <v>6750</v>
      </c>
      <c r="K419" s="10">
        <f t="shared" si="2"/>
        <v>3375</v>
      </c>
      <c r="L419" s="10">
        <f t="shared" si="3"/>
        <v>1856.2500000000002</v>
      </c>
      <c r="M419" s="11">
        <v>0.55000000000000004</v>
      </c>
      <c r="O419" s="13"/>
      <c r="P419" s="12"/>
    </row>
    <row r="420" spans="1:16" ht="15.75" customHeight="1">
      <c r="A420" s="1"/>
      <c r="B420" s="6" t="s">
        <v>23</v>
      </c>
      <c r="C420" s="6">
        <v>1197831</v>
      </c>
      <c r="D420" s="7">
        <v>44470</v>
      </c>
      <c r="E420" s="6" t="s">
        <v>24</v>
      </c>
      <c r="F420" s="6" t="s">
        <v>25</v>
      </c>
      <c r="G420" s="6" t="s">
        <v>36</v>
      </c>
      <c r="H420" s="6" t="s">
        <v>17</v>
      </c>
      <c r="I420" s="8">
        <v>0.4</v>
      </c>
      <c r="J420" s="9">
        <v>6250</v>
      </c>
      <c r="K420" s="10">
        <f t="shared" si="2"/>
        <v>2500</v>
      </c>
      <c r="L420" s="10">
        <f t="shared" si="3"/>
        <v>999.99999999999989</v>
      </c>
      <c r="M420" s="11">
        <v>0.39999999999999997</v>
      </c>
      <c r="O420" s="13"/>
      <c r="P420" s="12"/>
    </row>
    <row r="421" spans="1:16" ht="15.75" customHeight="1">
      <c r="A421" s="1"/>
      <c r="B421" s="6" t="s">
        <v>23</v>
      </c>
      <c r="C421" s="6">
        <v>1197831</v>
      </c>
      <c r="D421" s="7">
        <v>44470</v>
      </c>
      <c r="E421" s="6" t="s">
        <v>24</v>
      </c>
      <c r="F421" s="6" t="s">
        <v>25</v>
      </c>
      <c r="G421" s="6" t="s">
        <v>36</v>
      </c>
      <c r="H421" s="6" t="s">
        <v>18</v>
      </c>
      <c r="I421" s="8">
        <v>0.4</v>
      </c>
      <c r="J421" s="9">
        <v>6250</v>
      </c>
      <c r="K421" s="10">
        <f t="shared" si="2"/>
        <v>2500</v>
      </c>
      <c r="L421" s="10">
        <f t="shared" si="3"/>
        <v>999.99999999999989</v>
      </c>
      <c r="M421" s="11">
        <v>0.39999999999999997</v>
      </c>
      <c r="O421" s="13"/>
      <c r="P421" s="12"/>
    </row>
    <row r="422" spans="1:16" ht="15.75" customHeight="1">
      <c r="A422" s="1"/>
      <c r="B422" s="6" t="s">
        <v>23</v>
      </c>
      <c r="C422" s="6">
        <v>1197831</v>
      </c>
      <c r="D422" s="7">
        <v>44470</v>
      </c>
      <c r="E422" s="6" t="s">
        <v>24</v>
      </c>
      <c r="F422" s="6" t="s">
        <v>25</v>
      </c>
      <c r="G422" s="6" t="s">
        <v>36</v>
      </c>
      <c r="H422" s="6" t="s">
        <v>19</v>
      </c>
      <c r="I422" s="8">
        <v>0.45</v>
      </c>
      <c r="J422" s="9">
        <v>5750</v>
      </c>
      <c r="K422" s="10">
        <f t="shared" si="2"/>
        <v>2587.5</v>
      </c>
      <c r="L422" s="10">
        <f t="shared" si="3"/>
        <v>1035</v>
      </c>
      <c r="M422" s="11">
        <v>0.39999999999999997</v>
      </c>
      <c r="O422" s="13"/>
      <c r="P422" s="12"/>
    </row>
    <row r="423" spans="1:16" ht="15.75" customHeight="1">
      <c r="A423" s="1"/>
      <c r="B423" s="6" t="s">
        <v>23</v>
      </c>
      <c r="C423" s="6">
        <v>1197831</v>
      </c>
      <c r="D423" s="7">
        <v>44470</v>
      </c>
      <c r="E423" s="6" t="s">
        <v>24</v>
      </c>
      <c r="F423" s="6" t="s">
        <v>25</v>
      </c>
      <c r="G423" s="6" t="s">
        <v>36</v>
      </c>
      <c r="H423" s="6" t="s">
        <v>20</v>
      </c>
      <c r="I423" s="8">
        <v>0.45</v>
      </c>
      <c r="J423" s="9">
        <v>4250</v>
      </c>
      <c r="K423" s="10">
        <f t="shared" si="2"/>
        <v>1912.5</v>
      </c>
      <c r="L423" s="10">
        <f t="shared" si="3"/>
        <v>956.25</v>
      </c>
      <c r="M423" s="11">
        <v>0.5</v>
      </c>
      <c r="O423" s="13"/>
      <c r="P423" s="12"/>
    </row>
    <row r="424" spans="1:16" ht="15.75" customHeight="1">
      <c r="A424" s="1"/>
      <c r="B424" s="6" t="s">
        <v>23</v>
      </c>
      <c r="C424" s="6">
        <v>1197831</v>
      </c>
      <c r="D424" s="7">
        <v>44470</v>
      </c>
      <c r="E424" s="6" t="s">
        <v>24</v>
      </c>
      <c r="F424" s="6" t="s">
        <v>25</v>
      </c>
      <c r="G424" s="6" t="s">
        <v>36</v>
      </c>
      <c r="H424" s="6" t="s">
        <v>21</v>
      </c>
      <c r="I424" s="8">
        <v>0.4</v>
      </c>
      <c r="J424" s="9">
        <v>4000</v>
      </c>
      <c r="K424" s="10">
        <f t="shared" si="2"/>
        <v>1600</v>
      </c>
      <c r="L424" s="10">
        <f t="shared" si="3"/>
        <v>560</v>
      </c>
      <c r="M424" s="11">
        <v>0.35</v>
      </c>
      <c r="O424" s="13"/>
      <c r="P424" s="12"/>
    </row>
    <row r="425" spans="1:16" ht="15.75" customHeight="1">
      <c r="A425" s="1"/>
      <c r="B425" s="6" t="s">
        <v>23</v>
      </c>
      <c r="C425" s="6">
        <v>1197831</v>
      </c>
      <c r="D425" s="7">
        <v>44470</v>
      </c>
      <c r="E425" s="6" t="s">
        <v>24</v>
      </c>
      <c r="F425" s="6" t="s">
        <v>25</v>
      </c>
      <c r="G425" s="6" t="s">
        <v>36</v>
      </c>
      <c r="H425" s="6" t="s">
        <v>22</v>
      </c>
      <c r="I425" s="8">
        <v>0.5</v>
      </c>
      <c r="J425" s="9">
        <v>5750</v>
      </c>
      <c r="K425" s="10">
        <f t="shared" si="2"/>
        <v>2875</v>
      </c>
      <c r="L425" s="10">
        <f t="shared" si="3"/>
        <v>1581.2500000000002</v>
      </c>
      <c r="M425" s="11">
        <v>0.55000000000000004</v>
      </c>
      <c r="O425" s="13"/>
      <c r="P425" s="12"/>
    </row>
    <row r="426" spans="1:16" ht="15.75" customHeight="1">
      <c r="A426" s="1"/>
      <c r="B426" s="6" t="s">
        <v>23</v>
      </c>
      <c r="C426" s="6">
        <v>1197831</v>
      </c>
      <c r="D426" s="7">
        <v>44502</v>
      </c>
      <c r="E426" s="6" t="s">
        <v>24</v>
      </c>
      <c r="F426" s="6" t="s">
        <v>25</v>
      </c>
      <c r="G426" s="6" t="s">
        <v>36</v>
      </c>
      <c r="H426" s="6" t="s">
        <v>17</v>
      </c>
      <c r="I426" s="8">
        <v>0.4</v>
      </c>
      <c r="J426" s="9">
        <v>7250</v>
      </c>
      <c r="K426" s="10">
        <f t="shared" si="2"/>
        <v>2900</v>
      </c>
      <c r="L426" s="10">
        <f t="shared" si="3"/>
        <v>1160</v>
      </c>
      <c r="M426" s="11">
        <v>0.39999999999999997</v>
      </c>
      <c r="O426" s="13"/>
      <c r="P426" s="12"/>
    </row>
    <row r="427" spans="1:16" ht="15.75" customHeight="1">
      <c r="A427" s="1"/>
      <c r="B427" s="6" t="s">
        <v>23</v>
      </c>
      <c r="C427" s="6">
        <v>1197831</v>
      </c>
      <c r="D427" s="7">
        <v>44502</v>
      </c>
      <c r="E427" s="6" t="s">
        <v>24</v>
      </c>
      <c r="F427" s="6" t="s">
        <v>25</v>
      </c>
      <c r="G427" s="6" t="s">
        <v>36</v>
      </c>
      <c r="H427" s="6" t="s">
        <v>18</v>
      </c>
      <c r="I427" s="8">
        <v>0.4</v>
      </c>
      <c r="J427" s="9">
        <v>7250</v>
      </c>
      <c r="K427" s="10">
        <f t="shared" si="2"/>
        <v>2900</v>
      </c>
      <c r="L427" s="10">
        <f t="shared" si="3"/>
        <v>1160</v>
      </c>
      <c r="M427" s="11">
        <v>0.39999999999999997</v>
      </c>
      <c r="O427" s="13"/>
      <c r="P427" s="12"/>
    </row>
    <row r="428" spans="1:16" ht="15.75" customHeight="1">
      <c r="A428" s="1"/>
      <c r="B428" s="6" t="s">
        <v>23</v>
      </c>
      <c r="C428" s="6">
        <v>1197831</v>
      </c>
      <c r="D428" s="7">
        <v>44502</v>
      </c>
      <c r="E428" s="6" t="s">
        <v>24</v>
      </c>
      <c r="F428" s="6" t="s">
        <v>25</v>
      </c>
      <c r="G428" s="6" t="s">
        <v>36</v>
      </c>
      <c r="H428" s="6" t="s">
        <v>19</v>
      </c>
      <c r="I428" s="8">
        <v>0.65</v>
      </c>
      <c r="J428" s="9">
        <v>6500</v>
      </c>
      <c r="K428" s="10">
        <f t="shared" si="2"/>
        <v>4225</v>
      </c>
      <c r="L428" s="10">
        <f t="shared" si="3"/>
        <v>1689.9999999999998</v>
      </c>
      <c r="M428" s="11">
        <v>0.39999999999999997</v>
      </c>
      <c r="O428" s="13"/>
      <c r="P428" s="12"/>
    </row>
    <row r="429" spans="1:16" ht="15.75" customHeight="1">
      <c r="A429" s="1"/>
      <c r="B429" s="6" t="s">
        <v>23</v>
      </c>
      <c r="C429" s="6">
        <v>1197831</v>
      </c>
      <c r="D429" s="7">
        <v>44502</v>
      </c>
      <c r="E429" s="6" t="s">
        <v>24</v>
      </c>
      <c r="F429" s="6" t="s">
        <v>25</v>
      </c>
      <c r="G429" s="6" t="s">
        <v>36</v>
      </c>
      <c r="H429" s="6" t="s">
        <v>20</v>
      </c>
      <c r="I429" s="8">
        <v>0.65</v>
      </c>
      <c r="J429" s="9">
        <v>5000</v>
      </c>
      <c r="K429" s="10">
        <f t="shared" si="2"/>
        <v>3250</v>
      </c>
      <c r="L429" s="10">
        <f t="shared" si="3"/>
        <v>1625</v>
      </c>
      <c r="M429" s="11">
        <v>0.5</v>
      </c>
      <c r="O429" s="13"/>
      <c r="P429" s="12"/>
    </row>
    <row r="430" spans="1:16" ht="15.75" customHeight="1">
      <c r="A430" s="1"/>
      <c r="B430" s="6" t="s">
        <v>23</v>
      </c>
      <c r="C430" s="6">
        <v>1197831</v>
      </c>
      <c r="D430" s="7">
        <v>44502</v>
      </c>
      <c r="E430" s="6" t="s">
        <v>24</v>
      </c>
      <c r="F430" s="6" t="s">
        <v>25</v>
      </c>
      <c r="G430" s="6" t="s">
        <v>36</v>
      </c>
      <c r="H430" s="6" t="s">
        <v>21</v>
      </c>
      <c r="I430" s="8">
        <v>0.6</v>
      </c>
      <c r="J430" s="9">
        <v>4750</v>
      </c>
      <c r="K430" s="10">
        <f t="shared" si="2"/>
        <v>2850</v>
      </c>
      <c r="L430" s="10">
        <f t="shared" si="3"/>
        <v>997.49999999999989</v>
      </c>
      <c r="M430" s="11">
        <v>0.35</v>
      </c>
      <c r="O430" s="13"/>
      <c r="P430" s="12"/>
    </row>
    <row r="431" spans="1:16" ht="15.75" customHeight="1">
      <c r="A431" s="1"/>
      <c r="B431" s="6" t="s">
        <v>23</v>
      </c>
      <c r="C431" s="6">
        <v>1197831</v>
      </c>
      <c r="D431" s="7">
        <v>44502</v>
      </c>
      <c r="E431" s="6" t="s">
        <v>24</v>
      </c>
      <c r="F431" s="6" t="s">
        <v>25</v>
      </c>
      <c r="G431" s="6" t="s">
        <v>36</v>
      </c>
      <c r="H431" s="6" t="s">
        <v>22</v>
      </c>
      <c r="I431" s="8">
        <v>0.70000000000000007</v>
      </c>
      <c r="J431" s="9">
        <v>6750</v>
      </c>
      <c r="K431" s="10">
        <f t="shared" si="2"/>
        <v>4725</v>
      </c>
      <c r="L431" s="10">
        <f t="shared" si="3"/>
        <v>2598.75</v>
      </c>
      <c r="M431" s="11">
        <v>0.55000000000000004</v>
      </c>
      <c r="O431" s="13"/>
      <c r="P431" s="12"/>
    </row>
    <row r="432" spans="1:16" ht="15.75" customHeight="1">
      <c r="A432" s="1"/>
      <c r="B432" s="6" t="s">
        <v>23</v>
      </c>
      <c r="C432" s="6">
        <v>1197831</v>
      </c>
      <c r="D432" s="7">
        <v>44531</v>
      </c>
      <c r="E432" s="6" t="s">
        <v>24</v>
      </c>
      <c r="F432" s="6" t="s">
        <v>25</v>
      </c>
      <c r="G432" s="6" t="s">
        <v>36</v>
      </c>
      <c r="H432" s="6" t="s">
        <v>17</v>
      </c>
      <c r="I432" s="8">
        <v>0.6</v>
      </c>
      <c r="J432" s="9">
        <v>8250</v>
      </c>
      <c r="K432" s="10">
        <f t="shared" si="2"/>
        <v>4950</v>
      </c>
      <c r="L432" s="10">
        <f t="shared" si="3"/>
        <v>1979.9999999999998</v>
      </c>
      <c r="M432" s="11">
        <v>0.39999999999999997</v>
      </c>
      <c r="O432" s="13"/>
      <c r="P432" s="12"/>
    </row>
    <row r="433" spans="1:17" ht="15.75" customHeight="1">
      <c r="A433" s="1"/>
      <c r="B433" s="6" t="s">
        <v>23</v>
      </c>
      <c r="C433" s="6">
        <v>1197831</v>
      </c>
      <c r="D433" s="7">
        <v>44531</v>
      </c>
      <c r="E433" s="6" t="s">
        <v>24</v>
      </c>
      <c r="F433" s="6" t="s">
        <v>25</v>
      </c>
      <c r="G433" s="6" t="s">
        <v>36</v>
      </c>
      <c r="H433" s="6" t="s">
        <v>18</v>
      </c>
      <c r="I433" s="8">
        <v>0.6</v>
      </c>
      <c r="J433" s="9">
        <v>8250</v>
      </c>
      <c r="K433" s="10">
        <f t="shared" si="2"/>
        <v>4950</v>
      </c>
      <c r="L433" s="10">
        <f t="shared" si="3"/>
        <v>1979.9999999999998</v>
      </c>
      <c r="M433" s="11">
        <v>0.39999999999999997</v>
      </c>
      <c r="O433" s="13"/>
      <c r="P433" s="12"/>
    </row>
    <row r="434" spans="1:17" ht="15.75" customHeight="1">
      <c r="A434" s="1"/>
      <c r="B434" s="6" t="s">
        <v>23</v>
      </c>
      <c r="C434" s="6">
        <v>1197831</v>
      </c>
      <c r="D434" s="7">
        <v>44531</v>
      </c>
      <c r="E434" s="6" t="s">
        <v>24</v>
      </c>
      <c r="F434" s="6" t="s">
        <v>25</v>
      </c>
      <c r="G434" s="6" t="s">
        <v>36</v>
      </c>
      <c r="H434" s="6" t="s">
        <v>19</v>
      </c>
      <c r="I434" s="8">
        <v>0.65</v>
      </c>
      <c r="J434" s="9">
        <v>7250</v>
      </c>
      <c r="K434" s="10">
        <f t="shared" si="2"/>
        <v>4712.5</v>
      </c>
      <c r="L434" s="10">
        <f t="shared" si="3"/>
        <v>1884.9999999999998</v>
      </c>
      <c r="M434" s="11">
        <v>0.39999999999999997</v>
      </c>
      <c r="O434" s="13"/>
      <c r="P434" s="12"/>
    </row>
    <row r="435" spans="1:17" ht="15.75" customHeight="1">
      <c r="A435" s="1"/>
      <c r="B435" s="6" t="s">
        <v>23</v>
      </c>
      <c r="C435" s="6">
        <v>1197831</v>
      </c>
      <c r="D435" s="7">
        <v>44531</v>
      </c>
      <c r="E435" s="6" t="s">
        <v>24</v>
      </c>
      <c r="F435" s="6" t="s">
        <v>25</v>
      </c>
      <c r="G435" s="6" t="s">
        <v>36</v>
      </c>
      <c r="H435" s="6" t="s">
        <v>20</v>
      </c>
      <c r="I435" s="8">
        <v>0.65</v>
      </c>
      <c r="J435" s="9">
        <v>5750</v>
      </c>
      <c r="K435" s="10">
        <f t="shared" si="2"/>
        <v>3737.5</v>
      </c>
      <c r="L435" s="10">
        <f t="shared" si="3"/>
        <v>1868.75</v>
      </c>
      <c r="M435" s="11">
        <v>0.5</v>
      </c>
      <c r="O435" s="13"/>
      <c r="P435" s="12"/>
    </row>
    <row r="436" spans="1:17" ht="15.75" customHeight="1">
      <c r="A436" s="1"/>
      <c r="B436" s="6" t="s">
        <v>23</v>
      </c>
      <c r="C436" s="6">
        <v>1197831</v>
      </c>
      <c r="D436" s="7">
        <v>44531</v>
      </c>
      <c r="E436" s="6" t="s">
        <v>24</v>
      </c>
      <c r="F436" s="6" t="s">
        <v>25</v>
      </c>
      <c r="G436" s="6" t="s">
        <v>36</v>
      </c>
      <c r="H436" s="6" t="s">
        <v>21</v>
      </c>
      <c r="I436" s="8">
        <v>0.6</v>
      </c>
      <c r="J436" s="9">
        <v>5250</v>
      </c>
      <c r="K436" s="10">
        <f t="shared" si="2"/>
        <v>3150</v>
      </c>
      <c r="L436" s="10">
        <f t="shared" si="3"/>
        <v>1102.5</v>
      </c>
      <c r="M436" s="11">
        <v>0.35</v>
      </c>
      <c r="O436" s="13"/>
      <c r="P436" s="12"/>
    </row>
    <row r="437" spans="1:17" ht="15.75" customHeight="1">
      <c r="A437" s="1"/>
      <c r="B437" s="6" t="s">
        <v>23</v>
      </c>
      <c r="C437" s="6">
        <v>1197831</v>
      </c>
      <c r="D437" s="7">
        <v>44531</v>
      </c>
      <c r="E437" s="6" t="s">
        <v>24</v>
      </c>
      <c r="F437" s="6" t="s">
        <v>25</v>
      </c>
      <c r="G437" s="6" t="s">
        <v>36</v>
      </c>
      <c r="H437" s="6" t="s">
        <v>22</v>
      </c>
      <c r="I437" s="8">
        <v>0.70000000000000007</v>
      </c>
      <c r="J437" s="9">
        <v>7750</v>
      </c>
      <c r="K437" s="10">
        <f t="shared" si="2"/>
        <v>5425.0000000000009</v>
      </c>
      <c r="L437" s="10">
        <f t="shared" si="3"/>
        <v>2983.7500000000009</v>
      </c>
      <c r="M437" s="11">
        <v>0.55000000000000004</v>
      </c>
      <c r="O437" s="13"/>
      <c r="P437" s="12"/>
    </row>
    <row r="438" spans="1:17" ht="15.75" customHeight="1">
      <c r="A438" s="1"/>
      <c r="B438" s="6" t="s">
        <v>14</v>
      </c>
      <c r="C438" s="6">
        <v>1185732</v>
      </c>
      <c r="D438" s="7">
        <v>44203</v>
      </c>
      <c r="E438" s="6" t="s">
        <v>15</v>
      </c>
      <c r="F438" s="6" t="s">
        <v>37</v>
      </c>
      <c r="G438" s="6" t="s">
        <v>38</v>
      </c>
      <c r="H438" s="6" t="s">
        <v>17</v>
      </c>
      <c r="I438" s="8">
        <v>0.45</v>
      </c>
      <c r="J438" s="9">
        <v>4250</v>
      </c>
      <c r="K438" s="10">
        <f t="shared" si="2"/>
        <v>1912.5</v>
      </c>
      <c r="L438" s="10">
        <f t="shared" si="3"/>
        <v>1051.875</v>
      </c>
      <c r="M438" s="11">
        <v>0.55000000000000004</v>
      </c>
      <c r="O438" s="14"/>
      <c r="P438" s="12"/>
      <c r="Q438" s="15"/>
    </row>
    <row r="439" spans="1:17" ht="15.75" customHeight="1">
      <c r="A439" s="1"/>
      <c r="B439" s="6" t="s">
        <v>14</v>
      </c>
      <c r="C439" s="6">
        <v>1185732</v>
      </c>
      <c r="D439" s="7">
        <v>44203</v>
      </c>
      <c r="E439" s="6" t="s">
        <v>15</v>
      </c>
      <c r="F439" s="6" t="s">
        <v>37</v>
      </c>
      <c r="G439" s="6" t="s">
        <v>38</v>
      </c>
      <c r="H439" s="6" t="s">
        <v>18</v>
      </c>
      <c r="I439" s="8">
        <v>0.45</v>
      </c>
      <c r="J439" s="9">
        <v>2250</v>
      </c>
      <c r="K439" s="10">
        <f t="shared" si="2"/>
        <v>1012.5</v>
      </c>
      <c r="L439" s="10">
        <f t="shared" si="3"/>
        <v>354.375</v>
      </c>
      <c r="M439" s="11">
        <v>0.35</v>
      </c>
      <c r="O439" s="14"/>
      <c r="P439" s="12"/>
      <c r="Q439" s="15"/>
    </row>
    <row r="440" spans="1:17" ht="15.75" customHeight="1">
      <c r="A440" s="1"/>
      <c r="B440" s="6" t="s">
        <v>14</v>
      </c>
      <c r="C440" s="6">
        <v>1185732</v>
      </c>
      <c r="D440" s="7">
        <v>44203</v>
      </c>
      <c r="E440" s="6" t="s">
        <v>15</v>
      </c>
      <c r="F440" s="6" t="s">
        <v>37</v>
      </c>
      <c r="G440" s="6" t="s">
        <v>38</v>
      </c>
      <c r="H440" s="6" t="s">
        <v>19</v>
      </c>
      <c r="I440" s="8">
        <v>0.35000000000000003</v>
      </c>
      <c r="J440" s="9">
        <v>2250</v>
      </c>
      <c r="K440" s="10">
        <f t="shared" si="2"/>
        <v>787.50000000000011</v>
      </c>
      <c r="L440" s="10">
        <f t="shared" si="3"/>
        <v>315</v>
      </c>
      <c r="M440" s="11">
        <v>0.39999999999999997</v>
      </c>
      <c r="O440" s="14"/>
      <c r="P440" s="12"/>
      <c r="Q440" s="15"/>
    </row>
    <row r="441" spans="1:17" ht="15.75" customHeight="1">
      <c r="A441" s="1"/>
      <c r="B441" s="6" t="s">
        <v>14</v>
      </c>
      <c r="C441" s="6">
        <v>1185732</v>
      </c>
      <c r="D441" s="7">
        <v>44203</v>
      </c>
      <c r="E441" s="6" t="s">
        <v>15</v>
      </c>
      <c r="F441" s="6" t="s">
        <v>37</v>
      </c>
      <c r="G441" s="6" t="s">
        <v>38</v>
      </c>
      <c r="H441" s="6" t="s">
        <v>20</v>
      </c>
      <c r="I441" s="8">
        <v>0.4</v>
      </c>
      <c r="J441" s="9">
        <v>750</v>
      </c>
      <c r="K441" s="10">
        <f t="shared" si="2"/>
        <v>300</v>
      </c>
      <c r="L441" s="10">
        <f t="shared" si="3"/>
        <v>119.99999999999999</v>
      </c>
      <c r="M441" s="11">
        <v>0.39999999999999997</v>
      </c>
      <c r="O441" s="14"/>
      <c r="P441" s="12"/>
      <c r="Q441" s="15"/>
    </row>
    <row r="442" spans="1:17" ht="15.75" customHeight="1">
      <c r="A442" s="1"/>
      <c r="B442" s="6" t="s">
        <v>14</v>
      </c>
      <c r="C442" s="6">
        <v>1185732</v>
      </c>
      <c r="D442" s="7">
        <v>44203</v>
      </c>
      <c r="E442" s="6" t="s">
        <v>15</v>
      </c>
      <c r="F442" s="6" t="s">
        <v>37</v>
      </c>
      <c r="G442" s="6" t="s">
        <v>38</v>
      </c>
      <c r="H442" s="6" t="s">
        <v>21</v>
      </c>
      <c r="I442" s="8">
        <v>0.54999999999999993</v>
      </c>
      <c r="J442" s="9">
        <v>1250</v>
      </c>
      <c r="K442" s="10">
        <f t="shared" si="2"/>
        <v>687.49999999999989</v>
      </c>
      <c r="L442" s="10">
        <f t="shared" si="3"/>
        <v>240.62499999999994</v>
      </c>
      <c r="M442" s="11">
        <v>0.35</v>
      </c>
      <c r="O442" s="14"/>
      <c r="P442" s="12"/>
      <c r="Q442" s="15"/>
    </row>
    <row r="443" spans="1:17" ht="15.75" customHeight="1">
      <c r="A443" s="1"/>
      <c r="B443" s="6" t="s">
        <v>14</v>
      </c>
      <c r="C443" s="6">
        <v>1185732</v>
      </c>
      <c r="D443" s="7">
        <v>44203</v>
      </c>
      <c r="E443" s="6" t="s">
        <v>15</v>
      </c>
      <c r="F443" s="6" t="s">
        <v>37</v>
      </c>
      <c r="G443" s="6" t="s">
        <v>38</v>
      </c>
      <c r="H443" s="6" t="s">
        <v>22</v>
      </c>
      <c r="I443" s="8">
        <v>0.45</v>
      </c>
      <c r="J443" s="9">
        <v>2250</v>
      </c>
      <c r="K443" s="10">
        <f t="shared" si="2"/>
        <v>1012.5</v>
      </c>
      <c r="L443" s="10">
        <f t="shared" si="3"/>
        <v>303.75</v>
      </c>
      <c r="M443" s="11">
        <v>0.3</v>
      </c>
      <c r="O443" s="14"/>
      <c r="P443" s="12"/>
      <c r="Q443" s="15"/>
    </row>
    <row r="444" spans="1:17" ht="15.75" customHeight="1">
      <c r="A444" s="1"/>
      <c r="B444" s="6" t="s">
        <v>14</v>
      </c>
      <c r="C444" s="6">
        <v>1185732</v>
      </c>
      <c r="D444" s="7">
        <v>44232</v>
      </c>
      <c r="E444" s="6" t="s">
        <v>15</v>
      </c>
      <c r="F444" s="6" t="s">
        <v>37</v>
      </c>
      <c r="G444" s="6" t="s">
        <v>38</v>
      </c>
      <c r="H444" s="6" t="s">
        <v>17</v>
      </c>
      <c r="I444" s="8">
        <v>0.45</v>
      </c>
      <c r="J444" s="9">
        <v>4750</v>
      </c>
      <c r="K444" s="10">
        <f t="shared" si="2"/>
        <v>2137.5</v>
      </c>
      <c r="L444" s="10">
        <f t="shared" si="3"/>
        <v>1175.625</v>
      </c>
      <c r="M444" s="11">
        <v>0.55000000000000004</v>
      </c>
      <c r="O444" s="14"/>
      <c r="P444" s="12"/>
      <c r="Q444" s="15"/>
    </row>
    <row r="445" spans="1:17" ht="15.75" customHeight="1">
      <c r="A445" s="1"/>
      <c r="B445" s="6" t="s">
        <v>14</v>
      </c>
      <c r="C445" s="6">
        <v>1185732</v>
      </c>
      <c r="D445" s="7">
        <v>44232</v>
      </c>
      <c r="E445" s="6" t="s">
        <v>15</v>
      </c>
      <c r="F445" s="6" t="s">
        <v>37</v>
      </c>
      <c r="G445" s="6" t="s">
        <v>38</v>
      </c>
      <c r="H445" s="6" t="s">
        <v>18</v>
      </c>
      <c r="I445" s="8">
        <v>0.45</v>
      </c>
      <c r="J445" s="9">
        <v>1250</v>
      </c>
      <c r="K445" s="10">
        <f t="shared" si="2"/>
        <v>562.5</v>
      </c>
      <c r="L445" s="10">
        <f t="shared" si="3"/>
        <v>196.875</v>
      </c>
      <c r="M445" s="11">
        <v>0.35</v>
      </c>
      <c r="O445" s="14"/>
      <c r="P445" s="12"/>
      <c r="Q445" s="15"/>
    </row>
    <row r="446" spans="1:17" ht="15.75" customHeight="1">
      <c r="A446" s="1"/>
      <c r="B446" s="6" t="s">
        <v>14</v>
      </c>
      <c r="C446" s="6">
        <v>1185732</v>
      </c>
      <c r="D446" s="7">
        <v>44232</v>
      </c>
      <c r="E446" s="6" t="s">
        <v>15</v>
      </c>
      <c r="F446" s="6" t="s">
        <v>37</v>
      </c>
      <c r="G446" s="6" t="s">
        <v>38</v>
      </c>
      <c r="H446" s="6" t="s">
        <v>19</v>
      </c>
      <c r="I446" s="8">
        <v>0.35000000000000003</v>
      </c>
      <c r="J446" s="9">
        <v>1750</v>
      </c>
      <c r="K446" s="10">
        <f t="shared" si="2"/>
        <v>612.50000000000011</v>
      </c>
      <c r="L446" s="10">
        <f t="shared" si="3"/>
        <v>245.00000000000003</v>
      </c>
      <c r="M446" s="11">
        <v>0.39999999999999997</v>
      </c>
      <c r="O446" s="14"/>
      <c r="P446" s="12"/>
      <c r="Q446" s="15"/>
    </row>
    <row r="447" spans="1:17" ht="15.75" customHeight="1">
      <c r="A447" s="1"/>
      <c r="B447" s="6" t="s">
        <v>14</v>
      </c>
      <c r="C447" s="6">
        <v>1185732</v>
      </c>
      <c r="D447" s="7">
        <v>44232</v>
      </c>
      <c r="E447" s="6" t="s">
        <v>15</v>
      </c>
      <c r="F447" s="6" t="s">
        <v>37</v>
      </c>
      <c r="G447" s="6" t="s">
        <v>38</v>
      </c>
      <c r="H447" s="6" t="s">
        <v>20</v>
      </c>
      <c r="I447" s="8">
        <v>0.4</v>
      </c>
      <c r="J447" s="9">
        <v>500</v>
      </c>
      <c r="K447" s="10">
        <f t="shared" si="2"/>
        <v>200</v>
      </c>
      <c r="L447" s="10">
        <f t="shared" si="3"/>
        <v>80</v>
      </c>
      <c r="M447" s="11">
        <v>0.39999999999999997</v>
      </c>
      <c r="O447" s="14"/>
      <c r="P447" s="12"/>
      <c r="Q447" s="15"/>
    </row>
    <row r="448" spans="1:17" ht="15.75" customHeight="1">
      <c r="A448" s="1"/>
      <c r="B448" s="6" t="s">
        <v>14</v>
      </c>
      <c r="C448" s="6">
        <v>1185732</v>
      </c>
      <c r="D448" s="7">
        <v>44232</v>
      </c>
      <c r="E448" s="6" t="s">
        <v>15</v>
      </c>
      <c r="F448" s="6" t="s">
        <v>37</v>
      </c>
      <c r="G448" s="6" t="s">
        <v>38</v>
      </c>
      <c r="H448" s="6" t="s">
        <v>21</v>
      </c>
      <c r="I448" s="8">
        <v>0.54999999999999993</v>
      </c>
      <c r="J448" s="9">
        <v>1250</v>
      </c>
      <c r="K448" s="10">
        <f t="shared" si="2"/>
        <v>687.49999999999989</v>
      </c>
      <c r="L448" s="10">
        <f t="shared" si="3"/>
        <v>240.62499999999994</v>
      </c>
      <c r="M448" s="11">
        <v>0.35</v>
      </c>
      <c r="O448" s="14"/>
      <c r="P448" s="12"/>
      <c r="Q448" s="15"/>
    </row>
    <row r="449" spans="1:17" ht="15.75" customHeight="1">
      <c r="A449" s="1"/>
      <c r="B449" s="6" t="s">
        <v>14</v>
      </c>
      <c r="C449" s="6">
        <v>1185732</v>
      </c>
      <c r="D449" s="7">
        <v>44232</v>
      </c>
      <c r="E449" s="6" t="s">
        <v>15</v>
      </c>
      <c r="F449" s="6" t="s">
        <v>37</v>
      </c>
      <c r="G449" s="6" t="s">
        <v>38</v>
      </c>
      <c r="H449" s="6" t="s">
        <v>22</v>
      </c>
      <c r="I449" s="8">
        <v>0.45</v>
      </c>
      <c r="J449" s="9">
        <v>2250</v>
      </c>
      <c r="K449" s="10">
        <f t="shared" si="2"/>
        <v>1012.5</v>
      </c>
      <c r="L449" s="10">
        <f t="shared" si="3"/>
        <v>303.75</v>
      </c>
      <c r="M449" s="11">
        <v>0.3</v>
      </c>
      <c r="O449" s="14"/>
      <c r="P449" s="12"/>
      <c r="Q449" s="15"/>
    </row>
    <row r="450" spans="1:17" ht="15.75" customHeight="1">
      <c r="A450" s="1"/>
      <c r="B450" s="6" t="s">
        <v>14</v>
      </c>
      <c r="C450" s="6">
        <v>1185732</v>
      </c>
      <c r="D450" s="7">
        <v>44258</v>
      </c>
      <c r="E450" s="6" t="s">
        <v>15</v>
      </c>
      <c r="F450" s="6" t="s">
        <v>37</v>
      </c>
      <c r="G450" s="6" t="s">
        <v>38</v>
      </c>
      <c r="H450" s="6" t="s">
        <v>17</v>
      </c>
      <c r="I450" s="8">
        <v>0.5</v>
      </c>
      <c r="J450" s="9">
        <v>4450</v>
      </c>
      <c r="K450" s="10">
        <f t="shared" si="2"/>
        <v>2225</v>
      </c>
      <c r="L450" s="10">
        <f t="shared" si="3"/>
        <v>1223.75</v>
      </c>
      <c r="M450" s="11">
        <v>0.55000000000000004</v>
      </c>
      <c r="O450" s="14"/>
      <c r="P450" s="12"/>
      <c r="Q450" s="15"/>
    </row>
    <row r="451" spans="1:17" ht="15.75" customHeight="1">
      <c r="A451" s="1"/>
      <c r="B451" s="6" t="s">
        <v>14</v>
      </c>
      <c r="C451" s="6">
        <v>1185732</v>
      </c>
      <c r="D451" s="7">
        <v>44258</v>
      </c>
      <c r="E451" s="6" t="s">
        <v>15</v>
      </c>
      <c r="F451" s="6" t="s">
        <v>37</v>
      </c>
      <c r="G451" s="6" t="s">
        <v>38</v>
      </c>
      <c r="H451" s="6" t="s">
        <v>18</v>
      </c>
      <c r="I451" s="8">
        <v>0.5</v>
      </c>
      <c r="J451" s="9">
        <v>1500</v>
      </c>
      <c r="K451" s="10">
        <f t="shared" si="2"/>
        <v>750</v>
      </c>
      <c r="L451" s="10">
        <f t="shared" si="3"/>
        <v>262.5</v>
      </c>
      <c r="M451" s="11">
        <v>0.35</v>
      </c>
      <c r="O451" s="14"/>
      <c r="P451" s="12"/>
      <c r="Q451" s="15"/>
    </row>
    <row r="452" spans="1:17" ht="15.75" customHeight="1">
      <c r="A452" s="1"/>
      <c r="B452" s="6" t="s">
        <v>14</v>
      </c>
      <c r="C452" s="6">
        <v>1185732</v>
      </c>
      <c r="D452" s="7">
        <v>44258</v>
      </c>
      <c r="E452" s="6" t="s">
        <v>15</v>
      </c>
      <c r="F452" s="6" t="s">
        <v>37</v>
      </c>
      <c r="G452" s="6" t="s">
        <v>38</v>
      </c>
      <c r="H452" s="6" t="s">
        <v>19</v>
      </c>
      <c r="I452" s="8">
        <v>0.4</v>
      </c>
      <c r="J452" s="9">
        <v>1750</v>
      </c>
      <c r="K452" s="10">
        <f t="shared" si="2"/>
        <v>700</v>
      </c>
      <c r="L452" s="10">
        <f t="shared" si="3"/>
        <v>280</v>
      </c>
      <c r="M452" s="11">
        <v>0.39999999999999997</v>
      </c>
      <c r="O452" s="14"/>
      <c r="P452" s="12"/>
      <c r="Q452" s="15"/>
    </row>
    <row r="453" spans="1:17" ht="15.75" customHeight="1">
      <c r="A453" s="1"/>
      <c r="B453" s="6" t="s">
        <v>14</v>
      </c>
      <c r="C453" s="6">
        <v>1185732</v>
      </c>
      <c r="D453" s="7">
        <v>44258</v>
      </c>
      <c r="E453" s="6" t="s">
        <v>15</v>
      </c>
      <c r="F453" s="6" t="s">
        <v>37</v>
      </c>
      <c r="G453" s="6" t="s">
        <v>38</v>
      </c>
      <c r="H453" s="6" t="s">
        <v>20</v>
      </c>
      <c r="I453" s="8">
        <v>0.45</v>
      </c>
      <c r="J453" s="9">
        <v>250</v>
      </c>
      <c r="K453" s="10">
        <f t="shared" si="2"/>
        <v>112.5</v>
      </c>
      <c r="L453" s="10">
        <f t="shared" si="3"/>
        <v>44.999999999999993</v>
      </c>
      <c r="M453" s="11">
        <v>0.39999999999999997</v>
      </c>
      <c r="O453" s="14"/>
      <c r="P453" s="12"/>
      <c r="Q453" s="15"/>
    </row>
    <row r="454" spans="1:17" ht="15.75" customHeight="1">
      <c r="A454" s="1"/>
      <c r="B454" s="6" t="s">
        <v>14</v>
      </c>
      <c r="C454" s="6">
        <v>1185732</v>
      </c>
      <c r="D454" s="7">
        <v>44258</v>
      </c>
      <c r="E454" s="6" t="s">
        <v>15</v>
      </c>
      <c r="F454" s="6" t="s">
        <v>37</v>
      </c>
      <c r="G454" s="6" t="s">
        <v>38</v>
      </c>
      <c r="H454" s="6" t="s">
        <v>21</v>
      </c>
      <c r="I454" s="8">
        <v>0.6</v>
      </c>
      <c r="J454" s="9">
        <v>750</v>
      </c>
      <c r="K454" s="10">
        <f t="shared" si="2"/>
        <v>450</v>
      </c>
      <c r="L454" s="10">
        <f t="shared" si="3"/>
        <v>135</v>
      </c>
      <c r="M454" s="11">
        <v>0.3</v>
      </c>
      <c r="O454" s="14"/>
      <c r="P454" s="12"/>
      <c r="Q454" s="15"/>
    </row>
    <row r="455" spans="1:17" ht="15.75" customHeight="1">
      <c r="A455" s="1"/>
      <c r="B455" s="6" t="s">
        <v>14</v>
      </c>
      <c r="C455" s="6">
        <v>1185732</v>
      </c>
      <c r="D455" s="7">
        <v>44258</v>
      </c>
      <c r="E455" s="6" t="s">
        <v>15</v>
      </c>
      <c r="F455" s="6" t="s">
        <v>37</v>
      </c>
      <c r="G455" s="6" t="s">
        <v>38</v>
      </c>
      <c r="H455" s="6" t="s">
        <v>22</v>
      </c>
      <c r="I455" s="8">
        <v>0.5</v>
      </c>
      <c r="J455" s="9">
        <v>1750</v>
      </c>
      <c r="K455" s="10">
        <f t="shared" si="2"/>
        <v>875</v>
      </c>
      <c r="L455" s="10">
        <f t="shared" si="3"/>
        <v>218.75</v>
      </c>
      <c r="M455" s="11">
        <v>0.25</v>
      </c>
      <c r="O455" s="14"/>
      <c r="P455" s="12"/>
      <c r="Q455" s="15"/>
    </row>
    <row r="456" spans="1:17" ht="15.75" customHeight="1">
      <c r="A456" s="1"/>
      <c r="B456" s="6" t="s">
        <v>14</v>
      </c>
      <c r="C456" s="6">
        <v>1185732</v>
      </c>
      <c r="D456" s="7">
        <v>44290</v>
      </c>
      <c r="E456" s="6" t="s">
        <v>15</v>
      </c>
      <c r="F456" s="6" t="s">
        <v>37</v>
      </c>
      <c r="G456" s="6" t="s">
        <v>38</v>
      </c>
      <c r="H456" s="6" t="s">
        <v>17</v>
      </c>
      <c r="I456" s="8">
        <v>0.5</v>
      </c>
      <c r="J456" s="9">
        <v>4500</v>
      </c>
      <c r="K456" s="10">
        <f t="shared" si="2"/>
        <v>2250</v>
      </c>
      <c r="L456" s="10">
        <f t="shared" si="3"/>
        <v>1125</v>
      </c>
      <c r="M456" s="11">
        <v>0.5</v>
      </c>
      <c r="O456" s="14"/>
      <c r="P456" s="12"/>
      <c r="Q456" s="15"/>
    </row>
    <row r="457" spans="1:17" ht="15.75" customHeight="1">
      <c r="A457" s="1"/>
      <c r="B457" s="6" t="s">
        <v>14</v>
      </c>
      <c r="C457" s="6">
        <v>1185732</v>
      </c>
      <c r="D457" s="7">
        <v>44290</v>
      </c>
      <c r="E457" s="6" t="s">
        <v>15</v>
      </c>
      <c r="F457" s="6" t="s">
        <v>37</v>
      </c>
      <c r="G457" s="6" t="s">
        <v>38</v>
      </c>
      <c r="H457" s="6" t="s">
        <v>18</v>
      </c>
      <c r="I457" s="8">
        <v>0.5</v>
      </c>
      <c r="J457" s="9">
        <v>1500</v>
      </c>
      <c r="K457" s="10">
        <f t="shared" si="2"/>
        <v>750</v>
      </c>
      <c r="L457" s="10">
        <f t="shared" si="3"/>
        <v>225</v>
      </c>
      <c r="M457" s="11">
        <v>0.3</v>
      </c>
      <c r="O457" s="14"/>
      <c r="P457" s="12"/>
      <c r="Q457" s="15"/>
    </row>
    <row r="458" spans="1:17" ht="15.75" customHeight="1">
      <c r="A458" s="1"/>
      <c r="B458" s="6" t="s">
        <v>14</v>
      </c>
      <c r="C458" s="6">
        <v>1185732</v>
      </c>
      <c r="D458" s="7">
        <v>44290</v>
      </c>
      <c r="E458" s="6" t="s">
        <v>15</v>
      </c>
      <c r="F458" s="6" t="s">
        <v>37</v>
      </c>
      <c r="G458" s="6" t="s">
        <v>38</v>
      </c>
      <c r="H458" s="6" t="s">
        <v>19</v>
      </c>
      <c r="I458" s="8">
        <v>0.4</v>
      </c>
      <c r="J458" s="9">
        <v>1500</v>
      </c>
      <c r="K458" s="10">
        <f t="shared" si="2"/>
        <v>600</v>
      </c>
      <c r="L458" s="10">
        <f t="shared" si="3"/>
        <v>210</v>
      </c>
      <c r="M458" s="11">
        <v>0.35</v>
      </c>
      <c r="O458" s="14"/>
      <c r="P458" s="12"/>
      <c r="Q458" s="15"/>
    </row>
    <row r="459" spans="1:17" ht="15.75" customHeight="1">
      <c r="A459" s="1"/>
      <c r="B459" s="6" t="s">
        <v>14</v>
      </c>
      <c r="C459" s="6">
        <v>1185732</v>
      </c>
      <c r="D459" s="7">
        <v>44290</v>
      </c>
      <c r="E459" s="6" t="s">
        <v>15</v>
      </c>
      <c r="F459" s="6" t="s">
        <v>37</v>
      </c>
      <c r="G459" s="6" t="s">
        <v>38</v>
      </c>
      <c r="H459" s="6" t="s">
        <v>20</v>
      </c>
      <c r="I459" s="8">
        <v>0.45</v>
      </c>
      <c r="J459" s="9">
        <v>750</v>
      </c>
      <c r="K459" s="10">
        <f t="shared" si="2"/>
        <v>337.5</v>
      </c>
      <c r="L459" s="10">
        <f t="shared" si="3"/>
        <v>118.12499999999999</v>
      </c>
      <c r="M459" s="11">
        <v>0.35</v>
      </c>
      <c r="O459" s="14"/>
      <c r="P459" s="12"/>
      <c r="Q459" s="15"/>
    </row>
    <row r="460" spans="1:17" ht="15.75" customHeight="1">
      <c r="A460" s="1"/>
      <c r="B460" s="6" t="s">
        <v>14</v>
      </c>
      <c r="C460" s="6">
        <v>1185732</v>
      </c>
      <c r="D460" s="7">
        <v>44290</v>
      </c>
      <c r="E460" s="6" t="s">
        <v>15</v>
      </c>
      <c r="F460" s="6" t="s">
        <v>37</v>
      </c>
      <c r="G460" s="6" t="s">
        <v>38</v>
      </c>
      <c r="H460" s="6" t="s">
        <v>21</v>
      </c>
      <c r="I460" s="8">
        <v>0.6</v>
      </c>
      <c r="J460" s="9">
        <v>750</v>
      </c>
      <c r="K460" s="10">
        <f t="shared" si="2"/>
        <v>450</v>
      </c>
      <c r="L460" s="10">
        <f t="shared" si="3"/>
        <v>135</v>
      </c>
      <c r="M460" s="11">
        <v>0.3</v>
      </c>
      <c r="O460" s="14"/>
      <c r="P460" s="12"/>
      <c r="Q460" s="15"/>
    </row>
    <row r="461" spans="1:17" ht="15.75" customHeight="1">
      <c r="A461" s="1"/>
      <c r="B461" s="6" t="s">
        <v>14</v>
      </c>
      <c r="C461" s="6">
        <v>1185732</v>
      </c>
      <c r="D461" s="7">
        <v>44290</v>
      </c>
      <c r="E461" s="6" t="s">
        <v>15</v>
      </c>
      <c r="F461" s="6" t="s">
        <v>37</v>
      </c>
      <c r="G461" s="6" t="s">
        <v>38</v>
      </c>
      <c r="H461" s="6" t="s">
        <v>22</v>
      </c>
      <c r="I461" s="8">
        <v>0.5</v>
      </c>
      <c r="J461" s="9">
        <v>2000</v>
      </c>
      <c r="K461" s="10">
        <f t="shared" si="2"/>
        <v>1000</v>
      </c>
      <c r="L461" s="10">
        <f t="shared" si="3"/>
        <v>250</v>
      </c>
      <c r="M461" s="11">
        <v>0.25</v>
      </c>
      <c r="O461" s="14"/>
      <c r="P461" s="12"/>
      <c r="Q461" s="15"/>
    </row>
    <row r="462" spans="1:17" ht="15.75" customHeight="1">
      <c r="A462" s="1"/>
      <c r="B462" s="6" t="s">
        <v>14</v>
      </c>
      <c r="C462" s="6">
        <v>1185732</v>
      </c>
      <c r="D462" s="7">
        <v>44319</v>
      </c>
      <c r="E462" s="6" t="s">
        <v>15</v>
      </c>
      <c r="F462" s="6" t="s">
        <v>37</v>
      </c>
      <c r="G462" s="6" t="s">
        <v>38</v>
      </c>
      <c r="H462" s="6" t="s">
        <v>17</v>
      </c>
      <c r="I462" s="8">
        <v>0.6</v>
      </c>
      <c r="J462" s="9">
        <v>4700</v>
      </c>
      <c r="K462" s="10">
        <f t="shared" si="2"/>
        <v>2820</v>
      </c>
      <c r="L462" s="10">
        <f t="shared" si="3"/>
        <v>1410</v>
      </c>
      <c r="M462" s="11">
        <v>0.5</v>
      </c>
      <c r="O462" s="14"/>
      <c r="P462" s="12"/>
      <c r="Q462" s="15"/>
    </row>
    <row r="463" spans="1:17" ht="15.75" customHeight="1">
      <c r="A463" s="1"/>
      <c r="B463" s="6" t="s">
        <v>14</v>
      </c>
      <c r="C463" s="6">
        <v>1185732</v>
      </c>
      <c r="D463" s="7">
        <v>44319</v>
      </c>
      <c r="E463" s="6" t="s">
        <v>15</v>
      </c>
      <c r="F463" s="6" t="s">
        <v>37</v>
      </c>
      <c r="G463" s="6" t="s">
        <v>38</v>
      </c>
      <c r="H463" s="6" t="s">
        <v>18</v>
      </c>
      <c r="I463" s="8">
        <v>0.60000000000000009</v>
      </c>
      <c r="J463" s="9">
        <v>1750</v>
      </c>
      <c r="K463" s="10">
        <f t="shared" si="2"/>
        <v>1050.0000000000002</v>
      </c>
      <c r="L463" s="10">
        <f t="shared" si="3"/>
        <v>315.00000000000006</v>
      </c>
      <c r="M463" s="11">
        <v>0.3</v>
      </c>
      <c r="O463" s="14"/>
      <c r="P463" s="12"/>
      <c r="Q463" s="15"/>
    </row>
    <row r="464" spans="1:17" ht="15.75" customHeight="1">
      <c r="A464" s="1"/>
      <c r="B464" s="6" t="s">
        <v>14</v>
      </c>
      <c r="C464" s="6">
        <v>1185732</v>
      </c>
      <c r="D464" s="7">
        <v>44319</v>
      </c>
      <c r="E464" s="6" t="s">
        <v>15</v>
      </c>
      <c r="F464" s="6" t="s">
        <v>37</v>
      </c>
      <c r="G464" s="6" t="s">
        <v>38</v>
      </c>
      <c r="H464" s="6" t="s">
        <v>19</v>
      </c>
      <c r="I464" s="8">
        <v>0.55000000000000004</v>
      </c>
      <c r="J464" s="9">
        <v>1500</v>
      </c>
      <c r="K464" s="10">
        <f t="shared" si="2"/>
        <v>825.00000000000011</v>
      </c>
      <c r="L464" s="10">
        <f t="shared" si="3"/>
        <v>288.75</v>
      </c>
      <c r="M464" s="11">
        <v>0.35</v>
      </c>
      <c r="O464" s="14"/>
      <c r="P464" s="12"/>
      <c r="Q464" s="15"/>
    </row>
    <row r="465" spans="1:17" ht="15.75" customHeight="1">
      <c r="A465" s="1"/>
      <c r="B465" s="6" t="s">
        <v>14</v>
      </c>
      <c r="C465" s="6">
        <v>1185732</v>
      </c>
      <c r="D465" s="7">
        <v>44319</v>
      </c>
      <c r="E465" s="6" t="s">
        <v>15</v>
      </c>
      <c r="F465" s="6" t="s">
        <v>37</v>
      </c>
      <c r="G465" s="6" t="s">
        <v>38</v>
      </c>
      <c r="H465" s="6" t="s">
        <v>20</v>
      </c>
      <c r="I465" s="8">
        <v>0.55000000000000004</v>
      </c>
      <c r="J465" s="9">
        <v>1000</v>
      </c>
      <c r="K465" s="10">
        <f t="shared" si="2"/>
        <v>550</v>
      </c>
      <c r="L465" s="10">
        <f t="shared" si="3"/>
        <v>192.5</v>
      </c>
      <c r="M465" s="11">
        <v>0.35</v>
      </c>
      <c r="O465" s="14"/>
      <c r="P465" s="12"/>
      <c r="Q465" s="15"/>
    </row>
    <row r="466" spans="1:17" ht="15.75" customHeight="1">
      <c r="A466" s="1"/>
      <c r="B466" s="6" t="s">
        <v>14</v>
      </c>
      <c r="C466" s="6">
        <v>1185732</v>
      </c>
      <c r="D466" s="7">
        <v>44319</v>
      </c>
      <c r="E466" s="6" t="s">
        <v>15</v>
      </c>
      <c r="F466" s="6" t="s">
        <v>37</v>
      </c>
      <c r="G466" s="6" t="s">
        <v>38</v>
      </c>
      <c r="H466" s="6" t="s">
        <v>21</v>
      </c>
      <c r="I466" s="8">
        <v>0.65</v>
      </c>
      <c r="J466" s="9">
        <v>1250</v>
      </c>
      <c r="K466" s="10">
        <f t="shared" si="2"/>
        <v>812.5</v>
      </c>
      <c r="L466" s="10">
        <f t="shared" si="3"/>
        <v>243.75</v>
      </c>
      <c r="M466" s="11">
        <v>0.3</v>
      </c>
      <c r="O466" s="14"/>
      <c r="P466" s="12"/>
      <c r="Q466" s="15"/>
    </row>
    <row r="467" spans="1:17" ht="15.75" customHeight="1">
      <c r="A467" s="1"/>
      <c r="B467" s="6" t="s">
        <v>14</v>
      </c>
      <c r="C467" s="6">
        <v>1185732</v>
      </c>
      <c r="D467" s="7">
        <v>44319</v>
      </c>
      <c r="E467" s="6" t="s">
        <v>15</v>
      </c>
      <c r="F467" s="6" t="s">
        <v>37</v>
      </c>
      <c r="G467" s="6" t="s">
        <v>38</v>
      </c>
      <c r="H467" s="6" t="s">
        <v>22</v>
      </c>
      <c r="I467" s="8">
        <v>0.70000000000000007</v>
      </c>
      <c r="J467" s="9">
        <v>2500</v>
      </c>
      <c r="K467" s="10">
        <f t="shared" si="2"/>
        <v>1750.0000000000002</v>
      </c>
      <c r="L467" s="10">
        <f t="shared" si="3"/>
        <v>525</v>
      </c>
      <c r="M467" s="11">
        <v>0.3</v>
      </c>
      <c r="O467" s="14"/>
      <c r="P467" s="12"/>
      <c r="Q467" s="15"/>
    </row>
    <row r="468" spans="1:17" ht="15.75" customHeight="1">
      <c r="A468" s="1"/>
      <c r="B468" s="6" t="s">
        <v>14</v>
      </c>
      <c r="C468" s="6">
        <v>1185732</v>
      </c>
      <c r="D468" s="7">
        <v>44352</v>
      </c>
      <c r="E468" s="6" t="s">
        <v>15</v>
      </c>
      <c r="F468" s="6" t="s">
        <v>37</v>
      </c>
      <c r="G468" s="6" t="s">
        <v>38</v>
      </c>
      <c r="H468" s="6" t="s">
        <v>17</v>
      </c>
      <c r="I468" s="8">
        <v>0.65</v>
      </c>
      <c r="J468" s="9">
        <v>5000</v>
      </c>
      <c r="K468" s="10">
        <f t="shared" si="2"/>
        <v>3250</v>
      </c>
      <c r="L468" s="10">
        <f t="shared" si="3"/>
        <v>1787.5000000000002</v>
      </c>
      <c r="M468" s="11">
        <v>0.55000000000000004</v>
      </c>
      <c r="O468" s="14"/>
      <c r="P468" s="12"/>
      <c r="Q468" s="15"/>
    </row>
    <row r="469" spans="1:17" ht="15.75" customHeight="1">
      <c r="A469" s="1"/>
      <c r="B469" s="6" t="s">
        <v>14</v>
      </c>
      <c r="C469" s="6">
        <v>1185732</v>
      </c>
      <c r="D469" s="7">
        <v>44352</v>
      </c>
      <c r="E469" s="6" t="s">
        <v>15</v>
      </c>
      <c r="F469" s="6" t="s">
        <v>37</v>
      </c>
      <c r="G469" s="6" t="s">
        <v>38</v>
      </c>
      <c r="H469" s="6" t="s">
        <v>18</v>
      </c>
      <c r="I469" s="8">
        <v>0.60000000000000009</v>
      </c>
      <c r="J469" s="9">
        <v>2500</v>
      </c>
      <c r="K469" s="10">
        <f t="shared" si="2"/>
        <v>1500.0000000000002</v>
      </c>
      <c r="L469" s="10">
        <f t="shared" si="3"/>
        <v>525</v>
      </c>
      <c r="M469" s="11">
        <v>0.35</v>
      </c>
      <c r="O469" s="14"/>
      <c r="P469" s="12"/>
      <c r="Q469" s="15"/>
    </row>
    <row r="470" spans="1:17" ht="15.75" customHeight="1">
      <c r="A470" s="1"/>
      <c r="B470" s="6" t="s">
        <v>14</v>
      </c>
      <c r="C470" s="6">
        <v>1185732</v>
      </c>
      <c r="D470" s="7">
        <v>44352</v>
      </c>
      <c r="E470" s="6" t="s">
        <v>15</v>
      </c>
      <c r="F470" s="6" t="s">
        <v>37</v>
      </c>
      <c r="G470" s="6" t="s">
        <v>38</v>
      </c>
      <c r="H470" s="6" t="s">
        <v>19</v>
      </c>
      <c r="I470" s="8">
        <v>0.55000000000000004</v>
      </c>
      <c r="J470" s="9">
        <v>1750</v>
      </c>
      <c r="K470" s="10">
        <f t="shared" si="2"/>
        <v>962.50000000000011</v>
      </c>
      <c r="L470" s="10">
        <f t="shared" si="3"/>
        <v>385</v>
      </c>
      <c r="M470" s="11">
        <v>0.39999999999999997</v>
      </c>
      <c r="O470" s="14"/>
      <c r="P470" s="12"/>
      <c r="Q470" s="15"/>
    </row>
    <row r="471" spans="1:17" ht="15.75" customHeight="1">
      <c r="A471" s="1"/>
      <c r="B471" s="6" t="s">
        <v>14</v>
      </c>
      <c r="C471" s="6">
        <v>1185732</v>
      </c>
      <c r="D471" s="7">
        <v>44352</v>
      </c>
      <c r="E471" s="6" t="s">
        <v>15</v>
      </c>
      <c r="F471" s="6" t="s">
        <v>37</v>
      </c>
      <c r="G471" s="6" t="s">
        <v>38</v>
      </c>
      <c r="H471" s="6" t="s">
        <v>20</v>
      </c>
      <c r="I471" s="8">
        <v>0.55000000000000004</v>
      </c>
      <c r="J471" s="9">
        <v>1500</v>
      </c>
      <c r="K471" s="10">
        <f t="shared" si="2"/>
        <v>825.00000000000011</v>
      </c>
      <c r="L471" s="10">
        <f t="shared" si="3"/>
        <v>330</v>
      </c>
      <c r="M471" s="11">
        <v>0.39999999999999997</v>
      </c>
      <c r="O471" s="14"/>
      <c r="P471" s="12"/>
      <c r="Q471" s="15"/>
    </row>
    <row r="472" spans="1:17" ht="15.75" customHeight="1">
      <c r="A472" s="1"/>
      <c r="B472" s="6" t="s">
        <v>14</v>
      </c>
      <c r="C472" s="6">
        <v>1185732</v>
      </c>
      <c r="D472" s="7">
        <v>44352</v>
      </c>
      <c r="E472" s="6" t="s">
        <v>15</v>
      </c>
      <c r="F472" s="6" t="s">
        <v>37</v>
      </c>
      <c r="G472" s="6" t="s">
        <v>38</v>
      </c>
      <c r="H472" s="6" t="s">
        <v>21</v>
      </c>
      <c r="I472" s="8">
        <v>0.65</v>
      </c>
      <c r="J472" s="9">
        <v>1500</v>
      </c>
      <c r="K472" s="10">
        <f t="shared" si="2"/>
        <v>975</v>
      </c>
      <c r="L472" s="10">
        <f t="shared" si="3"/>
        <v>341.25</v>
      </c>
      <c r="M472" s="11">
        <v>0.35</v>
      </c>
      <c r="O472" s="14"/>
      <c r="P472" s="12"/>
      <c r="Q472" s="15"/>
    </row>
    <row r="473" spans="1:17" ht="15.75" customHeight="1">
      <c r="A473" s="1"/>
      <c r="B473" s="6" t="s">
        <v>14</v>
      </c>
      <c r="C473" s="6">
        <v>1185732</v>
      </c>
      <c r="D473" s="7">
        <v>44352</v>
      </c>
      <c r="E473" s="6" t="s">
        <v>15</v>
      </c>
      <c r="F473" s="6" t="s">
        <v>37</v>
      </c>
      <c r="G473" s="6" t="s">
        <v>38</v>
      </c>
      <c r="H473" s="6" t="s">
        <v>22</v>
      </c>
      <c r="I473" s="8">
        <v>0.70000000000000007</v>
      </c>
      <c r="J473" s="9">
        <v>3000</v>
      </c>
      <c r="K473" s="10">
        <f t="shared" si="2"/>
        <v>2100</v>
      </c>
      <c r="L473" s="10">
        <f t="shared" si="3"/>
        <v>630</v>
      </c>
      <c r="M473" s="11">
        <v>0.3</v>
      </c>
      <c r="O473" s="14"/>
      <c r="P473" s="12"/>
      <c r="Q473" s="15"/>
    </row>
    <row r="474" spans="1:17" ht="15.75" customHeight="1">
      <c r="A474" s="1"/>
      <c r="B474" s="6" t="s">
        <v>14</v>
      </c>
      <c r="C474" s="6">
        <v>1185732</v>
      </c>
      <c r="D474" s="7">
        <v>44380</v>
      </c>
      <c r="E474" s="6" t="s">
        <v>15</v>
      </c>
      <c r="F474" s="6" t="s">
        <v>37</v>
      </c>
      <c r="G474" s="6" t="s">
        <v>38</v>
      </c>
      <c r="H474" s="6" t="s">
        <v>17</v>
      </c>
      <c r="I474" s="8">
        <v>0.65</v>
      </c>
      <c r="J474" s="9">
        <v>5000</v>
      </c>
      <c r="K474" s="10">
        <f t="shared" si="2"/>
        <v>3250</v>
      </c>
      <c r="L474" s="10">
        <f t="shared" si="3"/>
        <v>1787.5000000000002</v>
      </c>
      <c r="M474" s="11">
        <v>0.55000000000000004</v>
      </c>
      <c r="O474" s="14"/>
      <c r="P474" s="12"/>
      <c r="Q474" s="15"/>
    </row>
    <row r="475" spans="1:17" ht="15.75" customHeight="1">
      <c r="A475" s="1"/>
      <c r="B475" s="6" t="s">
        <v>14</v>
      </c>
      <c r="C475" s="6">
        <v>1185732</v>
      </c>
      <c r="D475" s="7">
        <v>44380</v>
      </c>
      <c r="E475" s="6" t="s">
        <v>15</v>
      </c>
      <c r="F475" s="6" t="s">
        <v>37</v>
      </c>
      <c r="G475" s="6" t="s">
        <v>38</v>
      </c>
      <c r="H475" s="6" t="s">
        <v>18</v>
      </c>
      <c r="I475" s="8">
        <v>0.60000000000000009</v>
      </c>
      <c r="J475" s="9">
        <v>3000</v>
      </c>
      <c r="K475" s="10">
        <f t="shared" si="2"/>
        <v>1800.0000000000002</v>
      </c>
      <c r="L475" s="10">
        <f t="shared" si="3"/>
        <v>630</v>
      </c>
      <c r="M475" s="11">
        <v>0.35</v>
      </c>
      <c r="O475" s="14"/>
      <c r="P475" s="12"/>
      <c r="Q475" s="15"/>
    </row>
    <row r="476" spans="1:17" ht="15.75" customHeight="1">
      <c r="A476" s="1"/>
      <c r="B476" s="6" t="s">
        <v>14</v>
      </c>
      <c r="C476" s="6">
        <v>1185732</v>
      </c>
      <c r="D476" s="7">
        <v>44380</v>
      </c>
      <c r="E476" s="6" t="s">
        <v>15</v>
      </c>
      <c r="F476" s="6" t="s">
        <v>37</v>
      </c>
      <c r="G476" s="6" t="s">
        <v>38</v>
      </c>
      <c r="H476" s="6" t="s">
        <v>19</v>
      </c>
      <c r="I476" s="8">
        <v>0.55000000000000004</v>
      </c>
      <c r="J476" s="9">
        <v>2250</v>
      </c>
      <c r="K476" s="10">
        <f t="shared" si="2"/>
        <v>1237.5</v>
      </c>
      <c r="L476" s="10">
        <f t="shared" si="3"/>
        <v>494.99999999999994</v>
      </c>
      <c r="M476" s="11">
        <v>0.39999999999999997</v>
      </c>
      <c r="O476" s="14"/>
      <c r="P476" s="12"/>
      <c r="Q476" s="15"/>
    </row>
    <row r="477" spans="1:17" ht="15.75" customHeight="1">
      <c r="A477" s="1"/>
      <c r="B477" s="6" t="s">
        <v>14</v>
      </c>
      <c r="C477" s="6">
        <v>1185732</v>
      </c>
      <c r="D477" s="7">
        <v>44380</v>
      </c>
      <c r="E477" s="6" t="s">
        <v>15</v>
      </c>
      <c r="F477" s="6" t="s">
        <v>37</v>
      </c>
      <c r="G477" s="6" t="s">
        <v>38</v>
      </c>
      <c r="H477" s="6" t="s">
        <v>20</v>
      </c>
      <c r="I477" s="8">
        <v>0.55000000000000004</v>
      </c>
      <c r="J477" s="9">
        <v>1750</v>
      </c>
      <c r="K477" s="10">
        <f t="shared" si="2"/>
        <v>962.50000000000011</v>
      </c>
      <c r="L477" s="10">
        <f t="shared" si="3"/>
        <v>385</v>
      </c>
      <c r="M477" s="11">
        <v>0.39999999999999997</v>
      </c>
      <c r="O477" s="14"/>
      <c r="P477" s="12"/>
      <c r="Q477" s="15"/>
    </row>
    <row r="478" spans="1:17" ht="15.75" customHeight="1">
      <c r="A478" s="1"/>
      <c r="B478" s="6" t="s">
        <v>14</v>
      </c>
      <c r="C478" s="6">
        <v>1185732</v>
      </c>
      <c r="D478" s="7">
        <v>44380</v>
      </c>
      <c r="E478" s="6" t="s">
        <v>15</v>
      </c>
      <c r="F478" s="6" t="s">
        <v>37</v>
      </c>
      <c r="G478" s="6" t="s">
        <v>38</v>
      </c>
      <c r="H478" s="6" t="s">
        <v>21</v>
      </c>
      <c r="I478" s="8">
        <v>0.65</v>
      </c>
      <c r="J478" s="9">
        <v>2000</v>
      </c>
      <c r="K478" s="10">
        <f t="shared" si="2"/>
        <v>1300</v>
      </c>
      <c r="L478" s="10">
        <f t="shared" si="3"/>
        <v>454.99999999999994</v>
      </c>
      <c r="M478" s="11">
        <v>0.35</v>
      </c>
      <c r="O478" s="14"/>
      <c r="P478" s="12"/>
      <c r="Q478" s="15"/>
    </row>
    <row r="479" spans="1:17" ht="15.75" customHeight="1">
      <c r="A479" s="1"/>
      <c r="B479" s="6" t="s">
        <v>14</v>
      </c>
      <c r="C479" s="6">
        <v>1185732</v>
      </c>
      <c r="D479" s="7">
        <v>44380</v>
      </c>
      <c r="E479" s="6" t="s">
        <v>15</v>
      </c>
      <c r="F479" s="6" t="s">
        <v>37</v>
      </c>
      <c r="G479" s="6" t="s">
        <v>38</v>
      </c>
      <c r="H479" s="6" t="s">
        <v>22</v>
      </c>
      <c r="I479" s="8">
        <v>0.70000000000000007</v>
      </c>
      <c r="J479" s="9">
        <v>3750</v>
      </c>
      <c r="K479" s="10">
        <f t="shared" si="2"/>
        <v>2625.0000000000005</v>
      </c>
      <c r="L479" s="10">
        <f t="shared" si="3"/>
        <v>787.50000000000011</v>
      </c>
      <c r="M479" s="11">
        <v>0.3</v>
      </c>
      <c r="O479" s="14"/>
      <c r="P479" s="12"/>
      <c r="Q479" s="15"/>
    </row>
    <row r="480" spans="1:17" ht="15.75" customHeight="1">
      <c r="A480" s="1"/>
      <c r="B480" s="6" t="s">
        <v>14</v>
      </c>
      <c r="C480" s="6">
        <v>1185732</v>
      </c>
      <c r="D480" s="7">
        <v>44412</v>
      </c>
      <c r="E480" s="6" t="s">
        <v>15</v>
      </c>
      <c r="F480" s="6" t="s">
        <v>37</v>
      </c>
      <c r="G480" s="6" t="s">
        <v>38</v>
      </c>
      <c r="H480" s="6" t="s">
        <v>17</v>
      </c>
      <c r="I480" s="8">
        <v>0.65</v>
      </c>
      <c r="J480" s="9">
        <v>5250</v>
      </c>
      <c r="K480" s="10">
        <f t="shared" si="2"/>
        <v>3412.5</v>
      </c>
      <c r="L480" s="10">
        <f t="shared" si="3"/>
        <v>1876.8750000000002</v>
      </c>
      <c r="M480" s="11">
        <v>0.55000000000000004</v>
      </c>
      <c r="O480" s="14"/>
      <c r="P480" s="12"/>
      <c r="Q480" s="15"/>
    </row>
    <row r="481" spans="1:17" ht="15.75" customHeight="1">
      <c r="A481" s="1"/>
      <c r="B481" s="6" t="s">
        <v>14</v>
      </c>
      <c r="C481" s="6">
        <v>1185732</v>
      </c>
      <c r="D481" s="7">
        <v>44412</v>
      </c>
      <c r="E481" s="6" t="s">
        <v>15</v>
      </c>
      <c r="F481" s="6" t="s">
        <v>37</v>
      </c>
      <c r="G481" s="6" t="s">
        <v>38</v>
      </c>
      <c r="H481" s="6" t="s">
        <v>18</v>
      </c>
      <c r="I481" s="8">
        <v>0.60000000000000009</v>
      </c>
      <c r="J481" s="9">
        <v>3000</v>
      </c>
      <c r="K481" s="10">
        <f t="shared" si="2"/>
        <v>1800.0000000000002</v>
      </c>
      <c r="L481" s="10">
        <f t="shared" si="3"/>
        <v>630</v>
      </c>
      <c r="M481" s="11">
        <v>0.35</v>
      </c>
      <c r="O481" s="14"/>
      <c r="P481" s="12"/>
      <c r="Q481" s="15"/>
    </row>
    <row r="482" spans="1:17" ht="15.75" customHeight="1">
      <c r="A482" s="1"/>
      <c r="B482" s="6" t="s">
        <v>14</v>
      </c>
      <c r="C482" s="6">
        <v>1185732</v>
      </c>
      <c r="D482" s="7">
        <v>44412</v>
      </c>
      <c r="E482" s="6" t="s">
        <v>15</v>
      </c>
      <c r="F482" s="6" t="s">
        <v>37</v>
      </c>
      <c r="G482" s="6" t="s">
        <v>38</v>
      </c>
      <c r="H482" s="6" t="s">
        <v>19</v>
      </c>
      <c r="I482" s="8">
        <v>0.55000000000000004</v>
      </c>
      <c r="J482" s="9">
        <v>2250</v>
      </c>
      <c r="K482" s="10">
        <f t="shared" si="2"/>
        <v>1237.5</v>
      </c>
      <c r="L482" s="10">
        <f t="shared" si="3"/>
        <v>494.99999999999994</v>
      </c>
      <c r="M482" s="11">
        <v>0.39999999999999997</v>
      </c>
      <c r="O482" s="14"/>
      <c r="P482" s="12"/>
      <c r="Q482" s="15"/>
    </row>
    <row r="483" spans="1:17" ht="15.75" customHeight="1">
      <c r="A483" s="1"/>
      <c r="B483" s="6" t="s">
        <v>14</v>
      </c>
      <c r="C483" s="6">
        <v>1185732</v>
      </c>
      <c r="D483" s="7">
        <v>44412</v>
      </c>
      <c r="E483" s="6" t="s">
        <v>15</v>
      </c>
      <c r="F483" s="6" t="s">
        <v>37</v>
      </c>
      <c r="G483" s="6" t="s">
        <v>38</v>
      </c>
      <c r="H483" s="6" t="s">
        <v>20</v>
      </c>
      <c r="I483" s="8">
        <v>0.55000000000000004</v>
      </c>
      <c r="J483" s="9">
        <v>2000</v>
      </c>
      <c r="K483" s="10">
        <f t="shared" si="2"/>
        <v>1100</v>
      </c>
      <c r="L483" s="10">
        <f t="shared" si="3"/>
        <v>439.99999999999994</v>
      </c>
      <c r="M483" s="11">
        <v>0.39999999999999997</v>
      </c>
      <c r="O483" s="14"/>
      <c r="P483" s="12"/>
      <c r="Q483" s="15"/>
    </row>
    <row r="484" spans="1:17" ht="15.75" customHeight="1">
      <c r="A484" s="1"/>
      <c r="B484" s="6" t="s">
        <v>14</v>
      </c>
      <c r="C484" s="6">
        <v>1185732</v>
      </c>
      <c r="D484" s="7">
        <v>44412</v>
      </c>
      <c r="E484" s="6" t="s">
        <v>15</v>
      </c>
      <c r="F484" s="6" t="s">
        <v>37</v>
      </c>
      <c r="G484" s="6" t="s">
        <v>38</v>
      </c>
      <c r="H484" s="6" t="s">
        <v>21</v>
      </c>
      <c r="I484" s="8">
        <v>0.65</v>
      </c>
      <c r="J484" s="9">
        <v>1750</v>
      </c>
      <c r="K484" s="10">
        <f t="shared" si="2"/>
        <v>1137.5</v>
      </c>
      <c r="L484" s="10">
        <f t="shared" si="3"/>
        <v>398.125</v>
      </c>
      <c r="M484" s="11">
        <v>0.35</v>
      </c>
      <c r="O484" s="14"/>
      <c r="P484" s="12"/>
      <c r="Q484" s="15"/>
    </row>
    <row r="485" spans="1:17" ht="15.75" customHeight="1">
      <c r="A485" s="1"/>
      <c r="B485" s="6" t="s">
        <v>14</v>
      </c>
      <c r="C485" s="6">
        <v>1185732</v>
      </c>
      <c r="D485" s="7">
        <v>44412</v>
      </c>
      <c r="E485" s="6" t="s">
        <v>15</v>
      </c>
      <c r="F485" s="6" t="s">
        <v>37</v>
      </c>
      <c r="G485" s="6" t="s">
        <v>38</v>
      </c>
      <c r="H485" s="6" t="s">
        <v>22</v>
      </c>
      <c r="I485" s="8">
        <v>0.70000000000000007</v>
      </c>
      <c r="J485" s="9">
        <v>3500</v>
      </c>
      <c r="K485" s="10">
        <f t="shared" si="2"/>
        <v>2450.0000000000005</v>
      </c>
      <c r="L485" s="10">
        <f t="shared" si="3"/>
        <v>735.00000000000011</v>
      </c>
      <c r="M485" s="11">
        <v>0.3</v>
      </c>
      <c r="O485" s="14"/>
      <c r="P485" s="12"/>
      <c r="Q485" s="15"/>
    </row>
    <row r="486" spans="1:17" ht="15.75" customHeight="1">
      <c r="A486" s="1"/>
      <c r="B486" s="6" t="s">
        <v>14</v>
      </c>
      <c r="C486" s="6">
        <v>1185732</v>
      </c>
      <c r="D486" s="7">
        <v>44442</v>
      </c>
      <c r="E486" s="6" t="s">
        <v>15</v>
      </c>
      <c r="F486" s="6" t="s">
        <v>37</v>
      </c>
      <c r="G486" s="6" t="s">
        <v>38</v>
      </c>
      <c r="H486" s="6" t="s">
        <v>17</v>
      </c>
      <c r="I486" s="8">
        <v>0.65</v>
      </c>
      <c r="J486" s="9">
        <v>4750</v>
      </c>
      <c r="K486" s="10">
        <f t="shared" si="2"/>
        <v>3087.5</v>
      </c>
      <c r="L486" s="10">
        <f t="shared" si="3"/>
        <v>1543.75</v>
      </c>
      <c r="M486" s="11">
        <v>0.5</v>
      </c>
      <c r="O486" s="14"/>
      <c r="P486" s="12"/>
      <c r="Q486" s="15"/>
    </row>
    <row r="487" spans="1:17" ht="15.75" customHeight="1">
      <c r="A487" s="1"/>
      <c r="B487" s="6" t="s">
        <v>14</v>
      </c>
      <c r="C487" s="6">
        <v>1185732</v>
      </c>
      <c r="D487" s="7">
        <v>44442</v>
      </c>
      <c r="E487" s="6" t="s">
        <v>15</v>
      </c>
      <c r="F487" s="6" t="s">
        <v>37</v>
      </c>
      <c r="G487" s="6" t="s">
        <v>38</v>
      </c>
      <c r="H487" s="6" t="s">
        <v>18</v>
      </c>
      <c r="I487" s="8">
        <v>0.5</v>
      </c>
      <c r="J487" s="9">
        <v>2750</v>
      </c>
      <c r="K487" s="10">
        <f t="shared" si="2"/>
        <v>1375</v>
      </c>
      <c r="L487" s="10">
        <f t="shared" si="3"/>
        <v>412.5</v>
      </c>
      <c r="M487" s="11">
        <v>0.3</v>
      </c>
      <c r="O487" s="14"/>
      <c r="P487" s="12"/>
      <c r="Q487" s="15"/>
    </row>
    <row r="488" spans="1:17" ht="15.75" customHeight="1">
      <c r="A488" s="1"/>
      <c r="B488" s="6" t="s">
        <v>14</v>
      </c>
      <c r="C488" s="6">
        <v>1185732</v>
      </c>
      <c r="D488" s="7">
        <v>44442</v>
      </c>
      <c r="E488" s="6" t="s">
        <v>15</v>
      </c>
      <c r="F488" s="6" t="s">
        <v>37</v>
      </c>
      <c r="G488" s="6" t="s">
        <v>38</v>
      </c>
      <c r="H488" s="6" t="s">
        <v>19</v>
      </c>
      <c r="I488" s="8">
        <v>0.45</v>
      </c>
      <c r="J488" s="9">
        <v>2000</v>
      </c>
      <c r="K488" s="10">
        <f t="shared" si="2"/>
        <v>900</v>
      </c>
      <c r="L488" s="10">
        <f t="shared" si="3"/>
        <v>315</v>
      </c>
      <c r="M488" s="11">
        <v>0.35</v>
      </c>
      <c r="O488" s="14"/>
      <c r="P488" s="12"/>
      <c r="Q488" s="15"/>
    </row>
    <row r="489" spans="1:17" ht="15.75" customHeight="1">
      <c r="A489" s="1"/>
      <c r="B489" s="6" t="s">
        <v>14</v>
      </c>
      <c r="C489" s="6">
        <v>1185732</v>
      </c>
      <c r="D489" s="7">
        <v>44442</v>
      </c>
      <c r="E489" s="6" t="s">
        <v>15</v>
      </c>
      <c r="F489" s="6" t="s">
        <v>37</v>
      </c>
      <c r="G489" s="6" t="s">
        <v>38</v>
      </c>
      <c r="H489" s="6" t="s">
        <v>20</v>
      </c>
      <c r="I489" s="8">
        <v>0.45</v>
      </c>
      <c r="J489" s="9">
        <v>1750</v>
      </c>
      <c r="K489" s="10">
        <f t="shared" si="2"/>
        <v>787.5</v>
      </c>
      <c r="L489" s="10">
        <f t="shared" si="3"/>
        <v>275.625</v>
      </c>
      <c r="M489" s="11">
        <v>0.35</v>
      </c>
      <c r="O489" s="14"/>
      <c r="P489" s="12"/>
      <c r="Q489" s="15"/>
    </row>
    <row r="490" spans="1:17" ht="15.75" customHeight="1">
      <c r="A490" s="1"/>
      <c r="B490" s="6" t="s">
        <v>14</v>
      </c>
      <c r="C490" s="6">
        <v>1185732</v>
      </c>
      <c r="D490" s="7">
        <v>44442</v>
      </c>
      <c r="E490" s="6" t="s">
        <v>15</v>
      </c>
      <c r="F490" s="6" t="s">
        <v>37</v>
      </c>
      <c r="G490" s="6" t="s">
        <v>38</v>
      </c>
      <c r="H490" s="6" t="s">
        <v>21</v>
      </c>
      <c r="I490" s="8">
        <v>0.54999999999999993</v>
      </c>
      <c r="J490" s="9">
        <v>1250</v>
      </c>
      <c r="K490" s="10">
        <f t="shared" si="2"/>
        <v>687.49999999999989</v>
      </c>
      <c r="L490" s="10">
        <f t="shared" si="3"/>
        <v>206.24999999999997</v>
      </c>
      <c r="M490" s="11">
        <v>0.3</v>
      </c>
      <c r="O490" s="14"/>
      <c r="P490" s="12"/>
      <c r="Q490" s="15"/>
    </row>
    <row r="491" spans="1:17" ht="15.75" customHeight="1">
      <c r="A491" s="1"/>
      <c r="B491" s="6" t="s">
        <v>14</v>
      </c>
      <c r="C491" s="6">
        <v>1185732</v>
      </c>
      <c r="D491" s="7">
        <v>44442</v>
      </c>
      <c r="E491" s="6" t="s">
        <v>15</v>
      </c>
      <c r="F491" s="6" t="s">
        <v>37</v>
      </c>
      <c r="G491" s="6" t="s">
        <v>38</v>
      </c>
      <c r="H491" s="6" t="s">
        <v>22</v>
      </c>
      <c r="I491" s="8">
        <v>0.6</v>
      </c>
      <c r="J491" s="9">
        <v>2250</v>
      </c>
      <c r="K491" s="10">
        <f t="shared" si="2"/>
        <v>1350</v>
      </c>
      <c r="L491" s="10">
        <f t="shared" si="3"/>
        <v>337.5</v>
      </c>
      <c r="M491" s="11">
        <v>0.25</v>
      </c>
      <c r="O491" s="14"/>
      <c r="P491" s="12"/>
      <c r="Q491" s="15"/>
    </row>
    <row r="492" spans="1:17" ht="15.75" customHeight="1">
      <c r="A492" s="1"/>
      <c r="B492" s="6" t="s">
        <v>14</v>
      </c>
      <c r="C492" s="6">
        <v>1185732</v>
      </c>
      <c r="D492" s="7">
        <v>44474</v>
      </c>
      <c r="E492" s="6" t="s">
        <v>15</v>
      </c>
      <c r="F492" s="6" t="s">
        <v>37</v>
      </c>
      <c r="G492" s="6" t="s">
        <v>38</v>
      </c>
      <c r="H492" s="6" t="s">
        <v>17</v>
      </c>
      <c r="I492" s="8">
        <v>0.6</v>
      </c>
      <c r="J492" s="9">
        <v>4000</v>
      </c>
      <c r="K492" s="10">
        <f t="shared" si="2"/>
        <v>2400</v>
      </c>
      <c r="L492" s="10">
        <f t="shared" si="3"/>
        <v>1200</v>
      </c>
      <c r="M492" s="11">
        <v>0.5</v>
      </c>
      <c r="O492" s="14"/>
      <c r="P492" s="12"/>
      <c r="Q492" s="15"/>
    </row>
    <row r="493" spans="1:17" ht="15.75" customHeight="1">
      <c r="A493" s="1"/>
      <c r="B493" s="6" t="s">
        <v>14</v>
      </c>
      <c r="C493" s="6">
        <v>1185732</v>
      </c>
      <c r="D493" s="7">
        <v>44474</v>
      </c>
      <c r="E493" s="6" t="s">
        <v>15</v>
      </c>
      <c r="F493" s="6" t="s">
        <v>37</v>
      </c>
      <c r="G493" s="6" t="s">
        <v>38</v>
      </c>
      <c r="H493" s="6" t="s">
        <v>18</v>
      </c>
      <c r="I493" s="8">
        <v>0.5</v>
      </c>
      <c r="J493" s="9">
        <v>2250</v>
      </c>
      <c r="K493" s="10">
        <f t="shared" si="2"/>
        <v>1125</v>
      </c>
      <c r="L493" s="10">
        <f t="shared" si="3"/>
        <v>337.5</v>
      </c>
      <c r="M493" s="11">
        <v>0.3</v>
      </c>
      <c r="O493" s="14"/>
      <c r="P493" s="12"/>
      <c r="Q493" s="15"/>
    </row>
    <row r="494" spans="1:17" ht="15.75" customHeight="1">
      <c r="A494" s="1"/>
      <c r="B494" s="6" t="s">
        <v>14</v>
      </c>
      <c r="C494" s="6">
        <v>1185732</v>
      </c>
      <c r="D494" s="7">
        <v>44474</v>
      </c>
      <c r="E494" s="6" t="s">
        <v>15</v>
      </c>
      <c r="F494" s="6" t="s">
        <v>37</v>
      </c>
      <c r="G494" s="6" t="s">
        <v>38</v>
      </c>
      <c r="H494" s="6" t="s">
        <v>19</v>
      </c>
      <c r="I494" s="8">
        <v>0.5</v>
      </c>
      <c r="J494" s="9">
        <v>1250</v>
      </c>
      <c r="K494" s="10">
        <f t="shared" si="2"/>
        <v>625</v>
      </c>
      <c r="L494" s="10">
        <f t="shared" si="3"/>
        <v>218.75</v>
      </c>
      <c r="M494" s="11">
        <v>0.35</v>
      </c>
      <c r="O494" s="14"/>
      <c r="P494" s="12"/>
      <c r="Q494" s="15"/>
    </row>
    <row r="495" spans="1:17" ht="15.75" customHeight="1">
      <c r="A495" s="1"/>
      <c r="B495" s="6" t="s">
        <v>14</v>
      </c>
      <c r="C495" s="6">
        <v>1185732</v>
      </c>
      <c r="D495" s="7">
        <v>44474</v>
      </c>
      <c r="E495" s="6" t="s">
        <v>15</v>
      </c>
      <c r="F495" s="6" t="s">
        <v>37</v>
      </c>
      <c r="G495" s="6" t="s">
        <v>38</v>
      </c>
      <c r="H495" s="6" t="s">
        <v>20</v>
      </c>
      <c r="I495" s="8">
        <v>0.5</v>
      </c>
      <c r="J495" s="9">
        <v>1000</v>
      </c>
      <c r="K495" s="10">
        <f t="shared" si="2"/>
        <v>500</v>
      </c>
      <c r="L495" s="10">
        <f t="shared" si="3"/>
        <v>175</v>
      </c>
      <c r="M495" s="11">
        <v>0.35</v>
      </c>
      <c r="O495" s="14"/>
      <c r="P495" s="12"/>
      <c r="Q495" s="15"/>
    </row>
    <row r="496" spans="1:17" ht="15.75" customHeight="1">
      <c r="A496" s="1"/>
      <c r="B496" s="6" t="s">
        <v>14</v>
      </c>
      <c r="C496" s="6">
        <v>1185732</v>
      </c>
      <c r="D496" s="7">
        <v>44474</v>
      </c>
      <c r="E496" s="6" t="s">
        <v>15</v>
      </c>
      <c r="F496" s="6" t="s">
        <v>37</v>
      </c>
      <c r="G496" s="6" t="s">
        <v>38</v>
      </c>
      <c r="H496" s="6" t="s">
        <v>21</v>
      </c>
      <c r="I496" s="8">
        <v>0.6</v>
      </c>
      <c r="J496" s="9">
        <v>1000</v>
      </c>
      <c r="K496" s="10">
        <f t="shared" si="2"/>
        <v>600</v>
      </c>
      <c r="L496" s="10">
        <f t="shared" si="3"/>
        <v>180</v>
      </c>
      <c r="M496" s="11">
        <v>0.3</v>
      </c>
      <c r="O496" s="14"/>
      <c r="P496" s="12"/>
      <c r="Q496" s="15"/>
    </row>
    <row r="497" spans="1:18" ht="15.75" customHeight="1">
      <c r="A497" s="1"/>
      <c r="B497" s="6" t="s">
        <v>14</v>
      </c>
      <c r="C497" s="6">
        <v>1185732</v>
      </c>
      <c r="D497" s="7">
        <v>44474</v>
      </c>
      <c r="E497" s="6" t="s">
        <v>15</v>
      </c>
      <c r="F497" s="6" t="s">
        <v>37</v>
      </c>
      <c r="G497" s="6" t="s">
        <v>38</v>
      </c>
      <c r="H497" s="6" t="s">
        <v>22</v>
      </c>
      <c r="I497" s="8">
        <v>0.64999999999999991</v>
      </c>
      <c r="J497" s="9">
        <v>2250</v>
      </c>
      <c r="K497" s="10">
        <f t="shared" si="2"/>
        <v>1462.4999999999998</v>
      </c>
      <c r="L497" s="10">
        <f t="shared" si="3"/>
        <v>365.62499999999994</v>
      </c>
      <c r="M497" s="11">
        <v>0.25</v>
      </c>
      <c r="O497" s="14"/>
      <c r="P497" s="12"/>
      <c r="Q497" s="15"/>
    </row>
    <row r="498" spans="1:18" ht="15.75" customHeight="1">
      <c r="A498" s="1"/>
      <c r="B498" s="6" t="s">
        <v>14</v>
      </c>
      <c r="C498" s="6">
        <v>1185732</v>
      </c>
      <c r="D498" s="7">
        <v>44504</v>
      </c>
      <c r="E498" s="6" t="s">
        <v>15</v>
      </c>
      <c r="F498" s="6" t="s">
        <v>37</v>
      </c>
      <c r="G498" s="6" t="s">
        <v>38</v>
      </c>
      <c r="H498" s="6" t="s">
        <v>17</v>
      </c>
      <c r="I498" s="8">
        <v>0.70000000000000007</v>
      </c>
      <c r="J498" s="9">
        <v>3750</v>
      </c>
      <c r="K498" s="10">
        <f t="shared" si="2"/>
        <v>2625.0000000000005</v>
      </c>
      <c r="L498" s="10">
        <f t="shared" si="3"/>
        <v>1443.7500000000005</v>
      </c>
      <c r="M498" s="11">
        <v>0.55000000000000004</v>
      </c>
      <c r="O498" s="14"/>
      <c r="P498" s="12"/>
      <c r="Q498" s="15"/>
    </row>
    <row r="499" spans="1:18" ht="15.75" customHeight="1">
      <c r="A499" s="1"/>
      <c r="B499" s="6" t="s">
        <v>14</v>
      </c>
      <c r="C499" s="6">
        <v>1185732</v>
      </c>
      <c r="D499" s="7">
        <v>44504</v>
      </c>
      <c r="E499" s="6" t="s">
        <v>15</v>
      </c>
      <c r="F499" s="6" t="s">
        <v>37</v>
      </c>
      <c r="G499" s="6" t="s">
        <v>38</v>
      </c>
      <c r="H499" s="6" t="s">
        <v>18</v>
      </c>
      <c r="I499" s="8">
        <v>0.60000000000000009</v>
      </c>
      <c r="J499" s="9">
        <v>2000</v>
      </c>
      <c r="K499" s="10">
        <f t="shared" si="2"/>
        <v>1200.0000000000002</v>
      </c>
      <c r="L499" s="10">
        <f t="shared" si="3"/>
        <v>420.00000000000006</v>
      </c>
      <c r="M499" s="11">
        <v>0.35</v>
      </c>
      <c r="O499" s="14"/>
      <c r="P499" s="12"/>
      <c r="Q499" s="15"/>
    </row>
    <row r="500" spans="1:18" ht="15.75" customHeight="1">
      <c r="A500" s="1"/>
      <c r="B500" s="6" t="s">
        <v>14</v>
      </c>
      <c r="C500" s="6">
        <v>1185732</v>
      </c>
      <c r="D500" s="7">
        <v>44504</v>
      </c>
      <c r="E500" s="6" t="s">
        <v>15</v>
      </c>
      <c r="F500" s="6" t="s">
        <v>37</v>
      </c>
      <c r="G500" s="6" t="s">
        <v>38</v>
      </c>
      <c r="H500" s="6" t="s">
        <v>19</v>
      </c>
      <c r="I500" s="8">
        <v>0.60000000000000009</v>
      </c>
      <c r="J500" s="9">
        <v>1950</v>
      </c>
      <c r="K500" s="10">
        <f t="shared" si="2"/>
        <v>1170.0000000000002</v>
      </c>
      <c r="L500" s="10">
        <f t="shared" si="3"/>
        <v>468.00000000000006</v>
      </c>
      <c r="M500" s="11">
        <v>0.39999999999999997</v>
      </c>
      <c r="O500" s="14"/>
      <c r="P500" s="12"/>
      <c r="Q500" s="15"/>
    </row>
    <row r="501" spans="1:18" ht="15.75" customHeight="1">
      <c r="A501" s="1"/>
      <c r="B501" s="6" t="s">
        <v>14</v>
      </c>
      <c r="C501" s="6">
        <v>1185732</v>
      </c>
      <c r="D501" s="7">
        <v>44504</v>
      </c>
      <c r="E501" s="6" t="s">
        <v>15</v>
      </c>
      <c r="F501" s="6" t="s">
        <v>37</v>
      </c>
      <c r="G501" s="6" t="s">
        <v>38</v>
      </c>
      <c r="H501" s="6" t="s">
        <v>20</v>
      </c>
      <c r="I501" s="8">
        <v>0.60000000000000009</v>
      </c>
      <c r="J501" s="9">
        <v>1750</v>
      </c>
      <c r="K501" s="10">
        <f t="shared" si="2"/>
        <v>1050.0000000000002</v>
      </c>
      <c r="L501" s="10">
        <f t="shared" si="3"/>
        <v>420.00000000000006</v>
      </c>
      <c r="M501" s="11">
        <v>0.39999999999999997</v>
      </c>
      <c r="O501" s="14"/>
      <c r="P501" s="12"/>
      <c r="Q501" s="15"/>
    </row>
    <row r="502" spans="1:18" ht="15.75" customHeight="1">
      <c r="A502" s="1"/>
      <c r="B502" s="6" t="s">
        <v>14</v>
      </c>
      <c r="C502" s="6">
        <v>1185732</v>
      </c>
      <c r="D502" s="7">
        <v>44504</v>
      </c>
      <c r="E502" s="6" t="s">
        <v>15</v>
      </c>
      <c r="F502" s="6" t="s">
        <v>37</v>
      </c>
      <c r="G502" s="6" t="s">
        <v>38</v>
      </c>
      <c r="H502" s="6" t="s">
        <v>21</v>
      </c>
      <c r="I502" s="8">
        <v>0.70000000000000007</v>
      </c>
      <c r="J502" s="9">
        <v>1500</v>
      </c>
      <c r="K502" s="10">
        <f t="shared" si="2"/>
        <v>1050</v>
      </c>
      <c r="L502" s="10">
        <f t="shared" si="3"/>
        <v>367.5</v>
      </c>
      <c r="M502" s="11">
        <v>0.35</v>
      </c>
      <c r="O502" s="14"/>
      <c r="P502" s="12"/>
      <c r="Q502" s="15"/>
    </row>
    <row r="503" spans="1:18" ht="15.75" customHeight="1">
      <c r="A503" s="1"/>
      <c r="B503" s="6" t="s">
        <v>14</v>
      </c>
      <c r="C503" s="6">
        <v>1185732</v>
      </c>
      <c r="D503" s="7">
        <v>44504</v>
      </c>
      <c r="E503" s="6" t="s">
        <v>15</v>
      </c>
      <c r="F503" s="6" t="s">
        <v>37</v>
      </c>
      <c r="G503" s="6" t="s">
        <v>38</v>
      </c>
      <c r="H503" s="6" t="s">
        <v>22</v>
      </c>
      <c r="I503" s="8">
        <v>0.75</v>
      </c>
      <c r="J503" s="9">
        <v>2500</v>
      </c>
      <c r="K503" s="10">
        <f t="shared" si="2"/>
        <v>1875</v>
      </c>
      <c r="L503" s="10">
        <f t="shared" si="3"/>
        <v>562.5</v>
      </c>
      <c r="M503" s="11">
        <v>0.3</v>
      </c>
      <c r="O503" s="14"/>
      <c r="P503" s="12"/>
      <c r="Q503" s="15"/>
    </row>
    <row r="504" spans="1:18" ht="15.75" customHeight="1">
      <c r="A504" s="1"/>
      <c r="B504" s="6" t="s">
        <v>14</v>
      </c>
      <c r="C504" s="6">
        <v>1185732</v>
      </c>
      <c r="D504" s="7">
        <v>44533</v>
      </c>
      <c r="E504" s="6" t="s">
        <v>15</v>
      </c>
      <c r="F504" s="6" t="s">
        <v>37</v>
      </c>
      <c r="G504" s="6" t="s">
        <v>38</v>
      </c>
      <c r="H504" s="6" t="s">
        <v>17</v>
      </c>
      <c r="I504" s="8">
        <v>0.70000000000000007</v>
      </c>
      <c r="J504" s="9">
        <v>4750</v>
      </c>
      <c r="K504" s="10">
        <f t="shared" si="2"/>
        <v>3325.0000000000005</v>
      </c>
      <c r="L504" s="10">
        <f t="shared" si="3"/>
        <v>1828.7500000000005</v>
      </c>
      <c r="M504" s="11">
        <v>0.55000000000000004</v>
      </c>
      <c r="O504" s="14"/>
      <c r="P504" s="12"/>
      <c r="Q504" s="15"/>
    </row>
    <row r="505" spans="1:18" ht="15.75" customHeight="1">
      <c r="A505" s="1"/>
      <c r="B505" s="6" t="s">
        <v>14</v>
      </c>
      <c r="C505" s="6">
        <v>1185732</v>
      </c>
      <c r="D505" s="7">
        <v>44533</v>
      </c>
      <c r="E505" s="6" t="s">
        <v>15</v>
      </c>
      <c r="F505" s="6" t="s">
        <v>37</v>
      </c>
      <c r="G505" s="6" t="s">
        <v>38</v>
      </c>
      <c r="H505" s="6" t="s">
        <v>18</v>
      </c>
      <c r="I505" s="8">
        <v>0.60000000000000009</v>
      </c>
      <c r="J505" s="9">
        <v>2750</v>
      </c>
      <c r="K505" s="10">
        <f t="shared" si="2"/>
        <v>1650.0000000000002</v>
      </c>
      <c r="L505" s="10">
        <f t="shared" si="3"/>
        <v>577.5</v>
      </c>
      <c r="M505" s="11">
        <v>0.35</v>
      </c>
      <c r="O505" s="14"/>
      <c r="P505" s="12"/>
      <c r="Q505" s="15"/>
    </row>
    <row r="506" spans="1:18" ht="15.75" customHeight="1">
      <c r="A506" s="1"/>
      <c r="B506" s="6" t="s">
        <v>14</v>
      </c>
      <c r="C506" s="6">
        <v>1185732</v>
      </c>
      <c r="D506" s="7">
        <v>44533</v>
      </c>
      <c r="E506" s="6" t="s">
        <v>15</v>
      </c>
      <c r="F506" s="6" t="s">
        <v>37</v>
      </c>
      <c r="G506" s="6" t="s">
        <v>38</v>
      </c>
      <c r="H506" s="6" t="s">
        <v>19</v>
      </c>
      <c r="I506" s="8">
        <v>0.60000000000000009</v>
      </c>
      <c r="J506" s="9">
        <v>2250</v>
      </c>
      <c r="K506" s="10">
        <f t="shared" si="2"/>
        <v>1350.0000000000002</v>
      </c>
      <c r="L506" s="10">
        <f t="shared" si="3"/>
        <v>540</v>
      </c>
      <c r="M506" s="11">
        <v>0.39999999999999997</v>
      </c>
      <c r="O506" s="14"/>
      <c r="P506" s="12"/>
      <c r="Q506" s="15"/>
    </row>
    <row r="507" spans="1:18" ht="15.75" customHeight="1">
      <c r="A507" s="1"/>
      <c r="B507" s="6" t="s">
        <v>14</v>
      </c>
      <c r="C507" s="6">
        <v>1185732</v>
      </c>
      <c r="D507" s="7">
        <v>44533</v>
      </c>
      <c r="E507" s="6" t="s">
        <v>15</v>
      </c>
      <c r="F507" s="6" t="s">
        <v>37</v>
      </c>
      <c r="G507" s="6" t="s">
        <v>38</v>
      </c>
      <c r="H507" s="6" t="s">
        <v>20</v>
      </c>
      <c r="I507" s="8">
        <v>0.60000000000000009</v>
      </c>
      <c r="J507" s="9">
        <v>1750</v>
      </c>
      <c r="K507" s="10">
        <f t="shared" si="2"/>
        <v>1050.0000000000002</v>
      </c>
      <c r="L507" s="10">
        <f t="shared" si="3"/>
        <v>420.00000000000006</v>
      </c>
      <c r="M507" s="11">
        <v>0.39999999999999997</v>
      </c>
      <c r="O507" s="14"/>
      <c r="P507" s="12"/>
      <c r="Q507" s="15"/>
    </row>
    <row r="508" spans="1:18" ht="15.75" customHeight="1">
      <c r="A508" s="1"/>
      <c r="B508" s="6" t="s">
        <v>14</v>
      </c>
      <c r="C508" s="6">
        <v>1185732</v>
      </c>
      <c r="D508" s="7">
        <v>44533</v>
      </c>
      <c r="E508" s="6" t="s">
        <v>15</v>
      </c>
      <c r="F508" s="6" t="s">
        <v>37</v>
      </c>
      <c r="G508" s="6" t="s">
        <v>38</v>
      </c>
      <c r="H508" s="6" t="s">
        <v>21</v>
      </c>
      <c r="I508" s="8">
        <v>0.70000000000000007</v>
      </c>
      <c r="J508" s="9">
        <v>1750</v>
      </c>
      <c r="K508" s="10">
        <f t="shared" si="2"/>
        <v>1225.0000000000002</v>
      </c>
      <c r="L508" s="10">
        <f t="shared" si="3"/>
        <v>428.75000000000006</v>
      </c>
      <c r="M508" s="11">
        <v>0.35</v>
      </c>
      <c r="O508" s="14"/>
      <c r="P508" s="12"/>
      <c r="Q508" s="15"/>
    </row>
    <row r="509" spans="1:18" ht="15.75" customHeight="1">
      <c r="A509" s="1"/>
      <c r="B509" s="6" t="s">
        <v>14</v>
      </c>
      <c r="C509" s="6">
        <v>1185732</v>
      </c>
      <c r="D509" s="7">
        <v>44533</v>
      </c>
      <c r="E509" s="6" t="s">
        <v>15</v>
      </c>
      <c r="F509" s="6" t="s">
        <v>37</v>
      </c>
      <c r="G509" s="6" t="s">
        <v>38</v>
      </c>
      <c r="H509" s="6" t="s">
        <v>22</v>
      </c>
      <c r="I509" s="8">
        <v>0.75</v>
      </c>
      <c r="J509" s="9">
        <v>2750</v>
      </c>
      <c r="K509" s="10">
        <f t="shared" si="2"/>
        <v>2062.5</v>
      </c>
      <c r="L509" s="10">
        <f t="shared" si="3"/>
        <v>618.75</v>
      </c>
      <c r="M509" s="11">
        <v>0.3</v>
      </c>
      <c r="O509" s="14"/>
      <c r="P509" s="12"/>
      <c r="Q509" s="15"/>
    </row>
    <row r="510" spans="1:18" ht="15.75" customHeight="1">
      <c r="A510" s="1" t="s">
        <v>39</v>
      </c>
      <c r="B510" s="6" t="s">
        <v>27</v>
      </c>
      <c r="C510" s="6">
        <v>1128299</v>
      </c>
      <c r="D510" s="7">
        <v>44211</v>
      </c>
      <c r="E510" s="6" t="s">
        <v>28</v>
      </c>
      <c r="F510" s="6" t="s">
        <v>40</v>
      </c>
      <c r="G510" s="6" t="s">
        <v>41</v>
      </c>
      <c r="H510" s="6" t="s">
        <v>17</v>
      </c>
      <c r="I510" s="8">
        <v>0.35</v>
      </c>
      <c r="J510" s="9">
        <v>4500</v>
      </c>
      <c r="K510" s="10">
        <f t="shared" si="2"/>
        <v>1575</v>
      </c>
      <c r="L510" s="10">
        <f t="shared" si="3"/>
        <v>630</v>
      </c>
      <c r="M510" s="11">
        <v>0.4</v>
      </c>
      <c r="O510" s="16"/>
      <c r="P510" s="14"/>
      <c r="Q510" s="12"/>
      <c r="R510" s="13"/>
    </row>
    <row r="511" spans="1:18" ht="15.75" customHeight="1">
      <c r="A511" s="1"/>
      <c r="B511" s="6" t="s">
        <v>27</v>
      </c>
      <c r="C511" s="6">
        <v>1128299</v>
      </c>
      <c r="D511" s="7">
        <v>44211</v>
      </c>
      <c r="E511" s="6" t="s">
        <v>28</v>
      </c>
      <c r="F511" s="6" t="s">
        <v>40</v>
      </c>
      <c r="G511" s="6" t="s">
        <v>41</v>
      </c>
      <c r="H511" s="6" t="s">
        <v>18</v>
      </c>
      <c r="I511" s="8">
        <v>0.45</v>
      </c>
      <c r="J511" s="9">
        <v>4500</v>
      </c>
      <c r="K511" s="10">
        <f t="shared" si="2"/>
        <v>2025</v>
      </c>
      <c r="L511" s="10">
        <f t="shared" si="3"/>
        <v>506.25</v>
      </c>
      <c r="M511" s="11">
        <v>0.25</v>
      </c>
      <c r="O511" s="16"/>
      <c r="P511" s="14"/>
      <c r="Q511" s="12"/>
      <c r="R511" s="13"/>
    </row>
    <row r="512" spans="1:18" ht="15.75" customHeight="1">
      <c r="A512" s="1"/>
      <c r="B512" s="6" t="s">
        <v>27</v>
      </c>
      <c r="C512" s="6">
        <v>1128299</v>
      </c>
      <c r="D512" s="7">
        <v>44211</v>
      </c>
      <c r="E512" s="6" t="s">
        <v>28</v>
      </c>
      <c r="F512" s="6" t="s">
        <v>40</v>
      </c>
      <c r="G512" s="6" t="s">
        <v>41</v>
      </c>
      <c r="H512" s="6" t="s">
        <v>19</v>
      </c>
      <c r="I512" s="8">
        <v>0.45</v>
      </c>
      <c r="J512" s="9">
        <v>4500</v>
      </c>
      <c r="K512" s="10">
        <f t="shared" si="2"/>
        <v>2025</v>
      </c>
      <c r="L512" s="10">
        <f t="shared" si="3"/>
        <v>810</v>
      </c>
      <c r="M512" s="11">
        <v>0.4</v>
      </c>
      <c r="O512" s="16"/>
      <c r="P512" s="14"/>
      <c r="Q512" s="12"/>
      <c r="R512" s="13"/>
    </row>
    <row r="513" spans="1:18" ht="15.75" customHeight="1">
      <c r="A513" s="1"/>
      <c r="B513" s="6" t="s">
        <v>27</v>
      </c>
      <c r="C513" s="6">
        <v>1128299</v>
      </c>
      <c r="D513" s="7">
        <v>44211</v>
      </c>
      <c r="E513" s="6" t="s">
        <v>28</v>
      </c>
      <c r="F513" s="6" t="s">
        <v>40</v>
      </c>
      <c r="G513" s="6" t="s">
        <v>41</v>
      </c>
      <c r="H513" s="6" t="s">
        <v>20</v>
      </c>
      <c r="I513" s="8">
        <v>0.45</v>
      </c>
      <c r="J513" s="9">
        <v>3000</v>
      </c>
      <c r="K513" s="10">
        <f t="shared" si="2"/>
        <v>1350</v>
      </c>
      <c r="L513" s="10">
        <f t="shared" si="3"/>
        <v>472.49999999999994</v>
      </c>
      <c r="M513" s="11">
        <v>0.35</v>
      </c>
      <c r="O513" s="16"/>
      <c r="P513" s="14"/>
      <c r="Q513" s="12"/>
      <c r="R513" s="13"/>
    </row>
    <row r="514" spans="1:18" ht="15.75" customHeight="1">
      <c r="A514" s="1"/>
      <c r="B514" s="6" t="s">
        <v>27</v>
      </c>
      <c r="C514" s="6">
        <v>1128299</v>
      </c>
      <c r="D514" s="7">
        <v>44211</v>
      </c>
      <c r="E514" s="6" t="s">
        <v>28</v>
      </c>
      <c r="F514" s="6" t="s">
        <v>40</v>
      </c>
      <c r="G514" s="6" t="s">
        <v>41</v>
      </c>
      <c r="H514" s="6" t="s">
        <v>21</v>
      </c>
      <c r="I514" s="8">
        <v>0.5</v>
      </c>
      <c r="J514" s="9">
        <v>2500</v>
      </c>
      <c r="K514" s="10">
        <f t="shared" si="2"/>
        <v>1250</v>
      </c>
      <c r="L514" s="10">
        <f t="shared" si="3"/>
        <v>687.5</v>
      </c>
      <c r="M514" s="11">
        <v>0.55000000000000004</v>
      </c>
      <c r="O514" s="16"/>
      <c r="P514" s="14"/>
      <c r="Q514" s="12"/>
      <c r="R514" s="13"/>
    </row>
    <row r="515" spans="1:18" ht="15.75" customHeight="1">
      <c r="A515" s="1"/>
      <c r="B515" s="6" t="s">
        <v>27</v>
      </c>
      <c r="C515" s="6">
        <v>1128299</v>
      </c>
      <c r="D515" s="7">
        <v>44211</v>
      </c>
      <c r="E515" s="6" t="s">
        <v>28</v>
      </c>
      <c r="F515" s="6" t="s">
        <v>40</v>
      </c>
      <c r="G515" s="6" t="s">
        <v>41</v>
      </c>
      <c r="H515" s="6" t="s">
        <v>22</v>
      </c>
      <c r="I515" s="8">
        <v>0.45</v>
      </c>
      <c r="J515" s="9">
        <v>4750</v>
      </c>
      <c r="K515" s="10">
        <f t="shared" si="2"/>
        <v>2137.5</v>
      </c>
      <c r="L515" s="10">
        <f t="shared" si="3"/>
        <v>427.5</v>
      </c>
      <c r="M515" s="11">
        <v>0.2</v>
      </c>
      <c r="O515" s="16"/>
      <c r="P515" s="14"/>
      <c r="Q515" s="12"/>
      <c r="R515" s="13"/>
    </row>
    <row r="516" spans="1:18" ht="15.75" customHeight="1">
      <c r="A516" s="1"/>
      <c r="B516" s="6" t="s">
        <v>27</v>
      </c>
      <c r="C516" s="6">
        <v>1128299</v>
      </c>
      <c r="D516" s="7">
        <v>44242</v>
      </c>
      <c r="E516" s="6" t="s">
        <v>28</v>
      </c>
      <c r="F516" s="6" t="s">
        <v>40</v>
      </c>
      <c r="G516" s="6" t="s">
        <v>41</v>
      </c>
      <c r="H516" s="6" t="s">
        <v>17</v>
      </c>
      <c r="I516" s="8">
        <v>0.35</v>
      </c>
      <c r="J516" s="9">
        <v>5250</v>
      </c>
      <c r="K516" s="10">
        <f t="shared" ref="K516:K770" si="4">I516*J516</f>
        <v>1837.4999999999998</v>
      </c>
      <c r="L516" s="10">
        <f t="shared" ref="L516:L770" si="5">K516*M516</f>
        <v>735</v>
      </c>
      <c r="M516" s="11">
        <v>0.4</v>
      </c>
      <c r="O516" s="16"/>
      <c r="P516" s="14"/>
      <c r="Q516" s="12"/>
      <c r="R516" s="13"/>
    </row>
    <row r="517" spans="1:18" ht="15.75" customHeight="1">
      <c r="A517" s="1"/>
      <c r="B517" s="6" t="s">
        <v>27</v>
      </c>
      <c r="C517" s="6">
        <v>1128299</v>
      </c>
      <c r="D517" s="7">
        <v>44242</v>
      </c>
      <c r="E517" s="6" t="s">
        <v>28</v>
      </c>
      <c r="F517" s="6" t="s">
        <v>40</v>
      </c>
      <c r="G517" s="6" t="s">
        <v>41</v>
      </c>
      <c r="H517" s="6" t="s">
        <v>18</v>
      </c>
      <c r="I517" s="8">
        <v>0.45</v>
      </c>
      <c r="J517" s="9">
        <v>4250</v>
      </c>
      <c r="K517" s="10">
        <f t="shared" si="4"/>
        <v>1912.5</v>
      </c>
      <c r="L517" s="10">
        <f t="shared" si="5"/>
        <v>478.125</v>
      </c>
      <c r="M517" s="11">
        <v>0.25</v>
      </c>
      <c r="O517" s="16"/>
      <c r="P517" s="14"/>
      <c r="Q517" s="12"/>
      <c r="R517" s="13"/>
    </row>
    <row r="518" spans="1:18" ht="15.75" customHeight="1">
      <c r="A518" s="1"/>
      <c r="B518" s="6" t="s">
        <v>27</v>
      </c>
      <c r="C518" s="6">
        <v>1128299</v>
      </c>
      <c r="D518" s="7">
        <v>44242</v>
      </c>
      <c r="E518" s="6" t="s">
        <v>28</v>
      </c>
      <c r="F518" s="6" t="s">
        <v>40</v>
      </c>
      <c r="G518" s="6" t="s">
        <v>41</v>
      </c>
      <c r="H518" s="6" t="s">
        <v>19</v>
      </c>
      <c r="I518" s="8">
        <v>0.45</v>
      </c>
      <c r="J518" s="9">
        <v>4250</v>
      </c>
      <c r="K518" s="10">
        <f t="shared" si="4"/>
        <v>1912.5</v>
      </c>
      <c r="L518" s="10">
        <f t="shared" si="5"/>
        <v>765</v>
      </c>
      <c r="M518" s="11">
        <v>0.4</v>
      </c>
      <c r="O518" s="16"/>
      <c r="P518" s="14"/>
      <c r="Q518" s="12"/>
      <c r="R518" s="13"/>
    </row>
    <row r="519" spans="1:18" ht="15.75" customHeight="1">
      <c r="A519" s="1"/>
      <c r="B519" s="6" t="s">
        <v>27</v>
      </c>
      <c r="C519" s="6">
        <v>1128299</v>
      </c>
      <c r="D519" s="7">
        <v>44242</v>
      </c>
      <c r="E519" s="6" t="s">
        <v>28</v>
      </c>
      <c r="F519" s="6" t="s">
        <v>40</v>
      </c>
      <c r="G519" s="6" t="s">
        <v>41</v>
      </c>
      <c r="H519" s="6" t="s">
        <v>20</v>
      </c>
      <c r="I519" s="8">
        <v>0.45</v>
      </c>
      <c r="J519" s="9">
        <v>2750</v>
      </c>
      <c r="K519" s="10">
        <f t="shared" si="4"/>
        <v>1237.5</v>
      </c>
      <c r="L519" s="10">
        <f t="shared" si="5"/>
        <v>433.125</v>
      </c>
      <c r="M519" s="11">
        <v>0.35</v>
      </c>
      <c r="O519" s="16"/>
      <c r="P519" s="14"/>
      <c r="Q519" s="12"/>
      <c r="R519" s="13"/>
    </row>
    <row r="520" spans="1:18" ht="15.75" customHeight="1">
      <c r="A520" s="1"/>
      <c r="B520" s="6" t="s">
        <v>27</v>
      </c>
      <c r="C520" s="6">
        <v>1128299</v>
      </c>
      <c r="D520" s="7">
        <v>44242</v>
      </c>
      <c r="E520" s="6" t="s">
        <v>28</v>
      </c>
      <c r="F520" s="6" t="s">
        <v>40</v>
      </c>
      <c r="G520" s="6" t="s">
        <v>41</v>
      </c>
      <c r="H520" s="6" t="s">
        <v>21</v>
      </c>
      <c r="I520" s="8">
        <v>0.5</v>
      </c>
      <c r="J520" s="9">
        <v>2000</v>
      </c>
      <c r="K520" s="10">
        <f t="shared" si="4"/>
        <v>1000</v>
      </c>
      <c r="L520" s="10">
        <f t="shared" si="5"/>
        <v>550</v>
      </c>
      <c r="M520" s="11">
        <v>0.55000000000000004</v>
      </c>
      <c r="O520" s="16"/>
      <c r="P520" s="14"/>
      <c r="Q520" s="12"/>
      <c r="R520" s="13"/>
    </row>
    <row r="521" spans="1:18" ht="15.75" customHeight="1">
      <c r="A521" s="1"/>
      <c r="B521" s="6" t="s">
        <v>27</v>
      </c>
      <c r="C521" s="6">
        <v>1128299</v>
      </c>
      <c r="D521" s="7">
        <v>44242</v>
      </c>
      <c r="E521" s="6" t="s">
        <v>28</v>
      </c>
      <c r="F521" s="6" t="s">
        <v>40</v>
      </c>
      <c r="G521" s="6" t="s">
        <v>41</v>
      </c>
      <c r="H521" s="6" t="s">
        <v>22</v>
      </c>
      <c r="I521" s="8">
        <v>0.45</v>
      </c>
      <c r="J521" s="9">
        <v>4000</v>
      </c>
      <c r="K521" s="10">
        <f t="shared" si="4"/>
        <v>1800</v>
      </c>
      <c r="L521" s="10">
        <f t="shared" si="5"/>
        <v>360</v>
      </c>
      <c r="M521" s="11">
        <v>0.2</v>
      </c>
      <c r="O521" s="16"/>
      <c r="P521" s="14"/>
      <c r="Q521" s="12"/>
      <c r="R521" s="13"/>
    </row>
    <row r="522" spans="1:18" ht="15.75" customHeight="1">
      <c r="A522" s="1"/>
      <c r="B522" s="6" t="s">
        <v>27</v>
      </c>
      <c r="C522" s="6">
        <v>1128299</v>
      </c>
      <c r="D522" s="7">
        <v>44269</v>
      </c>
      <c r="E522" s="6" t="s">
        <v>28</v>
      </c>
      <c r="F522" s="6" t="s">
        <v>40</v>
      </c>
      <c r="G522" s="6" t="s">
        <v>41</v>
      </c>
      <c r="H522" s="6" t="s">
        <v>17</v>
      </c>
      <c r="I522" s="8">
        <v>0.45</v>
      </c>
      <c r="J522" s="9">
        <v>5500</v>
      </c>
      <c r="K522" s="10">
        <f t="shared" si="4"/>
        <v>2475</v>
      </c>
      <c r="L522" s="10">
        <f t="shared" si="5"/>
        <v>990</v>
      </c>
      <c r="M522" s="11">
        <v>0.4</v>
      </c>
      <c r="O522" s="16"/>
      <c r="P522" s="14"/>
      <c r="Q522" s="12"/>
      <c r="R522" s="13"/>
    </row>
    <row r="523" spans="1:18" ht="15.75" customHeight="1">
      <c r="A523" s="1"/>
      <c r="B523" s="6" t="s">
        <v>27</v>
      </c>
      <c r="C523" s="6">
        <v>1128299</v>
      </c>
      <c r="D523" s="7">
        <v>44269</v>
      </c>
      <c r="E523" s="6" t="s">
        <v>28</v>
      </c>
      <c r="F523" s="6" t="s">
        <v>40</v>
      </c>
      <c r="G523" s="6" t="s">
        <v>41</v>
      </c>
      <c r="H523" s="6" t="s">
        <v>18</v>
      </c>
      <c r="I523" s="8">
        <v>0.54999999999999993</v>
      </c>
      <c r="J523" s="9">
        <v>4000</v>
      </c>
      <c r="K523" s="10">
        <f t="shared" si="4"/>
        <v>2199.9999999999995</v>
      </c>
      <c r="L523" s="10">
        <f t="shared" si="5"/>
        <v>549.99999999999989</v>
      </c>
      <c r="M523" s="11">
        <v>0.25</v>
      </c>
      <c r="O523" s="16"/>
      <c r="P523" s="14"/>
      <c r="Q523" s="12"/>
      <c r="R523" s="13"/>
    </row>
    <row r="524" spans="1:18" ht="15.75" customHeight="1">
      <c r="A524" s="1"/>
      <c r="B524" s="6" t="s">
        <v>27</v>
      </c>
      <c r="C524" s="6">
        <v>1128299</v>
      </c>
      <c r="D524" s="7">
        <v>44269</v>
      </c>
      <c r="E524" s="6" t="s">
        <v>28</v>
      </c>
      <c r="F524" s="6" t="s">
        <v>40</v>
      </c>
      <c r="G524" s="6" t="s">
        <v>41</v>
      </c>
      <c r="H524" s="6" t="s">
        <v>19</v>
      </c>
      <c r="I524" s="8">
        <v>0.54999999999999993</v>
      </c>
      <c r="J524" s="9">
        <v>4000</v>
      </c>
      <c r="K524" s="10">
        <f t="shared" si="4"/>
        <v>2199.9999999999995</v>
      </c>
      <c r="L524" s="10">
        <f t="shared" si="5"/>
        <v>879.99999999999989</v>
      </c>
      <c r="M524" s="11">
        <v>0.4</v>
      </c>
      <c r="O524" s="16"/>
      <c r="P524" s="14"/>
      <c r="Q524" s="12"/>
      <c r="R524" s="13"/>
    </row>
    <row r="525" spans="1:18" ht="15.75" customHeight="1">
      <c r="A525" s="1"/>
      <c r="B525" s="6" t="s">
        <v>27</v>
      </c>
      <c r="C525" s="6">
        <v>1128299</v>
      </c>
      <c r="D525" s="7">
        <v>44269</v>
      </c>
      <c r="E525" s="6" t="s">
        <v>28</v>
      </c>
      <c r="F525" s="6" t="s">
        <v>40</v>
      </c>
      <c r="G525" s="6" t="s">
        <v>41</v>
      </c>
      <c r="H525" s="6" t="s">
        <v>20</v>
      </c>
      <c r="I525" s="8">
        <v>0.54999999999999993</v>
      </c>
      <c r="J525" s="9">
        <v>3000</v>
      </c>
      <c r="K525" s="10">
        <f t="shared" si="4"/>
        <v>1649.9999999999998</v>
      </c>
      <c r="L525" s="10">
        <f t="shared" si="5"/>
        <v>577.49999999999989</v>
      </c>
      <c r="M525" s="11">
        <v>0.35</v>
      </c>
      <c r="O525" s="16"/>
      <c r="P525" s="14"/>
      <c r="Q525" s="12"/>
      <c r="R525" s="13"/>
    </row>
    <row r="526" spans="1:18" ht="15.75" customHeight="1">
      <c r="A526" s="1"/>
      <c r="B526" s="6" t="s">
        <v>27</v>
      </c>
      <c r="C526" s="6">
        <v>1128299</v>
      </c>
      <c r="D526" s="7">
        <v>44269</v>
      </c>
      <c r="E526" s="6" t="s">
        <v>28</v>
      </c>
      <c r="F526" s="6" t="s">
        <v>40</v>
      </c>
      <c r="G526" s="6" t="s">
        <v>41</v>
      </c>
      <c r="H526" s="6" t="s">
        <v>21</v>
      </c>
      <c r="I526" s="8">
        <v>0.6</v>
      </c>
      <c r="J526" s="9">
        <v>1750</v>
      </c>
      <c r="K526" s="10">
        <f t="shared" si="4"/>
        <v>1050</v>
      </c>
      <c r="L526" s="10">
        <f t="shared" si="5"/>
        <v>577.5</v>
      </c>
      <c r="M526" s="11">
        <v>0.55000000000000004</v>
      </c>
      <c r="O526" s="16"/>
      <c r="P526" s="14"/>
      <c r="Q526" s="12"/>
      <c r="R526" s="13"/>
    </row>
    <row r="527" spans="1:18" ht="15.75" customHeight="1">
      <c r="A527" s="1"/>
      <c r="B527" s="6" t="s">
        <v>27</v>
      </c>
      <c r="C527" s="6">
        <v>1128299</v>
      </c>
      <c r="D527" s="7">
        <v>44269</v>
      </c>
      <c r="E527" s="6" t="s">
        <v>28</v>
      </c>
      <c r="F527" s="6" t="s">
        <v>40</v>
      </c>
      <c r="G527" s="6" t="s">
        <v>41</v>
      </c>
      <c r="H527" s="6" t="s">
        <v>22</v>
      </c>
      <c r="I527" s="8">
        <v>0.54999999999999993</v>
      </c>
      <c r="J527" s="9">
        <v>3750</v>
      </c>
      <c r="K527" s="10">
        <f t="shared" si="4"/>
        <v>2062.4999999999995</v>
      </c>
      <c r="L527" s="10">
        <f t="shared" si="5"/>
        <v>412.49999999999994</v>
      </c>
      <c r="M527" s="11">
        <v>0.2</v>
      </c>
      <c r="O527" s="16"/>
      <c r="P527" s="14"/>
      <c r="Q527" s="12"/>
      <c r="R527" s="13"/>
    </row>
    <row r="528" spans="1:18" ht="15.75" customHeight="1">
      <c r="A528" s="1"/>
      <c r="B528" s="6" t="s">
        <v>27</v>
      </c>
      <c r="C528" s="6">
        <v>1128299</v>
      </c>
      <c r="D528" s="7">
        <v>44301</v>
      </c>
      <c r="E528" s="6" t="s">
        <v>28</v>
      </c>
      <c r="F528" s="6" t="s">
        <v>40</v>
      </c>
      <c r="G528" s="6" t="s">
        <v>41</v>
      </c>
      <c r="H528" s="6" t="s">
        <v>17</v>
      </c>
      <c r="I528" s="8">
        <v>0.6</v>
      </c>
      <c r="J528" s="9">
        <v>5500</v>
      </c>
      <c r="K528" s="10">
        <f t="shared" si="4"/>
        <v>3300</v>
      </c>
      <c r="L528" s="10">
        <f t="shared" si="5"/>
        <v>1320</v>
      </c>
      <c r="M528" s="11">
        <v>0.4</v>
      </c>
      <c r="O528" s="16"/>
      <c r="P528" s="14"/>
      <c r="Q528" s="12"/>
      <c r="R528" s="13"/>
    </row>
    <row r="529" spans="1:18" ht="15.75" customHeight="1">
      <c r="A529" s="1"/>
      <c r="B529" s="6" t="s">
        <v>27</v>
      </c>
      <c r="C529" s="6">
        <v>1128299</v>
      </c>
      <c r="D529" s="7">
        <v>44301</v>
      </c>
      <c r="E529" s="6" t="s">
        <v>28</v>
      </c>
      <c r="F529" s="6" t="s">
        <v>40</v>
      </c>
      <c r="G529" s="6" t="s">
        <v>41</v>
      </c>
      <c r="H529" s="6" t="s">
        <v>18</v>
      </c>
      <c r="I529" s="8">
        <v>0.65</v>
      </c>
      <c r="J529" s="9">
        <v>3500</v>
      </c>
      <c r="K529" s="10">
        <f t="shared" si="4"/>
        <v>2275</v>
      </c>
      <c r="L529" s="10">
        <f t="shared" si="5"/>
        <v>568.75</v>
      </c>
      <c r="M529" s="11">
        <v>0.25</v>
      </c>
      <c r="O529" s="16"/>
      <c r="P529" s="14"/>
      <c r="Q529" s="12"/>
      <c r="R529" s="13"/>
    </row>
    <row r="530" spans="1:18" ht="15.75" customHeight="1">
      <c r="A530" s="1"/>
      <c r="B530" s="6" t="s">
        <v>27</v>
      </c>
      <c r="C530" s="6">
        <v>1128299</v>
      </c>
      <c r="D530" s="7">
        <v>44301</v>
      </c>
      <c r="E530" s="6" t="s">
        <v>28</v>
      </c>
      <c r="F530" s="6" t="s">
        <v>40</v>
      </c>
      <c r="G530" s="6" t="s">
        <v>41</v>
      </c>
      <c r="H530" s="6" t="s">
        <v>19</v>
      </c>
      <c r="I530" s="8">
        <v>0.65</v>
      </c>
      <c r="J530" s="9">
        <v>4000</v>
      </c>
      <c r="K530" s="10">
        <f t="shared" si="4"/>
        <v>2600</v>
      </c>
      <c r="L530" s="10">
        <f t="shared" si="5"/>
        <v>1040</v>
      </c>
      <c r="M530" s="11">
        <v>0.4</v>
      </c>
      <c r="O530" s="16"/>
      <c r="P530" s="14"/>
      <c r="Q530" s="12"/>
      <c r="R530" s="13"/>
    </row>
    <row r="531" spans="1:18" ht="15.75" customHeight="1">
      <c r="A531" s="1"/>
      <c r="B531" s="6" t="s">
        <v>27</v>
      </c>
      <c r="C531" s="6">
        <v>1128299</v>
      </c>
      <c r="D531" s="7">
        <v>44301</v>
      </c>
      <c r="E531" s="6" t="s">
        <v>28</v>
      </c>
      <c r="F531" s="6" t="s">
        <v>40</v>
      </c>
      <c r="G531" s="6" t="s">
        <v>41</v>
      </c>
      <c r="H531" s="6" t="s">
        <v>20</v>
      </c>
      <c r="I531" s="8">
        <v>0.6</v>
      </c>
      <c r="J531" s="9">
        <v>3000</v>
      </c>
      <c r="K531" s="10">
        <f t="shared" si="4"/>
        <v>1800</v>
      </c>
      <c r="L531" s="10">
        <f t="shared" si="5"/>
        <v>630</v>
      </c>
      <c r="M531" s="11">
        <v>0.35</v>
      </c>
      <c r="O531" s="16"/>
      <c r="P531" s="14"/>
      <c r="Q531" s="12"/>
      <c r="R531" s="13"/>
    </row>
    <row r="532" spans="1:18" ht="15.75" customHeight="1">
      <c r="A532" s="1"/>
      <c r="B532" s="6" t="s">
        <v>27</v>
      </c>
      <c r="C532" s="6">
        <v>1128299</v>
      </c>
      <c r="D532" s="7">
        <v>44301</v>
      </c>
      <c r="E532" s="6" t="s">
        <v>28</v>
      </c>
      <c r="F532" s="6" t="s">
        <v>40</v>
      </c>
      <c r="G532" s="6" t="s">
        <v>41</v>
      </c>
      <c r="H532" s="6" t="s">
        <v>21</v>
      </c>
      <c r="I532" s="8">
        <v>0.65</v>
      </c>
      <c r="J532" s="9">
        <v>2000</v>
      </c>
      <c r="K532" s="10">
        <f t="shared" si="4"/>
        <v>1300</v>
      </c>
      <c r="L532" s="10">
        <f t="shared" si="5"/>
        <v>715.00000000000011</v>
      </c>
      <c r="M532" s="11">
        <v>0.55000000000000004</v>
      </c>
      <c r="O532" s="16"/>
      <c r="P532" s="14"/>
      <c r="Q532" s="12"/>
      <c r="R532" s="13"/>
    </row>
    <row r="533" spans="1:18" ht="15.75" customHeight="1">
      <c r="A533" s="1"/>
      <c r="B533" s="6" t="s">
        <v>27</v>
      </c>
      <c r="C533" s="6">
        <v>1128299</v>
      </c>
      <c r="D533" s="7">
        <v>44301</v>
      </c>
      <c r="E533" s="6" t="s">
        <v>28</v>
      </c>
      <c r="F533" s="6" t="s">
        <v>40</v>
      </c>
      <c r="G533" s="6" t="s">
        <v>41</v>
      </c>
      <c r="H533" s="6" t="s">
        <v>22</v>
      </c>
      <c r="I533" s="8">
        <v>0.8</v>
      </c>
      <c r="J533" s="9">
        <v>3500</v>
      </c>
      <c r="K533" s="10">
        <f t="shared" si="4"/>
        <v>2800</v>
      </c>
      <c r="L533" s="10">
        <f t="shared" si="5"/>
        <v>560</v>
      </c>
      <c r="M533" s="11">
        <v>0.2</v>
      </c>
      <c r="O533" s="16"/>
      <c r="P533" s="14"/>
      <c r="Q533" s="12"/>
      <c r="R533" s="13"/>
    </row>
    <row r="534" spans="1:18" ht="15.75" customHeight="1">
      <c r="A534" s="1"/>
      <c r="B534" s="6" t="s">
        <v>27</v>
      </c>
      <c r="C534" s="6">
        <v>1128299</v>
      </c>
      <c r="D534" s="7">
        <v>44332</v>
      </c>
      <c r="E534" s="6" t="s">
        <v>28</v>
      </c>
      <c r="F534" s="6" t="s">
        <v>40</v>
      </c>
      <c r="G534" s="6" t="s">
        <v>41</v>
      </c>
      <c r="H534" s="6" t="s">
        <v>17</v>
      </c>
      <c r="I534" s="8">
        <v>0.6</v>
      </c>
      <c r="J534" s="9">
        <v>5500</v>
      </c>
      <c r="K534" s="10">
        <f t="shared" si="4"/>
        <v>3300</v>
      </c>
      <c r="L534" s="10">
        <f t="shared" si="5"/>
        <v>1485</v>
      </c>
      <c r="M534" s="11">
        <v>0.45</v>
      </c>
      <c r="O534" s="16"/>
      <c r="P534" s="14"/>
      <c r="Q534" s="12"/>
      <c r="R534" s="13"/>
    </row>
    <row r="535" spans="1:18" ht="15.75" customHeight="1">
      <c r="A535" s="1"/>
      <c r="B535" s="6" t="s">
        <v>27</v>
      </c>
      <c r="C535" s="6">
        <v>1128299</v>
      </c>
      <c r="D535" s="7">
        <v>44332</v>
      </c>
      <c r="E535" s="6" t="s">
        <v>28</v>
      </c>
      <c r="F535" s="6" t="s">
        <v>40</v>
      </c>
      <c r="G535" s="6" t="s">
        <v>41</v>
      </c>
      <c r="H535" s="6" t="s">
        <v>18</v>
      </c>
      <c r="I535" s="8">
        <v>0.65</v>
      </c>
      <c r="J535" s="9">
        <v>4000</v>
      </c>
      <c r="K535" s="10">
        <f t="shared" si="4"/>
        <v>2600</v>
      </c>
      <c r="L535" s="10">
        <f t="shared" si="5"/>
        <v>780</v>
      </c>
      <c r="M535" s="11">
        <v>0.3</v>
      </c>
      <c r="O535" s="16"/>
      <c r="P535" s="14"/>
      <c r="Q535" s="12"/>
      <c r="R535" s="13"/>
    </row>
    <row r="536" spans="1:18" ht="15.75" customHeight="1">
      <c r="A536" s="1"/>
      <c r="B536" s="6" t="s">
        <v>27</v>
      </c>
      <c r="C536" s="6">
        <v>1128299</v>
      </c>
      <c r="D536" s="7">
        <v>44332</v>
      </c>
      <c r="E536" s="6" t="s">
        <v>28</v>
      </c>
      <c r="F536" s="6" t="s">
        <v>40</v>
      </c>
      <c r="G536" s="6" t="s">
        <v>41</v>
      </c>
      <c r="H536" s="6" t="s">
        <v>19</v>
      </c>
      <c r="I536" s="8">
        <v>0.65</v>
      </c>
      <c r="J536" s="9">
        <v>4000</v>
      </c>
      <c r="K536" s="10">
        <f t="shared" si="4"/>
        <v>2600</v>
      </c>
      <c r="L536" s="10">
        <f t="shared" si="5"/>
        <v>1170</v>
      </c>
      <c r="M536" s="11">
        <v>0.45</v>
      </c>
      <c r="O536" s="16"/>
      <c r="P536" s="14"/>
      <c r="Q536" s="12"/>
      <c r="R536" s="13"/>
    </row>
    <row r="537" spans="1:18" ht="15.75" customHeight="1">
      <c r="A537" s="1"/>
      <c r="B537" s="6" t="s">
        <v>27</v>
      </c>
      <c r="C537" s="6">
        <v>1128299</v>
      </c>
      <c r="D537" s="7">
        <v>44332</v>
      </c>
      <c r="E537" s="6" t="s">
        <v>28</v>
      </c>
      <c r="F537" s="6" t="s">
        <v>40</v>
      </c>
      <c r="G537" s="6" t="s">
        <v>41</v>
      </c>
      <c r="H537" s="6" t="s">
        <v>20</v>
      </c>
      <c r="I537" s="8">
        <v>0.6</v>
      </c>
      <c r="J537" s="9">
        <v>3000</v>
      </c>
      <c r="K537" s="10">
        <f t="shared" si="4"/>
        <v>1800</v>
      </c>
      <c r="L537" s="10">
        <f t="shared" si="5"/>
        <v>719.99999999999989</v>
      </c>
      <c r="M537" s="11">
        <v>0.39999999999999997</v>
      </c>
      <c r="O537" s="16"/>
      <c r="P537" s="14"/>
      <c r="Q537" s="12"/>
      <c r="R537" s="13"/>
    </row>
    <row r="538" spans="1:18" ht="15.75" customHeight="1">
      <c r="A538" s="1"/>
      <c r="B538" s="6" t="s">
        <v>27</v>
      </c>
      <c r="C538" s="6">
        <v>1128299</v>
      </c>
      <c r="D538" s="7">
        <v>44332</v>
      </c>
      <c r="E538" s="6" t="s">
        <v>28</v>
      </c>
      <c r="F538" s="6" t="s">
        <v>40</v>
      </c>
      <c r="G538" s="6" t="s">
        <v>41</v>
      </c>
      <c r="H538" s="6" t="s">
        <v>21</v>
      </c>
      <c r="I538" s="8">
        <v>0.65</v>
      </c>
      <c r="J538" s="9">
        <v>2000</v>
      </c>
      <c r="K538" s="10">
        <f t="shared" si="4"/>
        <v>1300</v>
      </c>
      <c r="L538" s="10">
        <f t="shared" si="5"/>
        <v>780.00000000000011</v>
      </c>
      <c r="M538" s="11">
        <v>0.60000000000000009</v>
      </c>
      <c r="O538" s="16"/>
      <c r="P538" s="14"/>
      <c r="Q538" s="12"/>
      <c r="R538" s="13"/>
    </row>
    <row r="539" spans="1:18" ht="15.75" customHeight="1">
      <c r="A539" s="1"/>
      <c r="B539" s="6" t="s">
        <v>27</v>
      </c>
      <c r="C539" s="6">
        <v>1128299</v>
      </c>
      <c r="D539" s="7">
        <v>44332</v>
      </c>
      <c r="E539" s="6" t="s">
        <v>28</v>
      </c>
      <c r="F539" s="6" t="s">
        <v>40</v>
      </c>
      <c r="G539" s="6" t="s">
        <v>41</v>
      </c>
      <c r="H539" s="6" t="s">
        <v>22</v>
      </c>
      <c r="I539" s="8">
        <v>0.8</v>
      </c>
      <c r="J539" s="9">
        <v>4500</v>
      </c>
      <c r="K539" s="10">
        <f t="shared" si="4"/>
        <v>3600</v>
      </c>
      <c r="L539" s="10">
        <f t="shared" si="5"/>
        <v>900</v>
      </c>
      <c r="M539" s="11">
        <v>0.25</v>
      </c>
      <c r="O539" s="16"/>
      <c r="P539" s="14"/>
      <c r="Q539" s="12"/>
      <c r="R539" s="13"/>
    </row>
    <row r="540" spans="1:18" ht="15.75" customHeight="1">
      <c r="A540" s="1"/>
      <c r="B540" s="6" t="s">
        <v>27</v>
      </c>
      <c r="C540" s="6">
        <v>1128299</v>
      </c>
      <c r="D540" s="7">
        <v>44362</v>
      </c>
      <c r="E540" s="6" t="s">
        <v>28</v>
      </c>
      <c r="F540" s="6" t="s">
        <v>40</v>
      </c>
      <c r="G540" s="6" t="s">
        <v>41</v>
      </c>
      <c r="H540" s="6" t="s">
        <v>17</v>
      </c>
      <c r="I540" s="8">
        <v>0.6</v>
      </c>
      <c r="J540" s="9">
        <v>7000</v>
      </c>
      <c r="K540" s="10">
        <f t="shared" si="4"/>
        <v>4200</v>
      </c>
      <c r="L540" s="10">
        <f t="shared" si="5"/>
        <v>1890</v>
      </c>
      <c r="M540" s="11">
        <v>0.45</v>
      </c>
      <c r="O540" s="16"/>
      <c r="P540" s="14"/>
      <c r="Q540" s="12"/>
      <c r="R540" s="13"/>
    </row>
    <row r="541" spans="1:18" ht="15.75" customHeight="1">
      <c r="A541" s="1"/>
      <c r="B541" s="6" t="s">
        <v>27</v>
      </c>
      <c r="C541" s="6">
        <v>1128299</v>
      </c>
      <c r="D541" s="7">
        <v>44362</v>
      </c>
      <c r="E541" s="6" t="s">
        <v>28</v>
      </c>
      <c r="F541" s="6" t="s">
        <v>40</v>
      </c>
      <c r="G541" s="6" t="s">
        <v>41</v>
      </c>
      <c r="H541" s="6" t="s">
        <v>18</v>
      </c>
      <c r="I541" s="8">
        <v>0.65</v>
      </c>
      <c r="J541" s="9">
        <v>5500</v>
      </c>
      <c r="K541" s="10">
        <f t="shared" si="4"/>
        <v>3575</v>
      </c>
      <c r="L541" s="10">
        <f t="shared" si="5"/>
        <v>1072.5</v>
      </c>
      <c r="M541" s="11">
        <v>0.3</v>
      </c>
      <c r="O541" s="16"/>
      <c r="P541" s="14"/>
      <c r="Q541" s="12"/>
      <c r="R541" s="13"/>
    </row>
    <row r="542" spans="1:18" ht="15.75" customHeight="1">
      <c r="A542" s="1"/>
      <c r="B542" s="6" t="s">
        <v>27</v>
      </c>
      <c r="C542" s="6">
        <v>1128299</v>
      </c>
      <c r="D542" s="7">
        <v>44362</v>
      </c>
      <c r="E542" s="6" t="s">
        <v>28</v>
      </c>
      <c r="F542" s="6" t="s">
        <v>40</v>
      </c>
      <c r="G542" s="6" t="s">
        <v>41</v>
      </c>
      <c r="H542" s="6" t="s">
        <v>19</v>
      </c>
      <c r="I542" s="8">
        <v>0.65</v>
      </c>
      <c r="J542" s="9">
        <v>5500</v>
      </c>
      <c r="K542" s="10">
        <f t="shared" si="4"/>
        <v>3575</v>
      </c>
      <c r="L542" s="10">
        <f t="shared" si="5"/>
        <v>1608.75</v>
      </c>
      <c r="M542" s="11">
        <v>0.45</v>
      </c>
      <c r="O542" s="16"/>
      <c r="P542" s="14"/>
      <c r="Q542" s="12"/>
      <c r="R542" s="13"/>
    </row>
    <row r="543" spans="1:18" ht="15.75" customHeight="1">
      <c r="A543" s="1"/>
      <c r="B543" s="6" t="s">
        <v>27</v>
      </c>
      <c r="C543" s="6">
        <v>1128299</v>
      </c>
      <c r="D543" s="7">
        <v>44362</v>
      </c>
      <c r="E543" s="6" t="s">
        <v>28</v>
      </c>
      <c r="F543" s="6" t="s">
        <v>40</v>
      </c>
      <c r="G543" s="6" t="s">
        <v>41</v>
      </c>
      <c r="H543" s="6" t="s">
        <v>20</v>
      </c>
      <c r="I543" s="8">
        <v>0.6</v>
      </c>
      <c r="J543" s="9">
        <v>4250</v>
      </c>
      <c r="K543" s="10">
        <f t="shared" si="4"/>
        <v>2550</v>
      </c>
      <c r="L543" s="10">
        <f t="shared" si="5"/>
        <v>1019.9999999999999</v>
      </c>
      <c r="M543" s="11">
        <v>0.39999999999999997</v>
      </c>
      <c r="O543" s="16"/>
      <c r="P543" s="14"/>
      <c r="Q543" s="12"/>
      <c r="R543" s="13"/>
    </row>
    <row r="544" spans="1:18" ht="15.75" customHeight="1">
      <c r="A544" s="1"/>
      <c r="B544" s="6" t="s">
        <v>27</v>
      </c>
      <c r="C544" s="6">
        <v>1128299</v>
      </c>
      <c r="D544" s="7">
        <v>44362</v>
      </c>
      <c r="E544" s="6" t="s">
        <v>28</v>
      </c>
      <c r="F544" s="6" t="s">
        <v>40</v>
      </c>
      <c r="G544" s="6" t="s">
        <v>41</v>
      </c>
      <c r="H544" s="6" t="s">
        <v>21</v>
      </c>
      <c r="I544" s="8">
        <v>0.65</v>
      </c>
      <c r="J544" s="9">
        <v>3000</v>
      </c>
      <c r="K544" s="10">
        <f t="shared" si="4"/>
        <v>1950</v>
      </c>
      <c r="L544" s="10">
        <f t="shared" si="5"/>
        <v>1170.0000000000002</v>
      </c>
      <c r="M544" s="11">
        <v>0.60000000000000009</v>
      </c>
      <c r="O544" s="16"/>
      <c r="P544" s="14"/>
      <c r="Q544" s="12"/>
      <c r="R544" s="13"/>
    </row>
    <row r="545" spans="1:18" ht="15.75" customHeight="1">
      <c r="A545" s="1"/>
      <c r="B545" s="6" t="s">
        <v>27</v>
      </c>
      <c r="C545" s="6">
        <v>1128299</v>
      </c>
      <c r="D545" s="7">
        <v>44362</v>
      </c>
      <c r="E545" s="6" t="s">
        <v>28</v>
      </c>
      <c r="F545" s="6" t="s">
        <v>40</v>
      </c>
      <c r="G545" s="6" t="s">
        <v>41</v>
      </c>
      <c r="H545" s="6" t="s">
        <v>22</v>
      </c>
      <c r="I545" s="8">
        <v>0.8</v>
      </c>
      <c r="J545" s="9">
        <v>6000</v>
      </c>
      <c r="K545" s="10">
        <f t="shared" si="4"/>
        <v>4800</v>
      </c>
      <c r="L545" s="10">
        <f t="shared" si="5"/>
        <v>1200</v>
      </c>
      <c r="M545" s="11">
        <v>0.25</v>
      </c>
      <c r="O545" s="16"/>
      <c r="P545" s="14"/>
      <c r="Q545" s="12"/>
      <c r="R545" s="13"/>
    </row>
    <row r="546" spans="1:18" ht="15.75" customHeight="1">
      <c r="A546" s="1"/>
      <c r="B546" s="6" t="s">
        <v>27</v>
      </c>
      <c r="C546" s="6">
        <v>1128299</v>
      </c>
      <c r="D546" s="7">
        <v>44391</v>
      </c>
      <c r="E546" s="6" t="s">
        <v>28</v>
      </c>
      <c r="F546" s="6" t="s">
        <v>40</v>
      </c>
      <c r="G546" s="6" t="s">
        <v>41</v>
      </c>
      <c r="H546" s="6" t="s">
        <v>17</v>
      </c>
      <c r="I546" s="8">
        <v>0.6</v>
      </c>
      <c r="J546" s="9">
        <v>7500</v>
      </c>
      <c r="K546" s="10">
        <f t="shared" si="4"/>
        <v>4500</v>
      </c>
      <c r="L546" s="10">
        <f t="shared" si="5"/>
        <v>1800</v>
      </c>
      <c r="M546" s="11">
        <v>0.4</v>
      </c>
      <c r="O546" s="16"/>
      <c r="P546" s="14"/>
      <c r="Q546" s="12"/>
      <c r="R546" s="13"/>
    </row>
    <row r="547" spans="1:18" ht="15.75" customHeight="1">
      <c r="A547" s="1"/>
      <c r="B547" s="6" t="s">
        <v>27</v>
      </c>
      <c r="C547" s="6">
        <v>1128299</v>
      </c>
      <c r="D547" s="7">
        <v>44391</v>
      </c>
      <c r="E547" s="6" t="s">
        <v>28</v>
      </c>
      <c r="F547" s="6" t="s">
        <v>40</v>
      </c>
      <c r="G547" s="6" t="s">
        <v>41</v>
      </c>
      <c r="H547" s="6" t="s">
        <v>18</v>
      </c>
      <c r="I547" s="8">
        <v>0.65</v>
      </c>
      <c r="J547" s="9">
        <v>6000</v>
      </c>
      <c r="K547" s="10">
        <f t="shared" si="4"/>
        <v>3900</v>
      </c>
      <c r="L547" s="10">
        <f t="shared" si="5"/>
        <v>975</v>
      </c>
      <c r="M547" s="11">
        <v>0.25</v>
      </c>
      <c r="O547" s="16"/>
      <c r="P547" s="14"/>
      <c r="Q547" s="12"/>
      <c r="R547" s="13"/>
    </row>
    <row r="548" spans="1:18" ht="15.75" customHeight="1">
      <c r="A548" s="1"/>
      <c r="B548" s="6" t="s">
        <v>27</v>
      </c>
      <c r="C548" s="6">
        <v>1128299</v>
      </c>
      <c r="D548" s="7">
        <v>44391</v>
      </c>
      <c r="E548" s="6" t="s">
        <v>28</v>
      </c>
      <c r="F548" s="6" t="s">
        <v>40</v>
      </c>
      <c r="G548" s="6" t="s">
        <v>41</v>
      </c>
      <c r="H548" s="6" t="s">
        <v>19</v>
      </c>
      <c r="I548" s="8">
        <v>0.65</v>
      </c>
      <c r="J548" s="9">
        <v>5500</v>
      </c>
      <c r="K548" s="10">
        <f t="shared" si="4"/>
        <v>3575</v>
      </c>
      <c r="L548" s="10">
        <f t="shared" si="5"/>
        <v>1430</v>
      </c>
      <c r="M548" s="11">
        <v>0.4</v>
      </c>
      <c r="O548" s="16"/>
      <c r="P548" s="14"/>
      <c r="Q548" s="12"/>
      <c r="R548" s="13"/>
    </row>
    <row r="549" spans="1:18" ht="15.75" customHeight="1">
      <c r="A549" s="1"/>
      <c r="B549" s="6" t="s">
        <v>27</v>
      </c>
      <c r="C549" s="6">
        <v>1128299</v>
      </c>
      <c r="D549" s="7">
        <v>44391</v>
      </c>
      <c r="E549" s="6" t="s">
        <v>28</v>
      </c>
      <c r="F549" s="6" t="s">
        <v>40</v>
      </c>
      <c r="G549" s="6" t="s">
        <v>41</v>
      </c>
      <c r="H549" s="6" t="s">
        <v>20</v>
      </c>
      <c r="I549" s="8">
        <v>0.6</v>
      </c>
      <c r="J549" s="9">
        <v>4500</v>
      </c>
      <c r="K549" s="10">
        <f t="shared" si="4"/>
        <v>2700</v>
      </c>
      <c r="L549" s="10">
        <f t="shared" si="5"/>
        <v>944.99999999999989</v>
      </c>
      <c r="M549" s="11">
        <v>0.35</v>
      </c>
      <c r="O549" s="16"/>
      <c r="P549" s="14"/>
      <c r="Q549" s="12"/>
      <c r="R549" s="13"/>
    </row>
    <row r="550" spans="1:18" ht="15.75" customHeight="1">
      <c r="A550" s="1"/>
      <c r="B550" s="6" t="s">
        <v>27</v>
      </c>
      <c r="C550" s="6">
        <v>1128299</v>
      </c>
      <c r="D550" s="7">
        <v>44391</v>
      </c>
      <c r="E550" s="6" t="s">
        <v>28</v>
      </c>
      <c r="F550" s="6" t="s">
        <v>40</v>
      </c>
      <c r="G550" s="6" t="s">
        <v>41</v>
      </c>
      <c r="H550" s="6" t="s">
        <v>21</v>
      </c>
      <c r="I550" s="8">
        <v>0.65</v>
      </c>
      <c r="J550" s="9">
        <v>5000</v>
      </c>
      <c r="K550" s="10">
        <f t="shared" si="4"/>
        <v>3250</v>
      </c>
      <c r="L550" s="10">
        <f t="shared" si="5"/>
        <v>1787.5000000000002</v>
      </c>
      <c r="M550" s="11">
        <v>0.55000000000000004</v>
      </c>
      <c r="O550" s="16"/>
      <c r="P550" s="14"/>
      <c r="Q550" s="12"/>
      <c r="R550" s="13"/>
    </row>
    <row r="551" spans="1:18" ht="15.75" customHeight="1">
      <c r="A551" s="1"/>
      <c r="B551" s="6" t="s">
        <v>27</v>
      </c>
      <c r="C551" s="6">
        <v>1128299</v>
      </c>
      <c r="D551" s="7">
        <v>44391</v>
      </c>
      <c r="E551" s="6" t="s">
        <v>28</v>
      </c>
      <c r="F551" s="6" t="s">
        <v>40</v>
      </c>
      <c r="G551" s="6" t="s">
        <v>41</v>
      </c>
      <c r="H551" s="6" t="s">
        <v>22</v>
      </c>
      <c r="I551" s="8">
        <v>0.8</v>
      </c>
      <c r="J551" s="9">
        <v>5000</v>
      </c>
      <c r="K551" s="10">
        <f t="shared" si="4"/>
        <v>4000</v>
      </c>
      <c r="L551" s="10">
        <f t="shared" si="5"/>
        <v>800</v>
      </c>
      <c r="M551" s="11">
        <v>0.2</v>
      </c>
      <c r="O551" s="16"/>
      <c r="P551" s="14"/>
      <c r="Q551" s="12"/>
      <c r="R551" s="13"/>
    </row>
    <row r="552" spans="1:18" ht="15.75" customHeight="1">
      <c r="A552" s="1"/>
      <c r="B552" s="6" t="s">
        <v>27</v>
      </c>
      <c r="C552" s="6">
        <v>1128299</v>
      </c>
      <c r="D552" s="7">
        <v>44423</v>
      </c>
      <c r="E552" s="6" t="s">
        <v>28</v>
      </c>
      <c r="F552" s="6" t="s">
        <v>40</v>
      </c>
      <c r="G552" s="6" t="s">
        <v>41</v>
      </c>
      <c r="H552" s="6" t="s">
        <v>17</v>
      </c>
      <c r="I552" s="8">
        <v>0.65</v>
      </c>
      <c r="J552" s="9">
        <v>7000</v>
      </c>
      <c r="K552" s="10">
        <f t="shared" si="4"/>
        <v>4550</v>
      </c>
      <c r="L552" s="10">
        <f t="shared" si="5"/>
        <v>1820</v>
      </c>
      <c r="M552" s="11">
        <v>0.4</v>
      </c>
      <c r="O552" s="16"/>
      <c r="P552" s="14"/>
      <c r="Q552" s="12"/>
      <c r="R552" s="13"/>
    </row>
    <row r="553" spans="1:18" ht="15.75" customHeight="1">
      <c r="A553" s="1"/>
      <c r="B553" s="6" t="s">
        <v>27</v>
      </c>
      <c r="C553" s="6">
        <v>1128299</v>
      </c>
      <c r="D553" s="7">
        <v>44423</v>
      </c>
      <c r="E553" s="6" t="s">
        <v>28</v>
      </c>
      <c r="F553" s="6" t="s">
        <v>40</v>
      </c>
      <c r="G553" s="6" t="s">
        <v>41</v>
      </c>
      <c r="H553" s="6" t="s">
        <v>18</v>
      </c>
      <c r="I553" s="8">
        <v>0.70000000000000007</v>
      </c>
      <c r="J553" s="9">
        <v>6500</v>
      </c>
      <c r="K553" s="10">
        <f t="shared" si="4"/>
        <v>4550</v>
      </c>
      <c r="L553" s="10">
        <f t="shared" si="5"/>
        <v>1137.5</v>
      </c>
      <c r="M553" s="11">
        <v>0.25</v>
      </c>
      <c r="O553" s="16"/>
      <c r="P553" s="14"/>
      <c r="Q553" s="12"/>
      <c r="R553" s="13"/>
    </row>
    <row r="554" spans="1:18" ht="15.75" customHeight="1">
      <c r="A554" s="1"/>
      <c r="B554" s="6" t="s">
        <v>27</v>
      </c>
      <c r="C554" s="6">
        <v>1128299</v>
      </c>
      <c r="D554" s="7">
        <v>44423</v>
      </c>
      <c r="E554" s="6" t="s">
        <v>28</v>
      </c>
      <c r="F554" s="6" t="s">
        <v>40</v>
      </c>
      <c r="G554" s="6" t="s">
        <v>41</v>
      </c>
      <c r="H554" s="6" t="s">
        <v>19</v>
      </c>
      <c r="I554" s="8">
        <v>0.65</v>
      </c>
      <c r="J554" s="9">
        <v>5250</v>
      </c>
      <c r="K554" s="10">
        <f t="shared" si="4"/>
        <v>3412.5</v>
      </c>
      <c r="L554" s="10">
        <f t="shared" si="5"/>
        <v>1365</v>
      </c>
      <c r="M554" s="11">
        <v>0.4</v>
      </c>
      <c r="O554" s="16"/>
      <c r="P554" s="14"/>
      <c r="Q554" s="12"/>
      <c r="R554" s="13"/>
    </row>
    <row r="555" spans="1:18" ht="15.75" customHeight="1">
      <c r="A555" s="1"/>
      <c r="B555" s="6" t="s">
        <v>27</v>
      </c>
      <c r="C555" s="6">
        <v>1128299</v>
      </c>
      <c r="D555" s="7">
        <v>44423</v>
      </c>
      <c r="E555" s="6" t="s">
        <v>28</v>
      </c>
      <c r="F555" s="6" t="s">
        <v>40</v>
      </c>
      <c r="G555" s="6" t="s">
        <v>41</v>
      </c>
      <c r="H555" s="6" t="s">
        <v>20</v>
      </c>
      <c r="I555" s="8">
        <v>0.65</v>
      </c>
      <c r="J555" s="9">
        <v>4750</v>
      </c>
      <c r="K555" s="10">
        <f t="shared" si="4"/>
        <v>3087.5</v>
      </c>
      <c r="L555" s="10">
        <f t="shared" si="5"/>
        <v>1080.625</v>
      </c>
      <c r="M555" s="11">
        <v>0.35</v>
      </c>
      <c r="O555" s="16"/>
      <c r="P555" s="14"/>
      <c r="Q555" s="12"/>
      <c r="R555" s="13"/>
    </row>
    <row r="556" spans="1:18" ht="15.75" customHeight="1">
      <c r="A556" s="1"/>
      <c r="B556" s="6" t="s">
        <v>27</v>
      </c>
      <c r="C556" s="6">
        <v>1128299</v>
      </c>
      <c r="D556" s="7">
        <v>44423</v>
      </c>
      <c r="E556" s="6" t="s">
        <v>28</v>
      </c>
      <c r="F556" s="6" t="s">
        <v>40</v>
      </c>
      <c r="G556" s="6" t="s">
        <v>41</v>
      </c>
      <c r="H556" s="6" t="s">
        <v>21</v>
      </c>
      <c r="I556" s="8">
        <v>0.75</v>
      </c>
      <c r="J556" s="9">
        <v>4750</v>
      </c>
      <c r="K556" s="10">
        <f t="shared" si="4"/>
        <v>3562.5</v>
      </c>
      <c r="L556" s="10">
        <f t="shared" si="5"/>
        <v>1959.3750000000002</v>
      </c>
      <c r="M556" s="11">
        <v>0.55000000000000004</v>
      </c>
      <c r="O556" s="16"/>
      <c r="P556" s="14"/>
      <c r="Q556" s="12"/>
      <c r="R556" s="13"/>
    </row>
    <row r="557" spans="1:18" ht="15.75" customHeight="1">
      <c r="A557" s="1"/>
      <c r="B557" s="6" t="s">
        <v>27</v>
      </c>
      <c r="C557" s="6">
        <v>1128299</v>
      </c>
      <c r="D557" s="7">
        <v>44423</v>
      </c>
      <c r="E557" s="6" t="s">
        <v>28</v>
      </c>
      <c r="F557" s="6" t="s">
        <v>40</v>
      </c>
      <c r="G557" s="6" t="s">
        <v>41</v>
      </c>
      <c r="H557" s="6" t="s">
        <v>22</v>
      </c>
      <c r="I557" s="8">
        <v>0.8</v>
      </c>
      <c r="J557" s="9">
        <v>4000</v>
      </c>
      <c r="K557" s="10">
        <f t="shared" si="4"/>
        <v>3200</v>
      </c>
      <c r="L557" s="10">
        <f t="shared" si="5"/>
        <v>640</v>
      </c>
      <c r="M557" s="11">
        <v>0.2</v>
      </c>
      <c r="O557" s="16"/>
      <c r="P557" s="14"/>
      <c r="Q557" s="12"/>
      <c r="R557" s="13"/>
    </row>
    <row r="558" spans="1:18" ht="15.75" customHeight="1">
      <c r="A558" s="1"/>
      <c r="B558" s="6" t="s">
        <v>27</v>
      </c>
      <c r="C558" s="6">
        <v>1128299</v>
      </c>
      <c r="D558" s="7">
        <v>44455</v>
      </c>
      <c r="E558" s="6" t="s">
        <v>28</v>
      </c>
      <c r="F558" s="6" t="s">
        <v>40</v>
      </c>
      <c r="G558" s="6" t="s">
        <v>41</v>
      </c>
      <c r="H558" s="6" t="s">
        <v>17</v>
      </c>
      <c r="I558" s="8">
        <v>0.60000000000000009</v>
      </c>
      <c r="J558" s="9">
        <v>6000</v>
      </c>
      <c r="K558" s="10">
        <f t="shared" si="4"/>
        <v>3600.0000000000005</v>
      </c>
      <c r="L558" s="10">
        <f t="shared" si="5"/>
        <v>1260.0000000000002</v>
      </c>
      <c r="M558" s="11">
        <v>0.35000000000000003</v>
      </c>
      <c r="O558" s="16"/>
      <c r="P558" s="14"/>
      <c r="Q558" s="12"/>
      <c r="R558" s="13"/>
    </row>
    <row r="559" spans="1:18" ht="15.75" customHeight="1">
      <c r="A559" s="1"/>
      <c r="B559" s="6" t="s">
        <v>27</v>
      </c>
      <c r="C559" s="6">
        <v>1128299</v>
      </c>
      <c r="D559" s="7">
        <v>44455</v>
      </c>
      <c r="E559" s="6" t="s">
        <v>28</v>
      </c>
      <c r="F559" s="6" t="s">
        <v>40</v>
      </c>
      <c r="G559" s="6" t="s">
        <v>41</v>
      </c>
      <c r="H559" s="6" t="s">
        <v>18</v>
      </c>
      <c r="I559" s="8">
        <v>0.65000000000000013</v>
      </c>
      <c r="J559" s="9">
        <v>6000</v>
      </c>
      <c r="K559" s="10">
        <f t="shared" si="4"/>
        <v>3900.0000000000009</v>
      </c>
      <c r="L559" s="10">
        <f t="shared" si="5"/>
        <v>780.00000000000023</v>
      </c>
      <c r="M559" s="11">
        <v>0.2</v>
      </c>
      <c r="O559" s="16"/>
      <c r="P559" s="14"/>
      <c r="Q559" s="12"/>
      <c r="R559" s="13"/>
    </row>
    <row r="560" spans="1:18" ht="15.75" customHeight="1">
      <c r="A560" s="1"/>
      <c r="B560" s="6" t="s">
        <v>27</v>
      </c>
      <c r="C560" s="6">
        <v>1128299</v>
      </c>
      <c r="D560" s="7">
        <v>44455</v>
      </c>
      <c r="E560" s="6" t="s">
        <v>28</v>
      </c>
      <c r="F560" s="6" t="s">
        <v>40</v>
      </c>
      <c r="G560" s="6" t="s">
        <v>41</v>
      </c>
      <c r="H560" s="6" t="s">
        <v>19</v>
      </c>
      <c r="I560" s="8">
        <v>0.60000000000000009</v>
      </c>
      <c r="J560" s="9">
        <v>4500</v>
      </c>
      <c r="K560" s="10">
        <f t="shared" si="4"/>
        <v>2700.0000000000005</v>
      </c>
      <c r="L560" s="10">
        <f t="shared" si="5"/>
        <v>945.00000000000023</v>
      </c>
      <c r="M560" s="11">
        <v>0.35000000000000003</v>
      </c>
      <c r="O560" s="16"/>
      <c r="P560" s="14"/>
      <c r="Q560" s="12"/>
      <c r="R560" s="13"/>
    </row>
    <row r="561" spans="1:18" ht="15.75" customHeight="1">
      <c r="A561" s="1"/>
      <c r="B561" s="6" t="s">
        <v>27</v>
      </c>
      <c r="C561" s="6">
        <v>1128299</v>
      </c>
      <c r="D561" s="7">
        <v>44455</v>
      </c>
      <c r="E561" s="6" t="s">
        <v>28</v>
      </c>
      <c r="F561" s="6" t="s">
        <v>40</v>
      </c>
      <c r="G561" s="6" t="s">
        <v>41</v>
      </c>
      <c r="H561" s="6" t="s">
        <v>20</v>
      </c>
      <c r="I561" s="8">
        <v>0.60000000000000009</v>
      </c>
      <c r="J561" s="9">
        <v>4000</v>
      </c>
      <c r="K561" s="10">
        <f t="shared" si="4"/>
        <v>2400.0000000000005</v>
      </c>
      <c r="L561" s="10">
        <f t="shared" si="5"/>
        <v>720.00000000000011</v>
      </c>
      <c r="M561" s="11">
        <v>0.3</v>
      </c>
      <c r="O561" s="16"/>
      <c r="P561" s="14"/>
      <c r="Q561" s="12"/>
      <c r="R561" s="13"/>
    </row>
    <row r="562" spans="1:18" ht="15.75" customHeight="1">
      <c r="A562" s="1"/>
      <c r="B562" s="6" t="s">
        <v>27</v>
      </c>
      <c r="C562" s="6">
        <v>1128299</v>
      </c>
      <c r="D562" s="7">
        <v>44455</v>
      </c>
      <c r="E562" s="6" t="s">
        <v>28</v>
      </c>
      <c r="F562" s="6" t="s">
        <v>40</v>
      </c>
      <c r="G562" s="6" t="s">
        <v>41</v>
      </c>
      <c r="H562" s="6" t="s">
        <v>21</v>
      </c>
      <c r="I562" s="8">
        <v>0.70000000000000007</v>
      </c>
      <c r="J562" s="9">
        <v>4000</v>
      </c>
      <c r="K562" s="10">
        <f t="shared" si="4"/>
        <v>2800.0000000000005</v>
      </c>
      <c r="L562" s="10">
        <f t="shared" si="5"/>
        <v>1400.0000000000005</v>
      </c>
      <c r="M562" s="11">
        <v>0.50000000000000011</v>
      </c>
      <c r="O562" s="16"/>
      <c r="P562" s="14"/>
      <c r="Q562" s="12"/>
      <c r="R562" s="13"/>
    </row>
    <row r="563" spans="1:18" ht="15.75" customHeight="1">
      <c r="A563" s="1"/>
      <c r="B563" s="6" t="s">
        <v>27</v>
      </c>
      <c r="C563" s="6">
        <v>1128299</v>
      </c>
      <c r="D563" s="7">
        <v>44455</v>
      </c>
      <c r="E563" s="6" t="s">
        <v>28</v>
      </c>
      <c r="F563" s="6" t="s">
        <v>40</v>
      </c>
      <c r="G563" s="6" t="s">
        <v>41</v>
      </c>
      <c r="H563" s="6" t="s">
        <v>22</v>
      </c>
      <c r="I563" s="8">
        <v>0.75000000000000011</v>
      </c>
      <c r="J563" s="9">
        <v>4500</v>
      </c>
      <c r="K563" s="10">
        <f t="shared" si="4"/>
        <v>3375.0000000000005</v>
      </c>
      <c r="L563" s="10">
        <f t="shared" si="5"/>
        <v>506.25000000000017</v>
      </c>
      <c r="M563" s="11">
        <v>0.15000000000000002</v>
      </c>
      <c r="O563" s="16"/>
      <c r="P563" s="14"/>
      <c r="Q563" s="12"/>
      <c r="R563" s="13"/>
    </row>
    <row r="564" spans="1:18" ht="15.75" customHeight="1">
      <c r="A564" s="1"/>
      <c r="B564" s="6" t="s">
        <v>27</v>
      </c>
      <c r="C564" s="6">
        <v>1128299</v>
      </c>
      <c r="D564" s="7">
        <v>44484</v>
      </c>
      <c r="E564" s="6" t="s">
        <v>28</v>
      </c>
      <c r="F564" s="6" t="s">
        <v>40</v>
      </c>
      <c r="G564" s="6" t="s">
        <v>41</v>
      </c>
      <c r="H564" s="6" t="s">
        <v>17</v>
      </c>
      <c r="I564" s="8">
        <v>0.60000000000000009</v>
      </c>
      <c r="J564" s="9">
        <v>5500</v>
      </c>
      <c r="K564" s="10">
        <f t="shared" si="4"/>
        <v>3300.0000000000005</v>
      </c>
      <c r="L564" s="10">
        <f t="shared" si="5"/>
        <v>1155.0000000000002</v>
      </c>
      <c r="M564" s="11">
        <v>0.35000000000000003</v>
      </c>
      <c r="O564" s="16"/>
      <c r="P564" s="14"/>
      <c r="Q564" s="12"/>
      <c r="R564" s="13"/>
    </row>
    <row r="565" spans="1:18" ht="15.75" customHeight="1">
      <c r="A565" s="1"/>
      <c r="B565" s="6" t="s">
        <v>27</v>
      </c>
      <c r="C565" s="6">
        <v>1128299</v>
      </c>
      <c r="D565" s="7">
        <v>44484</v>
      </c>
      <c r="E565" s="6" t="s">
        <v>28</v>
      </c>
      <c r="F565" s="6" t="s">
        <v>40</v>
      </c>
      <c r="G565" s="6" t="s">
        <v>41</v>
      </c>
      <c r="H565" s="6" t="s">
        <v>18</v>
      </c>
      <c r="I565" s="8">
        <v>0.65000000000000013</v>
      </c>
      <c r="J565" s="9">
        <v>5500</v>
      </c>
      <c r="K565" s="10">
        <f t="shared" si="4"/>
        <v>3575.0000000000009</v>
      </c>
      <c r="L565" s="10">
        <f t="shared" si="5"/>
        <v>715.00000000000023</v>
      </c>
      <c r="M565" s="11">
        <v>0.2</v>
      </c>
      <c r="O565" s="16"/>
      <c r="P565" s="14"/>
      <c r="Q565" s="12"/>
      <c r="R565" s="13"/>
    </row>
    <row r="566" spans="1:18" ht="15.75" customHeight="1">
      <c r="A566" s="1"/>
      <c r="B566" s="6" t="s">
        <v>27</v>
      </c>
      <c r="C566" s="6">
        <v>1128299</v>
      </c>
      <c r="D566" s="7">
        <v>44484</v>
      </c>
      <c r="E566" s="6" t="s">
        <v>28</v>
      </c>
      <c r="F566" s="6" t="s">
        <v>40</v>
      </c>
      <c r="G566" s="6" t="s">
        <v>41</v>
      </c>
      <c r="H566" s="6" t="s">
        <v>19</v>
      </c>
      <c r="I566" s="8">
        <v>0.60000000000000009</v>
      </c>
      <c r="J566" s="9">
        <v>3750</v>
      </c>
      <c r="K566" s="10">
        <f t="shared" si="4"/>
        <v>2250.0000000000005</v>
      </c>
      <c r="L566" s="10">
        <f t="shared" si="5"/>
        <v>787.50000000000023</v>
      </c>
      <c r="M566" s="11">
        <v>0.35000000000000003</v>
      </c>
      <c r="O566" s="16"/>
      <c r="P566" s="14"/>
      <c r="Q566" s="12"/>
      <c r="R566" s="13"/>
    </row>
    <row r="567" spans="1:18" ht="15.75" customHeight="1">
      <c r="A567" s="1"/>
      <c r="B567" s="6" t="s">
        <v>27</v>
      </c>
      <c r="C567" s="6">
        <v>1128299</v>
      </c>
      <c r="D567" s="7">
        <v>44484</v>
      </c>
      <c r="E567" s="6" t="s">
        <v>28</v>
      </c>
      <c r="F567" s="6" t="s">
        <v>40</v>
      </c>
      <c r="G567" s="6" t="s">
        <v>41</v>
      </c>
      <c r="H567" s="6" t="s">
        <v>20</v>
      </c>
      <c r="I567" s="8">
        <v>0.60000000000000009</v>
      </c>
      <c r="J567" s="9">
        <v>3500</v>
      </c>
      <c r="K567" s="10">
        <f t="shared" si="4"/>
        <v>2100.0000000000005</v>
      </c>
      <c r="L567" s="10">
        <f t="shared" si="5"/>
        <v>630.00000000000011</v>
      </c>
      <c r="M567" s="11">
        <v>0.3</v>
      </c>
      <c r="O567" s="16"/>
      <c r="P567" s="14"/>
      <c r="Q567" s="12"/>
      <c r="R567" s="13"/>
    </row>
    <row r="568" spans="1:18" ht="15.75" customHeight="1">
      <c r="A568" s="1"/>
      <c r="B568" s="6" t="s">
        <v>27</v>
      </c>
      <c r="C568" s="6">
        <v>1128299</v>
      </c>
      <c r="D568" s="7">
        <v>44484</v>
      </c>
      <c r="E568" s="6" t="s">
        <v>28</v>
      </c>
      <c r="F568" s="6" t="s">
        <v>40</v>
      </c>
      <c r="G568" s="6" t="s">
        <v>41</v>
      </c>
      <c r="H568" s="6" t="s">
        <v>21</v>
      </c>
      <c r="I568" s="8">
        <v>0.70000000000000007</v>
      </c>
      <c r="J568" s="9">
        <v>3250</v>
      </c>
      <c r="K568" s="10">
        <f t="shared" si="4"/>
        <v>2275</v>
      </c>
      <c r="L568" s="10">
        <f t="shared" si="5"/>
        <v>1137.5000000000002</v>
      </c>
      <c r="M568" s="11">
        <v>0.50000000000000011</v>
      </c>
      <c r="O568" s="16"/>
      <c r="P568" s="14"/>
      <c r="Q568" s="12"/>
      <c r="R568" s="13"/>
    </row>
    <row r="569" spans="1:18" ht="15.75" customHeight="1">
      <c r="A569" s="1"/>
      <c r="B569" s="6" t="s">
        <v>27</v>
      </c>
      <c r="C569" s="6">
        <v>1128299</v>
      </c>
      <c r="D569" s="7">
        <v>44484</v>
      </c>
      <c r="E569" s="6" t="s">
        <v>28</v>
      </c>
      <c r="F569" s="6" t="s">
        <v>40</v>
      </c>
      <c r="G569" s="6" t="s">
        <v>41</v>
      </c>
      <c r="H569" s="6" t="s">
        <v>22</v>
      </c>
      <c r="I569" s="8">
        <v>0.75000000000000011</v>
      </c>
      <c r="J569" s="9">
        <v>3750</v>
      </c>
      <c r="K569" s="10">
        <f t="shared" si="4"/>
        <v>2812.5000000000005</v>
      </c>
      <c r="L569" s="10">
        <f t="shared" si="5"/>
        <v>421.87500000000011</v>
      </c>
      <c r="M569" s="11">
        <v>0.15000000000000002</v>
      </c>
      <c r="O569" s="16"/>
      <c r="P569" s="14"/>
      <c r="Q569" s="12"/>
      <c r="R569" s="13"/>
    </row>
    <row r="570" spans="1:18" ht="15.75" customHeight="1">
      <c r="A570" s="1"/>
      <c r="B570" s="6" t="s">
        <v>27</v>
      </c>
      <c r="C570" s="6">
        <v>1128299</v>
      </c>
      <c r="D570" s="7">
        <v>44515</v>
      </c>
      <c r="E570" s="6" t="s">
        <v>28</v>
      </c>
      <c r="F570" s="6" t="s">
        <v>40</v>
      </c>
      <c r="G570" s="6" t="s">
        <v>41</v>
      </c>
      <c r="H570" s="6" t="s">
        <v>17</v>
      </c>
      <c r="I570" s="8">
        <v>0.60000000000000009</v>
      </c>
      <c r="J570" s="9">
        <v>5750</v>
      </c>
      <c r="K570" s="10">
        <f t="shared" si="4"/>
        <v>3450.0000000000005</v>
      </c>
      <c r="L570" s="10">
        <f t="shared" si="5"/>
        <v>1207.5000000000002</v>
      </c>
      <c r="M570" s="11">
        <v>0.35000000000000003</v>
      </c>
      <c r="O570" s="16"/>
      <c r="P570" s="14"/>
      <c r="Q570" s="12"/>
      <c r="R570" s="13"/>
    </row>
    <row r="571" spans="1:18" ht="15.75" customHeight="1">
      <c r="A571" s="1"/>
      <c r="B571" s="6" t="s">
        <v>27</v>
      </c>
      <c r="C571" s="6">
        <v>1128299</v>
      </c>
      <c r="D571" s="7">
        <v>44515</v>
      </c>
      <c r="E571" s="6" t="s">
        <v>28</v>
      </c>
      <c r="F571" s="6" t="s">
        <v>40</v>
      </c>
      <c r="G571" s="6" t="s">
        <v>41</v>
      </c>
      <c r="H571" s="6" t="s">
        <v>18</v>
      </c>
      <c r="I571" s="8">
        <v>0.65000000000000013</v>
      </c>
      <c r="J571" s="9">
        <v>5750</v>
      </c>
      <c r="K571" s="10">
        <f t="shared" si="4"/>
        <v>3737.5000000000009</v>
      </c>
      <c r="L571" s="10">
        <f t="shared" si="5"/>
        <v>747.50000000000023</v>
      </c>
      <c r="M571" s="11">
        <v>0.2</v>
      </c>
      <c r="O571" s="16"/>
      <c r="P571" s="14"/>
      <c r="Q571" s="12"/>
      <c r="R571" s="13"/>
    </row>
    <row r="572" spans="1:18" ht="15.75" customHeight="1">
      <c r="A572" s="1"/>
      <c r="B572" s="6" t="s">
        <v>27</v>
      </c>
      <c r="C572" s="6">
        <v>1128299</v>
      </c>
      <c r="D572" s="7">
        <v>44515</v>
      </c>
      <c r="E572" s="6" t="s">
        <v>28</v>
      </c>
      <c r="F572" s="6" t="s">
        <v>40</v>
      </c>
      <c r="G572" s="6" t="s">
        <v>41</v>
      </c>
      <c r="H572" s="6" t="s">
        <v>19</v>
      </c>
      <c r="I572" s="8">
        <v>0.60000000000000009</v>
      </c>
      <c r="J572" s="9">
        <v>4250</v>
      </c>
      <c r="K572" s="10">
        <f t="shared" si="4"/>
        <v>2550.0000000000005</v>
      </c>
      <c r="L572" s="10">
        <f t="shared" si="5"/>
        <v>892.50000000000023</v>
      </c>
      <c r="M572" s="11">
        <v>0.35000000000000003</v>
      </c>
      <c r="O572" s="16"/>
      <c r="P572" s="14"/>
      <c r="Q572" s="12"/>
      <c r="R572" s="13"/>
    </row>
    <row r="573" spans="1:18" ht="15.75" customHeight="1">
      <c r="A573" s="1"/>
      <c r="B573" s="6" t="s">
        <v>27</v>
      </c>
      <c r="C573" s="6">
        <v>1128299</v>
      </c>
      <c r="D573" s="7">
        <v>44515</v>
      </c>
      <c r="E573" s="6" t="s">
        <v>28</v>
      </c>
      <c r="F573" s="6" t="s">
        <v>40</v>
      </c>
      <c r="G573" s="6" t="s">
        <v>41</v>
      </c>
      <c r="H573" s="6" t="s">
        <v>20</v>
      </c>
      <c r="I573" s="8">
        <v>0.60000000000000009</v>
      </c>
      <c r="J573" s="9">
        <v>4000</v>
      </c>
      <c r="K573" s="10">
        <f t="shared" si="4"/>
        <v>2400.0000000000005</v>
      </c>
      <c r="L573" s="10">
        <f t="shared" si="5"/>
        <v>720.00000000000011</v>
      </c>
      <c r="M573" s="11">
        <v>0.3</v>
      </c>
      <c r="O573" s="16"/>
      <c r="P573" s="14"/>
      <c r="Q573" s="12"/>
      <c r="R573" s="13"/>
    </row>
    <row r="574" spans="1:18" ht="15.75" customHeight="1">
      <c r="A574" s="1"/>
      <c r="B574" s="6" t="s">
        <v>27</v>
      </c>
      <c r="C574" s="6">
        <v>1128299</v>
      </c>
      <c r="D574" s="7">
        <v>44515</v>
      </c>
      <c r="E574" s="6" t="s">
        <v>28</v>
      </c>
      <c r="F574" s="6" t="s">
        <v>40</v>
      </c>
      <c r="G574" s="6" t="s">
        <v>41</v>
      </c>
      <c r="H574" s="6" t="s">
        <v>21</v>
      </c>
      <c r="I574" s="8">
        <v>0.70000000000000007</v>
      </c>
      <c r="J574" s="9">
        <v>3500</v>
      </c>
      <c r="K574" s="10">
        <f t="shared" si="4"/>
        <v>2450.0000000000005</v>
      </c>
      <c r="L574" s="10">
        <f t="shared" si="5"/>
        <v>1225.0000000000005</v>
      </c>
      <c r="M574" s="11">
        <v>0.50000000000000011</v>
      </c>
      <c r="O574" s="16"/>
      <c r="P574" s="14"/>
      <c r="Q574" s="12"/>
      <c r="R574" s="13"/>
    </row>
    <row r="575" spans="1:18" ht="15.75" customHeight="1">
      <c r="A575" s="1"/>
      <c r="B575" s="6" t="s">
        <v>27</v>
      </c>
      <c r="C575" s="6">
        <v>1128299</v>
      </c>
      <c r="D575" s="7">
        <v>44515</v>
      </c>
      <c r="E575" s="6" t="s">
        <v>28</v>
      </c>
      <c r="F575" s="6" t="s">
        <v>40</v>
      </c>
      <c r="G575" s="6" t="s">
        <v>41</v>
      </c>
      <c r="H575" s="6" t="s">
        <v>22</v>
      </c>
      <c r="I575" s="8">
        <v>0.75000000000000011</v>
      </c>
      <c r="J575" s="9">
        <v>4750</v>
      </c>
      <c r="K575" s="10">
        <f t="shared" si="4"/>
        <v>3562.5000000000005</v>
      </c>
      <c r="L575" s="10">
        <f t="shared" si="5"/>
        <v>534.37500000000011</v>
      </c>
      <c r="M575" s="11">
        <v>0.15000000000000002</v>
      </c>
      <c r="O575" s="16"/>
      <c r="P575" s="14"/>
      <c r="Q575" s="12"/>
      <c r="R575" s="13"/>
    </row>
    <row r="576" spans="1:18" ht="15.75" customHeight="1">
      <c r="A576" s="1"/>
      <c r="B576" s="6" t="s">
        <v>27</v>
      </c>
      <c r="C576" s="6">
        <v>1128299</v>
      </c>
      <c r="D576" s="7">
        <v>44544</v>
      </c>
      <c r="E576" s="6" t="s">
        <v>28</v>
      </c>
      <c r="F576" s="6" t="s">
        <v>40</v>
      </c>
      <c r="G576" s="6" t="s">
        <v>41</v>
      </c>
      <c r="H576" s="6" t="s">
        <v>17</v>
      </c>
      <c r="I576" s="8">
        <v>0.60000000000000009</v>
      </c>
      <c r="J576" s="9">
        <v>6750</v>
      </c>
      <c r="K576" s="10">
        <f t="shared" si="4"/>
        <v>4050.0000000000005</v>
      </c>
      <c r="L576" s="10">
        <f t="shared" si="5"/>
        <v>1417.5000000000002</v>
      </c>
      <c r="M576" s="11">
        <v>0.35000000000000003</v>
      </c>
      <c r="O576" s="16"/>
      <c r="P576" s="14"/>
      <c r="Q576" s="12"/>
      <c r="R576" s="13"/>
    </row>
    <row r="577" spans="1:18" ht="15.75" customHeight="1">
      <c r="A577" s="1"/>
      <c r="B577" s="6" t="s">
        <v>27</v>
      </c>
      <c r="C577" s="6">
        <v>1128299</v>
      </c>
      <c r="D577" s="7">
        <v>44544</v>
      </c>
      <c r="E577" s="6" t="s">
        <v>28</v>
      </c>
      <c r="F577" s="6" t="s">
        <v>40</v>
      </c>
      <c r="G577" s="6" t="s">
        <v>41</v>
      </c>
      <c r="H577" s="6" t="s">
        <v>18</v>
      </c>
      <c r="I577" s="8">
        <v>0.65000000000000013</v>
      </c>
      <c r="J577" s="9">
        <v>6750</v>
      </c>
      <c r="K577" s="10">
        <f t="shared" si="4"/>
        <v>4387.5000000000009</v>
      </c>
      <c r="L577" s="10">
        <f t="shared" si="5"/>
        <v>877.50000000000023</v>
      </c>
      <c r="M577" s="11">
        <v>0.2</v>
      </c>
      <c r="O577" s="16"/>
      <c r="P577" s="14"/>
      <c r="Q577" s="12"/>
      <c r="R577" s="13"/>
    </row>
    <row r="578" spans="1:18" ht="15.75" customHeight="1">
      <c r="A578" s="1"/>
      <c r="B578" s="6" t="s">
        <v>27</v>
      </c>
      <c r="C578" s="6">
        <v>1128299</v>
      </c>
      <c r="D578" s="7">
        <v>44544</v>
      </c>
      <c r="E578" s="6" t="s">
        <v>28</v>
      </c>
      <c r="F578" s="6" t="s">
        <v>40</v>
      </c>
      <c r="G578" s="6" t="s">
        <v>41</v>
      </c>
      <c r="H578" s="6" t="s">
        <v>19</v>
      </c>
      <c r="I578" s="8">
        <v>0.60000000000000009</v>
      </c>
      <c r="J578" s="9">
        <v>4750</v>
      </c>
      <c r="K578" s="10">
        <f t="shared" si="4"/>
        <v>2850.0000000000005</v>
      </c>
      <c r="L578" s="10">
        <f t="shared" si="5"/>
        <v>997.50000000000023</v>
      </c>
      <c r="M578" s="11">
        <v>0.35000000000000003</v>
      </c>
      <c r="O578" s="16"/>
      <c r="P578" s="14"/>
      <c r="Q578" s="12"/>
      <c r="R578" s="13"/>
    </row>
    <row r="579" spans="1:18" ht="15.75" customHeight="1">
      <c r="A579" s="1"/>
      <c r="B579" s="6" t="s">
        <v>27</v>
      </c>
      <c r="C579" s="6">
        <v>1128299</v>
      </c>
      <c r="D579" s="7">
        <v>44544</v>
      </c>
      <c r="E579" s="6" t="s">
        <v>28</v>
      </c>
      <c r="F579" s="6" t="s">
        <v>40</v>
      </c>
      <c r="G579" s="6" t="s">
        <v>41</v>
      </c>
      <c r="H579" s="6" t="s">
        <v>20</v>
      </c>
      <c r="I579" s="8">
        <v>0.60000000000000009</v>
      </c>
      <c r="J579" s="9">
        <v>4750</v>
      </c>
      <c r="K579" s="10">
        <f t="shared" si="4"/>
        <v>2850.0000000000005</v>
      </c>
      <c r="L579" s="10">
        <f t="shared" si="5"/>
        <v>855.00000000000011</v>
      </c>
      <c r="M579" s="11">
        <v>0.3</v>
      </c>
      <c r="O579" s="16"/>
      <c r="P579" s="14"/>
      <c r="Q579" s="12"/>
      <c r="R579" s="13"/>
    </row>
    <row r="580" spans="1:18" ht="15.75" customHeight="1">
      <c r="A580" s="1"/>
      <c r="B580" s="6" t="s">
        <v>27</v>
      </c>
      <c r="C580" s="6">
        <v>1128299</v>
      </c>
      <c r="D580" s="7">
        <v>44544</v>
      </c>
      <c r="E580" s="6" t="s">
        <v>28</v>
      </c>
      <c r="F580" s="6" t="s">
        <v>40</v>
      </c>
      <c r="G580" s="6" t="s">
        <v>41</v>
      </c>
      <c r="H580" s="6" t="s">
        <v>21</v>
      </c>
      <c r="I580" s="8">
        <v>0.70000000000000007</v>
      </c>
      <c r="J580" s="9">
        <v>4000</v>
      </c>
      <c r="K580" s="10">
        <f t="shared" si="4"/>
        <v>2800.0000000000005</v>
      </c>
      <c r="L580" s="10">
        <f t="shared" si="5"/>
        <v>1400.0000000000005</v>
      </c>
      <c r="M580" s="11">
        <v>0.50000000000000011</v>
      </c>
      <c r="O580" s="16"/>
      <c r="P580" s="14"/>
      <c r="Q580" s="12"/>
      <c r="R580" s="13"/>
    </row>
    <row r="581" spans="1:18" ht="15.75" customHeight="1">
      <c r="A581" s="1"/>
      <c r="B581" s="6" t="s">
        <v>27</v>
      </c>
      <c r="C581" s="6">
        <v>1128299</v>
      </c>
      <c r="D581" s="7">
        <v>44544</v>
      </c>
      <c r="E581" s="6" t="s">
        <v>28</v>
      </c>
      <c r="F581" s="6" t="s">
        <v>40</v>
      </c>
      <c r="G581" s="6" t="s">
        <v>41</v>
      </c>
      <c r="H581" s="6" t="s">
        <v>22</v>
      </c>
      <c r="I581" s="8">
        <v>0.75000000000000011</v>
      </c>
      <c r="J581" s="9">
        <v>5000</v>
      </c>
      <c r="K581" s="10">
        <f t="shared" si="4"/>
        <v>3750.0000000000005</v>
      </c>
      <c r="L581" s="10">
        <f t="shared" si="5"/>
        <v>562.50000000000011</v>
      </c>
      <c r="M581" s="11">
        <v>0.15000000000000002</v>
      </c>
      <c r="O581" s="16"/>
      <c r="P581" s="14"/>
      <c r="Q581" s="12"/>
      <c r="R581" s="13"/>
    </row>
    <row r="582" spans="1:18" ht="15.75" customHeight="1">
      <c r="A582" s="1" t="s">
        <v>39</v>
      </c>
      <c r="B582" s="6" t="s">
        <v>27</v>
      </c>
      <c r="C582" s="6">
        <v>1128299</v>
      </c>
      <c r="D582" s="7">
        <v>44201</v>
      </c>
      <c r="E582" s="6" t="s">
        <v>28</v>
      </c>
      <c r="F582" s="6" t="s">
        <v>42</v>
      </c>
      <c r="G582" s="6" t="s">
        <v>43</v>
      </c>
      <c r="H582" s="6" t="s">
        <v>17</v>
      </c>
      <c r="I582" s="8">
        <v>0.3</v>
      </c>
      <c r="J582" s="9">
        <v>4250</v>
      </c>
      <c r="K582" s="10">
        <f t="shared" si="4"/>
        <v>1275</v>
      </c>
      <c r="L582" s="10">
        <f t="shared" si="5"/>
        <v>446.25000000000006</v>
      </c>
      <c r="M582" s="11">
        <v>0.35000000000000003</v>
      </c>
      <c r="O582" s="16"/>
      <c r="P582" s="14"/>
      <c r="Q582" s="12"/>
      <c r="R582" s="13"/>
    </row>
    <row r="583" spans="1:18" ht="15.75" customHeight="1">
      <c r="A583" s="1"/>
      <c r="B583" s="6" t="s">
        <v>27</v>
      </c>
      <c r="C583" s="6">
        <v>1128299</v>
      </c>
      <c r="D583" s="7">
        <v>44201</v>
      </c>
      <c r="E583" s="6" t="s">
        <v>28</v>
      </c>
      <c r="F583" s="6" t="s">
        <v>42</v>
      </c>
      <c r="G583" s="6" t="s">
        <v>43</v>
      </c>
      <c r="H583" s="6" t="s">
        <v>18</v>
      </c>
      <c r="I583" s="8">
        <v>0.4</v>
      </c>
      <c r="J583" s="9">
        <v>4250</v>
      </c>
      <c r="K583" s="10">
        <f t="shared" si="4"/>
        <v>1700</v>
      </c>
      <c r="L583" s="10">
        <f t="shared" si="5"/>
        <v>340</v>
      </c>
      <c r="M583" s="11">
        <v>0.2</v>
      </c>
      <c r="O583" s="16"/>
      <c r="P583" s="14"/>
      <c r="Q583" s="12"/>
      <c r="R583" s="13"/>
    </row>
    <row r="584" spans="1:18" ht="15.75" customHeight="1">
      <c r="A584" s="1"/>
      <c r="B584" s="6" t="s">
        <v>27</v>
      </c>
      <c r="C584" s="6">
        <v>1128299</v>
      </c>
      <c r="D584" s="7">
        <v>44201</v>
      </c>
      <c r="E584" s="6" t="s">
        <v>28</v>
      </c>
      <c r="F584" s="6" t="s">
        <v>42</v>
      </c>
      <c r="G584" s="6" t="s">
        <v>43</v>
      </c>
      <c r="H584" s="6" t="s">
        <v>19</v>
      </c>
      <c r="I584" s="8">
        <v>0.4</v>
      </c>
      <c r="J584" s="9">
        <v>4250</v>
      </c>
      <c r="K584" s="10">
        <f t="shared" si="4"/>
        <v>1700</v>
      </c>
      <c r="L584" s="10">
        <f t="shared" si="5"/>
        <v>595</v>
      </c>
      <c r="M584" s="11">
        <v>0.35000000000000003</v>
      </c>
      <c r="O584" s="16"/>
      <c r="P584" s="14"/>
      <c r="Q584" s="12"/>
      <c r="R584" s="13"/>
    </row>
    <row r="585" spans="1:18" ht="15.75" customHeight="1">
      <c r="A585" s="1"/>
      <c r="B585" s="6" t="s">
        <v>27</v>
      </c>
      <c r="C585" s="6">
        <v>1128299</v>
      </c>
      <c r="D585" s="7">
        <v>44201</v>
      </c>
      <c r="E585" s="6" t="s">
        <v>28</v>
      </c>
      <c r="F585" s="6" t="s">
        <v>42</v>
      </c>
      <c r="G585" s="6" t="s">
        <v>43</v>
      </c>
      <c r="H585" s="6" t="s">
        <v>20</v>
      </c>
      <c r="I585" s="8">
        <v>0.4</v>
      </c>
      <c r="J585" s="9">
        <v>2750</v>
      </c>
      <c r="K585" s="10">
        <f t="shared" si="4"/>
        <v>1100</v>
      </c>
      <c r="L585" s="10">
        <f t="shared" si="5"/>
        <v>330</v>
      </c>
      <c r="M585" s="11">
        <v>0.3</v>
      </c>
      <c r="O585" s="16"/>
      <c r="P585" s="14"/>
      <c r="Q585" s="12"/>
      <c r="R585" s="13"/>
    </row>
    <row r="586" spans="1:18" ht="15.75" customHeight="1">
      <c r="A586" s="1"/>
      <c r="B586" s="6" t="s">
        <v>27</v>
      </c>
      <c r="C586" s="6">
        <v>1128299</v>
      </c>
      <c r="D586" s="7">
        <v>44201</v>
      </c>
      <c r="E586" s="6" t="s">
        <v>28</v>
      </c>
      <c r="F586" s="6" t="s">
        <v>42</v>
      </c>
      <c r="G586" s="6" t="s">
        <v>43</v>
      </c>
      <c r="H586" s="6" t="s">
        <v>21</v>
      </c>
      <c r="I586" s="8">
        <v>0.45</v>
      </c>
      <c r="J586" s="9">
        <v>2250</v>
      </c>
      <c r="K586" s="10">
        <f t="shared" si="4"/>
        <v>1012.5</v>
      </c>
      <c r="L586" s="10">
        <f t="shared" si="5"/>
        <v>506.25</v>
      </c>
      <c r="M586" s="11">
        <v>0.5</v>
      </c>
      <c r="O586" s="16"/>
      <c r="P586" s="14"/>
      <c r="Q586" s="12"/>
      <c r="R586" s="13"/>
    </row>
    <row r="587" spans="1:18" ht="15.75" customHeight="1">
      <c r="A587" s="1"/>
      <c r="B587" s="6" t="s">
        <v>27</v>
      </c>
      <c r="C587" s="6">
        <v>1128299</v>
      </c>
      <c r="D587" s="7">
        <v>44201</v>
      </c>
      <c r="E587" s="6" t="s">
        <v>28</v>
      </c>
      <c r="F587" s="6" t="s">
        <v>42</v>
      </c>
      <c r="G587" s="6" t="s">
        <v>43</v>
      </c>
      <c r="H587" s="6" t="s">
        <v>22</v>
      </c>
      <c r="I587" s="8">
        <v>0.4</v>
      </c>
      <c r="J587" s="9">
        <v>4750</v>
      </c>
      <c r="K587" s="10">
        <f t="shared" si="4"/>
        <v>1900</v>
      </c>
      <c r="L587" s="10">
        <f t="shared" si="5"/>
        <v>285.00000000000006</v>
      </c>
      <c r="M587" s="11">
        <v>0.15000000000000002</v>
      </c>
      <c r="O587" s="16"/>
      <c r="P587" s="14"/>
      <c r="Q587" s="12"/>
      <c r="R587" s="13"/>
    </row>
    <row r="588" spans="1:18" ht="15.75" customHeight="1">
      <c r="A588" s="1"/>
      <c r="B588" s="6" t="s">
        <v>27</v>
      </c>
      <c r="C588" s="6">
        <v>1128299</v>
      </c>
      <c r="D588" s="7">
        <v>44232</v>
      </c>
      <c r="E588" s="6" t="s">
        <v>28</v>
      </c>
      <c r="F588" s="6" t="s">
        <v>42</v>
      </c>
      <c r="G588" s="6" t="s">
        <v>43</v>
      </c>
      <c r="H588" s="6" t="s">
        <v>17</v>
      </c>
      <c r="I588" s="8">
        <v>0.3</v>
      </c>
      <c r="J588" s="9">
        <v>5250</v>
      </c>
      <c r="K588" s="10">
        <f t="shared" si="4"/>
        <v>1575</v>
      </c>
      <c r="L588" s="10">
        <f t="shared" si="5"/>
        <v>551.25</v>
      </c>
      <c r="M588" s="11">
        <v>0.35000000000000003</v>
      </c>
      <c r="O588" s="16"/>
      <c r="P588" s="14"/>
      <c r="Q588" s="12"/>
      <c r="R588" s="13"/>
    </row>
    <row r="589" spans="1:18" ht="15.75" customHeight="1">
      <c r="A589" s="1"/>
      <c r="B589" s="6" t="s">
        <v>27</v>
      </c>
      <c r="C589" s="6">
        <v>1128299</v>
      </c>
      <c r="D589" s="7">
        <v>44232</v>
      </c>
      <c r="E589" s="6" t="s">
        <v>28</v>
      </c>
      <c r="F589" s="6" t="s">
        <v>42</v>
      </c>
      <c r="G589" s="6" t="s">
        <v>43</v>
      </c>
      <c r="H589" s="6" t="s">
        <v>18</v>
      </c>
      <c r="I589" s="8">
        <v>0.4</v>
      </c>
      <c r="J589" s="9">
        <v>4250</v>
      </c>
      <c r="K589" s="10">
        <f t="shared" si="4"/>
        <v>1700</v>
      </c>
      <c r="L589" s="10">
        <f t="shared" si="5"/>
        <v>340</v>
      </c>
      <c r="M589" s="11">
        <v>0.2</v>
      </c>
      <c r="O589" s="16"/>
      <c r="P589" s="14"/>
      <c r="Q589" s="12"/>
      <c r="R589" s="13"/>
    </row>
    <row r="590" spans="1:18" ht="15.75" customHeight="1">
      <c r="A590" s="1"/>
      <c r="B590" s="6" t="s">
        <v>27</v>
      </c>
      <c r="C590" s="6">
        <v>1128299</v>
      </c>
      <c r="D590" s="7">
        <v>44232</v>
      </c>
      <c r="E590" s="6" t="s">
        <v>28</v>
      </c>
      <c r="F590" s="6" t="s">
        <v>42</v>
      </c>
      <c r="G590" s="6" t="s">
        <v>43</v>
      </c>
      <c r="H590" s="6" t="s">
        <v>19</v>
      </c>
      <c r="I590" s="8">
        <v>0.4</v>
      </c>
      <c r="J590" s="9">
        <v>4250</v>
      </c>
      <c r="K590" s="10">
        <f t="shared" si="4"/>
        <v>1700</v>
      </c>
      <c r="L590" s="10">
        <f t="shared" si="5"/>
        <v>595</v>
      </c>
      <c r="M590" s="11">
        <v>0.35000000000000003</v>
      </c>
      <c r="O590" s="16"/>
      <c r="P590" s="14"/>
      <c r="Q590" s="12"/>
      <c r="R590" s="13"/>
    </row>
    <row r="591" spans="1:18" ht="15.75" customHeight="1">
      <c r="A591" s="1"/>
      <c r="B591" s="6" t="s">
        <v>27</v>
      </c>
      <c r="C591" s="6">
        <v>1128299</v>
      </c>
      <c r="D591" s="7">
        <v>44232</v>
      </c>
      <c r="E591" s="6" t="s">
        <v>28</v>
      </c>
      <c r="F591" s="6" t="s">
        <v>42</v>
      </c>
      <c r="G591" s="6" t="s">
        <v>43</v>
      </c>
      <c r="H591" s="6" t="s">
        <v>20</v>
      </c>
      <c r="I591" s="8">
        <v>0.4</v>
      </c>
      <c r="J591" s="9">
        <v>2750</v>
      </c>
      <c r="K591" s="10">
        <f t="shared" si="4"/>
        <v>1100</v>
      </c>
      <c r="L591" s="10">
        <f t="shared" si="5"/>
        <v>330</v>
      </c>
      <c r="M591" s="11">
        <v>0.3</v>
      </c>
      <c r="O591" s="16"/>
      <c r="P591" s="14"/>
      <c r="Q591" s="12"/>
      <c r="R591" s="13"/>
    </row>
    <row r="592" spans="1:18" ht="15.75" customHeight="1">
      <c r="A592" s="1"/>
      <c r="B592" s="6" t="s">
        <v>27</v>
      </c>
      <c r="C592" s="6">
        <v>1128299</v>
      </c>
      <c r="D592" s="7">
        <v>44232</v>
      </c>
      <c r="E592" s="6" t="s">
        <v>28</v>
      </c>
      <c r="F592" s="6" t="s">
        <v>42</v>
      </c>
      <c r="G592" s="6" t="s">
        <v>43</v>
      </c>
      <c r="H592" s="6" t="s">
        <v>21</v>
      </c>
      <c r="I592" s="8">
        <v>0.45</v>
      </c>
      <c r="J592" s="9">
        <v>2000</v>
      </c>
      <c r="K592" s="10">
        <f t="shared" si="4"/>
        <v>900</v>
      </c>
      <c r="L592" s="10">
        <f t="shared" si="5"/>
        <v>450</v>
      </c>
      <c r="M592" s="11">
        <v>0.5</v>
      </c>
      <c r="O592" s="16"/>
      <c r="P592" s="14"/>
      <c r="Q592" s="12"/>
      <c r="R592" s="13"/>
    </row>
    <row r="593" spans="1:18" ht="15.75" customHeight="1">
      <c r="A593" s="1"/>
      <c r="B593" s="6" t="s">
        <v>27</v>
      </c>
      <c r="C593" s="6">
        <v>1128299</v>
      </c>
      <c r="D593" s="7">
        <v>44232</v>
      </c>
      <c r="E593" s="6" t="s">
        <v>28</v>
      </c>
      <c r="F593" s="6" t="s">
        <v>42</v>
      </c>
      <c r="G593" s="6" t="s">
        <v>43</v>
      </c>
      <c r="H593" s="6" t="s">
        <v>22</v>
      </c>
      <c r="I593" s="8">
        <v>0.4</v>
      </c>
      <c r="J593" s="9">
        <v>4000</v>
      </c>
      <c r="K593" s="10">
        <f t="shared" si="4"/>
        <v>1600</v>
      </c>
      <c r="L593" s="10">
        <f t="shared" si="5"/>
        <v>240.00000000000003</v>
      </c>
      <c r="M593" s="11">
        <v>0.15000000000000002</v>
      </c>
      <c r="O593" s="16"/>
      <c r="P593" s="14"/>
      <c r="Q593" s="12"/>
      <c r="R593" s="13"/>
    </row>
    <row r="594" spans="1:18" ht="15.75" customHeight="1">
      <c r="A594" s="1"/>
      <c r="B594" s="6" t="s">
        <v>27</v>
      </c>
      <c r="C594" s="6">
        <v>1128299</v>
      </c>
      <c r="D594" s="7">
        <v>44259</v>
      </c>
      <c r="E594" s="6" t="s">
        <v>28</v>
      </c>
      <c r="F594" s="6" t="s">
        <v>42</v>
      </c>
      <c r="G594" s="6" t="s">
        <v>43</v>
      </c>
      <c r="H594" s="6" t="s">
        <v>17</v>
      </c>
      <c r="I594" s="8">
        <v>0.4</v>
      </c>
      <c r="J594" s="9">
        <v>5500</v>
      </c>
      <c r="K594" s="10">
        <f t="shared" si="4"/>
        <v>2200</v>
      </c>
      <c r="L594" s="10">
        <f t="shared" si="5"/>
        <v>770.00000000000011</v>
      </c>
      <c r="M594" s="11">
        <v>0.35000000000000003</v>
      </c>
      <c r="O594" s="16"/>
      <c r="P594" s="14"/>
      <c r="Q594" s="12"/>
      <c r="R594" s="13"/>
    </row>
    <row r="595" spans="1:18" ht="15.75" customHeight="1">
      <c r="A595" s="1"/>
      <c r="B595" s="6" t="s">
        <v>27</v>
      </c>
      <c r="C595" s="6">
        <v>1128299</v>
      </c>
      <c r="D595" s="7">
        <v>44259</v>
      </c>
      <c r="E595" s="6" t="s">
        <v>28</v>
      </c>
      <c r="F595" s="6" t="s">
        <v>42</v>
      </c>
      <c r="G595" s="6" t="s">
        <v>43</v>
      </c>
      <c r="H595" s="6" t="s">
        <v>18</v>
      </c>
      <c r="I595" s="8">
        <v>0.49999999999999994</v>
      </c>
      <c r="J595" s="9">
        <v>4000</v>
      </c>
      <c r="K595" s="10">
        <f t="shared" si="4"/>
        <v>1999.9999999999998</v>
      </c>
      <c r="L595" s="10">
        <f t="shared" si="5"/>
        <v>400</v>
      </c>
      <c r="M595" s="11">
        <v>0.2</v>
      </c>
      <c r="O595" s="16"/>
      <c r="P595" s="14"/>
      <c r="Q595" s="12"/>
      <c r="R595" s="13"/>
    </row>
    <row r="596" spans="1:18" ht="15.75" customHeight="1">
      <c r="A596" s="1"/>
      <c r="B596" s="6" t="s">
        <v>27</v>
      </c>
      <c r="C596" s="6">
        <v>1128299</v>
      </c>
      <c r="D596" s="7">
        <v>44259</v>
      </c>
      <c r="E596" s="6" t="s">
        <v>28</v>
      </c>
      <c r="F596" s="6" t="s">
        <v>42</v>
      </c>
      <c r="G596" s="6" t="s">
        <v>43</v>
      </c>
      <c r="H596" s="6" t="s">
        <v>19</v>
      </c>
      <c r="I596" s="8">
        <v>0.54999999999999993</v>
      </c>
      <c r="J596" s="9">
        <v>4000</v>
      </c>
      <c r="K596" s="10">
        <f t="shared" si="4"/>
        <v>2199.9999999999995</v>
      </c>
      <c r="L596" s="10">
        <f t="shared" si="5"/>
        <v>769.99999999999989</v>
      </c>
      <c r="M596" s="11">
        <v>0.35000000000000003</v>
      </c>
      <c r="O596" s="16"/>
      <c r="P596" s="14"/>
      <c r="Q596" s="12"/>
      <c r="R596" s="13"/>
    </row>
    <row r="597" spans="1:18" ht="15.75" customHeight="1">
      <c r="A597" s="1"/>
      <c r="B597" s="6" t="s">
        <v>27</v>
      </c>
      <c r="C597" s="6">
        <v>1128299</v>
      </c>
      <c r="D597" s="7">
        <v>44259</v>
      </c>
      <c r="E597" s="6" t="s">
        <v>28</v>
      </c>
      <c r="F597" s="6" t="s">
        <v>42</v>
      </c>
      <c r="G597" s="6" t="s">
        <v>43</v>
      </c>
      <c r="H597" s="6" t="s">
        <v>20</v>
      </c>
      <c r="I597" s="8">
        <v>0.54999999999999993</v>
      </c>
      <c r="J597" s="9">
        <v>3000</v>
      </c>
      <c r="K597" s="10">
        <f t="shared" si="4"/>
        <v>1649.9999999999998</v>
      </c>
      <c r="L597" s="10">
        <f t="shared" si="5"/>
        <v>494.99999999999989</v>
      </c>
      <c r="M597" s="11">
        <v>0.3</v>
      </c>
      <c r="O597" s="16"/>
      <c r="P597" s="14"/>
      <c r="Q597" s="12"/>
      <c r="R597" s="13"/>
    </row>
    <row r="598" spans="1:18" ht="15.75" customHeight="1">
      <c r="A598" s="1"/>
      <c r="B598" s="6" t="s">
        <v>27</v>
      </c>
      <c r="C598" s="6">
        <v>1128299</v>
      </c>
      <c r="D598" s="7">
        <v>44259</v>
      </c>
      <c r="E598" s="6" t="s">
        <v>28</v>
      </c>
      <c r="F598" s="6" t="s">
        <v>42</v>
      </c>
      <c r="G598" s="6" t="s">
        <v>43</v>
      </c>
      <c r="H598" s="6" t="s">
        <v>21</v>
      </c>
      <c r="I598" s="8">
        <v>0.6</v>
      </c>
      <c r="J598" s="9">
        <v>1500</v>
      </c>
      <c r="K598" s="10">
        <f t="shared" si="4"/>
        <v>900</v>
      </c>
      <c r="L598" s="10">
        <f t="shared" si="5"/>
        <v>450</v>
      </c>
      <c r="M598" s="11">
        <v>0.5</v>
      </c>
      <c r="O598" s="16"/>
      <c r="P598" s="14"/>
      <c r="Q598" s="12"/>
      <c r="R598" s="13"/>
    </row>
    <row r="599" spans="1:18" ht="15.75" customHeight="1">
      <c r="A599" s="1"/>
      <c r="B599" s="6" t="s">
        <v>27</v>
      </c>
      <c r="C599" s="6">
        <v>1128299</v>
      </c>
      <c r="D599" s="7">
        <v>44259</v>
      </c>
      <c r="E599" s="6" t="s">
        <v>28</v>
      </c>
      <c r="F599" s="6" t="s">
        <v>42</v>
      </c>
      <c r="G599" s="6" t="s">
        <v>43</v>
      </c>
      <c r="H599" s="6" t="s">
        <v>22</v>
      </c>
      <c r="I599" s="8">
        <v>0.54999999999999993</v>
      </c>
      <c r="J599" s="9">
        <v>3500</v>
      </c>
      <c r="K599" s="10">
        <f t="shared" si="4"/>
        <v>1924.9999999999998</v>
      </c>
      <c r="L599" s="10">
        <f t="shared" si="5"/>
        <v>288.75</v>
      </c>
      <c r="M599" s="11">
        <v>0.15000000000000002</v>
      </c>
      <c r="O599" s="16"/>
      <c r="P599" s="14"/>
      <c r="Q599" s="12"/>
      <c r="R599" s="13"/>
    </row>
    <row r="600" spans="1:18" ht="15.75" customHeight="1">
      <c r="A600" s="1"/>
      <c r="B600" s="6" t="s">
        <v>27</v>
      </c>
      <c r="C600" s="6">
        <v>1128299</v>
      </c>
      <c r="D600" s="7">
        <v>44291</v>
      </c>
      <c r="E600" s="6" t="s">
        <v>28</v>
      </c>
      <c r="F600" s="6" t="s">
        <v>42</v>
      </c>
      <c r="G600" s="6" t="s">
        <v>43</v>
      </c>
      <c r="H600" s="6" t="s">
        <v>17</v>
      </c>
      <c r="I600" s="8">
        <v>0.6</v>
      </c>
      <c r="J600" s="9">
        <v>5250</v>
      </c>
      <c r="K600" s="10">
        <f t="shared" si="4"/>
        <v>3150</v>
      </c>
      <c r="L600" s="10">
        <f t="shared" si="5"/>
        <v>1102.5</v>
      </c>
      <c r="M600" s="11">
        <v>0.35000000000000003</v>
      </c>
      <c r="O600" s="16"/>
      <c r="P600" s="14"/>
      <c r="Q600" s="12"/>
      <c r="R600" s="13"/>
    </row>
    <row r="601" spans="1:18" ht="15.75" customHeight="1">
      <c r="A601" s="1"/>
      <c r="B601" s="6" t="s">
        <v>27</v>
      </c>
      <c r="C601" s="6">
        <v>1128299</v>
      </c>
      <c r="D601" s="7">
        <v>44291</v>
      </c>
      <c r="E601" s="6" t="s">
        <v>28</v>
      </c>
      <c r="F601" s="6" t="s">
        <v>42</v>
      </c>
      <c r="G601" s="6" t="s">
        <v>43</v>
      </c>
      <c r="H601" s="6" t="s">
        <v>18</v>
      </c>
      <c r="I601" s="8">
        <v>0.65</v>
      </c>
      <c r="J601" s="9">
        <v>3250</v>
      </c>
      <c r="K601" s="10">
        <f t="shared" si="4"/>
        <v>2112.5</v>
      </c>
      <c r="L601" s="10">
        <f t="shared" si="5"/>
        <v>422.5</v>
      </c>
      <c r="M601" s="11">
        <v>0.2</v>
      </c>
      <c r="O601" s="16"/>
      <c r="P601" s="14"/>
      <c r="Q601" s="12"/>
      <c r="R601" s="13"/>
    </row>
    <row r="602" spans="1:18" ht="15.75" customHeight="1">
      <c r="A602" s="1"/>
      <c r="B602" s="6" t="s">
        <v>27</v>
      </c>
      <c r="C602" s="6">
        <v>1128299</v>
      </c>
      <c r="D602" s="7">
        <v>44291</v>
      </c>
      <c r="E602" s="6" t="s">
        <v>28</v>
      </c>
      <c r="F602" s="6" t="s">
        <v>42</v>
      </c>
      <c r="G602" s="6" t="s">
        <v>43</v>
      </c>
      <c r="H602" s="6" t="s">
        <v>19</v>
      </c>
      <c r="I602" s="8">
        <v>0.65</v>
      </c>
      <c r="J602" s="9">
        <v>3750</v>
      </c>
      <c r="K602" s="10">
        <f t="shared" si="4"/>
        <v>2437.5</v>
      </c>
      <c r="L602" s="10">
        <f t="shared" si="5"/>
        <v>853.12500000000011</v>
      </c>
      <c r="M602" s="11">
        <v>0.35000000000000003</v>
      </c>
      <c r="O602" s="16"/>
      <c r="P602" s="14"/>
      <c r="Q602" s="12"/>
      <c r="R602" s="13"/>
    </row>
    <row r="603" spans="1:18" ht="15.75" customHeight="1">
      <c r="A603" s="1"/>
      <c r="B603" s="6" t="s">
        <v>27</v>
      </c>
      <c r="C603" s="6">
        <v>1128299</v>
      </c>
      <c r="D603" s="7">
        <v>44291</v>
      </c>
      <c r="E603" s="6" t="s">
        <v>28</v>
      </c>
      <c r="F603" s="6" t="s">
        <v>42</v>
      </c>
      <c r="G603" s="6" t="s">
        <v>43</v>
      </c>
      <c r="H603" s="6" t="s">
        <v>20</v>
      </c>
      <c r="I603" s="8">
        <v>0.6</v>
      </c>
      <c r="J603" s="9">
        <v>2750</v>
      </c>
      <c r="K603" s="10">
        <f t="shared" si="4"/>
        <v>1650</v>
      </c>
      <c r="L603" s="10">
        <f t="shared" si="5"/>
        <v>495</v>
      </c>
      <c r="M603" s="11">
        <v>0.3</v>
      </c>
      <c r="O603" s="16"/>
      <c r="P603" s="14"/>
      <c r="Q603" s="12"/>
      <c r="R603" s="13"/>
    </row>
    <row r="604" spans="1:18" ht="15.75" customHeight="1">
      <c r="A604" s="1"/>
      <c r="B604" s="6" t="s">
        <v>27</v>
      </c>
      <c r="C604" s="6">
        <v>1128299</v>
      </c>
      <c r="D604" s="7">
        <v>44291</v>
      </c>
      <c r="E604" s="6" t="s">
        <v>28</v>
      </c>
      <c r="F604" s="6" t="s">
        <v>42</v>
      </c>
      <c r="G604" s="6" t="s">
        <v>43</v>
      </c>
      <c r="H604" s="6" t="s">
        <v>21</v>
      </c>
      <c r="I604" s="8">
        <v>0.65</v>
      </c>
      <c r="J604" s="9">
        <v>1750</v>
      </c>
      <c r="K604" s="10">
        <f t="shared" si="4"/>
        <v>1137.5</v>
      </c>
      <c r="L604" s="10">
        <f t="shared" si="5"/>
        <v>568.75</v>
      </c>
      <c r="M604" s="11">
        <v>0.5</v>
      </c>
      <c r="O604" s="16"/>
      <c r="P604" s="14"/>
      <c r="Q604" s="12"/>
      <c r="R604" s="13"/>
    </row>
    <row r="605" spans="1:18" ht="15.75" customHeight="1">
      <c r="A605" s="1"/>
      <c r="B605" s="6" t="s">
        <v>27</v>
      </c>
      <c r="C605" s="6">
        <v>1128299</v>
      </c>
      <c r="D605" s="7">
        <v>44291</v>
      </c>
      <c r="E605" s="6" t="s">
        <v>28</v>
      </c>
      <c r="F605" s="6" t="s">
        <v>42</v>
      </c>
      <c r="G605" s="6" t="s">
        <v>43</v>
      </c>
      <c r="H605" s="6" t="s">
        <v>22</v>
      </c>
      <c r="I605" s="8">
        <v>0.8</v>
      </c>
      <c r="J605" s="9">
        <v>3250</v>
      </c>
      <c r="K605" s="10">
        <f t="shared" si="4"/>
        <v>2600</v>
      </c>
      <c r="L605" s="10">
        <f t="shared" si="5"/>
        <v>390.00000000000006</v>
      </c>
      <c r="M605" s="11">
        <v>0.15000000000000002</v>
      </c>
      <c r="O605" s="16"/>
      <c r="P605" s="14"/>
      <c r="Q605" s="12"/>
      <c r="R605" s="13"/>
    </row>
    <row r="606" spans="1:18" ht="15.75" customHeight="1">
      <c r="A606" s="1"/>
      <c r="B606" s="6" t="s">
        <v>27</v>
      </c>
      <c r="C606" s="6">
        <v>1128299</v>
      </c>
      <c r="D606" s="7">
        <v>44322</v>
      </c>
      <c r="E606" s="6" t="s">
        <v>28</v>
      </c>
      <c r="F606" s="6" t="s">
        <v>42</v>
      </c>
      <c r="G606" s="6" t="s">
        <v>43</v>
      </c>
      <c r="H606" s="6" t="s">
        <v>17</v>
      </c>
      <c r="I606" s="8">
        <v>0.6</v>
      </c>
      <c r="J606" s="9">
        <v>5250</v>
      </c>
      <c r="K606" s="10">
        <f t="shared" si="4"/>
        <v>3150</v>
      </c>
      <c r="L606" s="10">
        <f t="shared" si="5"/>
        <v>1575</v>
      </c>
      <c r="M606" s="11">
        <v>0.5</v>
      </c>
      <c r="O606" s="16"/>
      <c r="P606" s="14"/>
      <c r="Q606" s="12"/>
      <c r="R606" s="13"/>
    </row>
    <row r="607" spans="1:18" ht="15.75" customHeight="1">
      <c r="A607" s="1"/>
      <c r="B607" s="6" t="s">
        <v>27</v>
      </c>
      <c r="C607" s="6">
        <v>1128299</v>
      </c>
      <c r="D607" s="7">
        <v>44322</v>
      </c>
      <c r="E607" s="6" t="s">
        <v>28</v>
      </c>
      <c r="F607" s="6" t="s">
        <v>42</v>
      </c>
      <c r="G607" s="6" t="s">
        <v>43</v>
      </c>
      <c r="H607" s="6" t="s">
        <v>18</v>
      </c>
      <c r="I607" s="8">
        <v>0.65</v>
      </c>
      <c r="J607" s="9">
        <v>3750</v>
      </c>
      <c r="K607" s="10">
        <f t="shared" si="4"/>
        <v>2437.5</v>
      </c>
      <c r="L607" s="10">
        <f t="shared" si="5"/>
        <v>853.125</v>
      </c>
      <c r="M607" s="11">
        <v>0.35</v>
      </c>
      <c r="O607" s="16"/>
      <c r="P607" s="14"/>
      <c r="Q607" s="12"/>
      <c r="R607" s="13"/>
    </row>
    <row r="608" spans="1:18" ht="15.75" customHeight="1">
      <c r="A608" s="1"/>
      <c r="B608" s="6" t="s">
        <v>27</v>
      </c>
      <c r="C608" s="6">
        <v>1128299</v>
      </c>
      <c r="D608" s="7">
        <v>44322</v>
      </c>
      <c r="E608" s="6" t="s">
        <v>28</v>
      </c>
      <c r="F608" s="6" t="s">
        <v>42</v>
      </c>
      <c r="G608" s="6" t="s">
        <v>43</v>
      </c>
      <c r="H608" s="6" t="s">
        <v>19</v>
      </c>
      <c r="I608" s="8">
        <v>0.65</v>
      </c>
      <c r="J608" s="9">
        <v>3750</v>
      </c>
      <c r="K608" s="10">
        <f t="shared" si="4"/>
        <v>2437.5</v>
      </c>
      <c r="L608" s="10">
        <f t="shared" si="5"/>
        <v>1218.75</v>
      </c>
      <c r="M608" s="11">
        <v>0.5</v>
      </c>
      <c r="O608" s="16"/>
      <c r="P608" s="14"/>
      <c r="Q608" s="12"/>
      <c r="R608" s="13"/>
    </row>
    <row r="609" spans="1:18" ht="15.75" customHeight="1">
      <c r="A609" s="1"/>
      <c r="B609" s="6" t="s">
        <v>27</v>
      </c>
      <c r="C609" s="6">
        <v>1128299</v>
      </c>
      <c r="D609" s="7">
        <v>44322</v>
      </c>
      <c r="E609" s="6" t="s">
        <v>28</v>
      </c>
      <c r="F609" s="6" t="s">
        <v>42</v>
      </c>
      <c r="G609" s="6" t="s">
        <v>43</v>
      </c>
      <c r="H609" s="6" t="s">
        <v>20</v>
      </c>
      <c r="I609" s="8">
        <v>0.6</v>
      </c>
      <c r="J609" s="9">
        <v>2750</v>
      </c>
      <c r="K609" s="10">
        <f t="shared" si="4"/>
        <v>1650</v>
      </c>
      <c r="L609" s="10">
        <f t="shared" si="5"/>
        <v>742.49999999999989</v>
      </c>
      <c r="M609" s="11">
        <v>0.44999999999999996</v>
      </c>
      <c r="O609" s="16"/>
      <c r="P609" s="14"/>
      <c r="Q609" s="12"/>
      <c r="R609" s="13"/>
    </row>
    <row r="610" spans="1:18" ht="15.75" customHeight="1">
      <c r="A610" s="1"/>
      <c r="B610" s="6" t="s">
        <v>27</v>
      </c>
      <c r="C610" s="6">
        <v>1128299</v>
      </c>
      <c r="D610" s="7">
        <v>44322</v>
      </c>
      <c r="E610" s="6" t="s">
        <v>28</v>
      </c>
      <c r="F610" s="6" t="s">
        <v>42</v>
      </c>
      <c r="G610" s="6" t="s">
        <v>43</v>
      </c>
      <c r="H610" s="6" t="s">
        <v>21</v>
      </c>
      <c r="I610" s="8">
        <v>0.65</v>
      </c>
      <c r="J610" s="9">
        <v>1750</v>
      </c>
      <c r="K610" s="10">
        <f t="shared" si="4"/>
        <v>1137.5</v>
      </c>
      <c r="L610" s="10">
        <f t="shared" si="5"/>
        <v>739.37500000000011</v>
      </c>
      <c r="M610" s="11">
        <v>0.65000000000000013</v>
      </c>
      <c r="O610" s="16"/>
      <c r="P610" s="14"/>
      <c r="Q610" s="12"/>
      <c r="R610" s="13"/>
    </row>
    <row r="611" spans="1:18" ht="15.75" customHeight="1">
      <c r="A611" s="1"/>
      <c r="B611" s="6" t="s">
        <v>27</v>
      </c>
      <c r="C611" s="6">
        <v>1128299</v>
      </c>
      <c r="D611" s="7">
        <v>44322</v>
      </c>
      <c r="E611" s="6" t="s">
        <v>28</v>
      </c>
      <c r="F611" s="6" t="s">
        <v>42</v>
      </c>
      <c r="G611" s="6" t="s">
        <v>43</v>
      </c>
      <c r="H611" s="6" t="s">
        <v>22</v>
      </c>
      <c r="I611" s="8">
        <v>0.8</v>
      </c>
      <c r="J611" s="9">
        <v>4750</v>
      </c>
      <c r="K611" s="10">
        <f t="shared" si="4"/>
        <v>3800</v>
      </c>
      <c r="L611" s="10">
        <f t="shared" si="5"/>
        <v>1140</v>
      </c>
      <c r="M611" s="11">
        <v>0.3</v>
      </c>
      <c r="O611" s="16"/>
      <c r="P611" s="14"/>
      <c r="Q611" s="12"/>
      <c r="R611" s="13"/>
    </row>
    <row r="612" spans="1:18" ht="15.75" customHeight="1">
      <c r="A612" s="1"/>
      <c r="B612" s="6" t="s">
        <v>27</v>
      </c>
      <c r="C612" s="6">
        <v>1128299</v>
      </c>
      <c r="D612" s="7">
        <v>44352</v>
      </c>
      <c r="E612" s="6" t="s">
        <v>28</v>
      </c>
      <c r="F612" s="6" t="s">
        <v>42</v>
      </c>
      <c r="G612" s="6" t="s">
        <v>43</v>
      </c>
      <c r="H612" s="6" t="s">
        <v>17</v>
      </c>
      <c r="I612" s="8">
        <v>0.6</v>
      </c>
      <c r="J612" s="9">
        <v>7250</v>
      </c>
      <c r="K612" s="10">
        <f t="shared" si="4"/>
        <v>4350</v>
      </c>
      <c r="L612" s="10">
        <f t="shared" si="5"/>
        <v>2175</v>
      </c>
      <c r="M612" s="11">
        <v>0.5</v>
      </c>
      <c r="O612" s="16"/>
      <c r="P612" s="14"/>
      <c r="Q612" s="12"/>
      <c r="R612" s="13"/>
    </row>
    <row r="613" spans="1:18" ht="15.75" customHeight="1">
      <c r="A613" s="1"/>
      <c r="B613" s="6" t="s">
        <v>27</v>
      </c>
      <c r="C613" s="6">
        <v>1128299</v>
      </c>
      <c r="D613" s="7">
        <v>44352</v>
      </c>
      <c r="E613" s="6" t="s">
        <v>28</v>
      </c>
      <c r="F613" s="6" t="s">
        <v>42</v>
      </c>
      <c r="G613" s="6" t="s">
        <v>43</v>
      </c>
      <c r="H613" s="6" t="s">
        <v>18</v>
      </c>
      <c r="I613" s="8">
        <v>0.65</v>
      </c>
      <c r="J613" s="9">
        <v>5750</v>
      </c>
      <c r="K613" s="10">
        <f t="shared" si="4"/>
        <v>3737.5</v>
      </c>
      <c r="L613" s="10">
        <f t="shared" si="5"/>
        <v>1308.125</v>
      </c>
      <c r="M613" s="11">
        <v>0.35</v>
      </c>
      <c r="O613" s="16"/>
      <c r="P613" s="14"/>
      <c r="Q613" s="12"/>
      <c r="R613" s="13"/>
    </row>
    <row r="614" spans="1:18" ht="15.75" customHeight="1">
      <c r="A614" s="1"/>
      <c r="B614" s="6" t="s">
        <v>27</v>
      </c>
      <c r="C614" s="6">
        <v>1128299</v>
      </c>
      <c r="D614" s="7">
        <v>44352</v>
      </c>
      <c r="E614" s="6" t="s">
        <v>28</v>
      </c>
      <c r="F614" s="6" t="s">
        <v>42</v>
      </c>
      <c r="G614" s="6" t="s">
        <v>43</v>
      </c>
      <c r="H614" s="6" t="s">
        <v>19</v>
      </c>
      <c r="I614" s="8">
        <v>0.65</v>
      </c>
      <c r="J614" s="9">
        <v>5750</v>
      </c>
      <c r="K614" s="10">
        <f t="shared" si="4"/>
        <v>3737.5</v>
      </c>
      <c r="L614" s="10">
        <f t="shared" si="5"/>
        <v>1868.75</v>
      </c>
      <c r="M614" s="11">
        <v>0.5</v>
      </c>
      <c r="O614" s="16"/>
      <c r="P614" s="14"/>
      <c r="Q614" s="12"/>
      <c r="R614" s="13"/>
    </row>
    <row r="615" spans="1:18" ht="15.75" customHeight="1">
      <c r="A615" s="1"/>
      <c r="B615" s="6" t="s">
        <v>27</v>
      </c>
      <c r="C615" s="6">
        <v>1128299</v>
      </c>
      <c r="D615" s="7">
        <v>44352</v>
      </c>
      <c r="E615" s="6" t="s">
        <v>28</v>
      </c>
      <c r="F615" s="6" t="s">
        <v>42</v>
      </c>
      <c r="G615" s="6" t="s">
        <v>43</v>
      </c>
      <c r="H615" s="6" t="s">
        <v>20</v>
      </c>
      <c r="I615" s="8">
        <v>0.65</v>
      </c>
      <c r="J615" s="9">
        <v>4500</v>
      </c>
      <c r="K615" s="10">
        <f t="shared" si="4"/>
        <v>2925</v>
      </c>
      <c r="L615" s="10">
        <f t="shared" si="5"/>
        <v>1316.2499999999998</v>
      </c>
      <c r="M615" s="11">
        <v>0.44999999999999996</v>
      </c>
      <c r="O615" s="16"/>
      <c r="P615" s="14"/>
      <c r="Q615" s="12"/>
      <c r="R615" s="13"/>
    </row>
    <row r="616" spans="1:18" ht="15.75" customHeight="1">
      <c r="A616" s="1"/>
      <c r="B616" s="6" t="s">
        <v>27</v>
      </c>
      <c r="C616" s="6">
        <v>1128299</v>
      </c>
      <c r="D616" s="7">
        <v>44352</v>
      </c>
      <c r="E616" s="6" t="s">
        <v>28</v>
      </c>
      <c r="F616" s="6" t="s">
        <v>42</v>
      </c>
      <c r="G616" s="6" t="s">
        <v>43</v>
      </c>
      <c r="H616" s="6" t="s">
        <v>21</v>
      </c>
      <c r="I616" s="8">
        <v>0.70000000000000007</v>
      </c>
      <c r="J616" s="9">
        <v>3250</v>
      </c>
      <c r="K616" s="10">
        <f t="shared" si="4"/>
        <v>2275</v>
      </c>
      <c r="L616" s="10">
        <f t="shared" si="5"/>
        <v>1478.7500000000002</v>
      </c>
      <c r="M616" s="11">
        <v>0.65000000000000013</v>
      </c>
      <c r="O616" s="16"/>
      <c r="P616" s="14"/>
      <c r="Q616" s="12"/>
      <c r="R616" s="13"/>
    </row>
    <row r="617" spans="1:18" ht="15.75" customHeight="1">
      <c r="A617" s="1"/>
      <c r="B617" s="6" t="s">
        <v>27</v>
      </c>
      <c r="C617" s="6">
        <v>1128299</v>
      </c>
      <c r="D617" s="7">
        <v>44352</v>
      </c>
      <c r="E617" s="6" t="s">
        <v>28</v>
      </c>
      <c r="F617" s="6" t="s">
        <v>42</v>
      </c>
      <c r="G617" s="6" t="s">
        <v>43</v>
      </c>
      <c r="H617" s="6" t="s">
        <v>22</v>
      </c>
      <c r="I617" s="8">
        <v>0.85000000000000009</v>
      </c>
      <c r="J617" s="9">
        <v>6250</v>
      </c>
      <c r="K617" s="10">
        <f t="shared" si="4"/>
        <v>5312.5000000000009</v>
      </c>
      <c r="L617" s="10">
        <f t="shared" si="5"/>
        <v>1593.7500000000002</v>
      </c>
      <c r="M617" s="11">
        <v>0.3</v>
      </c>
      <c r="O617" s="16"/>
      <c r="P617" s="14"/>
      <c r="Q617" s="12"/>
      <c r="R617" s="13"/>
    </row>
    <row r="618" spans="1:18" ht="15.75" customHeight="1">
      <c r="A618" s="1"/>
      <c r="B618" s="6" t="s">
        <v>27</v>
      </c>
      <c r="C618" s="6">
        <v>1128299</v>
      </c>
      <c r="D618" s="7">
        <v>44381</v>
      </c>
      <c r="E618" s="6" t="s">
        <v>28</v>
      </c>
      <c r="F618" s="6" t="s">
        <v>42</v>
      </c>
      <c r="G618" s="6" t="s">
        <v>43</v>
      </c>
      <c r="H618" s="6" t="s">
        <v>17</v>
      </c>
      <c r="I618" s="8">
        <v>0.65</v>
      </c>
      <c r="J618" s="9">
        <v>7750</v>
      </c>
      <c r="K618" s="10">
        <f t="shared" si="4"/>
        <v>5037.5</v>
      </c>
      <c r="L618" s="10">
        <f t="shared" si="5"/>
        <v>2266.875</v>
      </c>
      <c r="M618" s="11">
        <v>0.45</v>
      </c>
      <c r="O618" s="16"/>
      <c r="P618" s="14"/>
      <c r="Q618" s="12"/>
      <c r="R618" s="13"/>
    </row>
    <row r="619" spans="1:18" ht="15.75" customHeight="1">
      <c r="A619" s="1"/>
      <c r="B619" s="6" t="s">
        <v>27</v>
      </c>
      <c r="C619" s="6">
        <v>1128299</v>
      </c>
      <c r="D619" s="7">
        <v>44381</v>
      </c>
      <c r="E619" s="6" t="s">
        <v>28</v>
      </c>
      <c r="F619" s="6" t="s">
        <v>42</v>
      </c>
      <c r="G619" s="6" t="s">
        <v>43</v>
      </c>
      <c r="H619" s="6" t="s">
        <v>18</v>
      </c>
      <c r="I619" s="8">
        <v>0.70000000000000007</v>
      </c>
      <c r="J619" s="9">
        <v>6250</v>
      </c>
      <c r="K619" s="10">
        <f t="shared" si="4"/>
        <v>4375</v>
      </c>
      <c r="L619" s="10">
        <f t="shared" si="5"/>
        <v>1312.5</v>
      </c>
      <c r="M619" s="11">
        <v>0.3</v>
      </c>
      <c r="O619" s="16"/>
      <c r="P619" s="14"/>
      <c r="Q619" s="12"/>
      <c r="R619" s="13"/>
    </row>
    <row r="620" spans="1:18" ht="15.75" customHeight="1">
      <c r="A620" s="1"/>
      <c r="B620" s="6" t="s">
        <v>27</v>
      </c>
      <c r="C620" s="6">
        <v>1128299</v>
      </c>
      <c r="D620" s="7">
        <v>44381</v>
      </c>
      <c r="E620" s="6" t="s">
        <v>28</v>
      </c>
      <c r="F620" s="6" t="s">
        <v>42</v>
      </c>
      <c r="G620" s="6" t="s">
        <v>43</v>
      </c>
      <c r="H620" s="6" t="s">
        <v>19</v>
      </c>
      <c r="I620" s="8">
        <v>0.70000000000000007</v>
      </c>
      <c r="J620" s="9">
        <v>5750</v>
      </c>
      <c r="K620" s="10">
        <f t="shared" si="4"/>
        <v>4025.0000000000005</v>
      </c>
      <c r="L620" s="10">
        <f t="shared" si="5"/>
        <v>1811.2500000000002</v>
      </c>
      <c r="M620" s="11">
        <v>0.45</v>
      </c>
      <c r="O620" s="16"/>
      <c r="P620" s="14"/>
      <c r="Q620" s="12"/>
      <c r="R620" s="13"/>
    </row>
    <row r="621" spans="1:18" ht="15.75" customHeight="1">
      <c r="A621" s="1"/>
      <c r="B621" s="6" t="s">
        <v>27</v>
      </c>
      <c r="C621" s="6">
        <v>1128299</v>
      </c>
      <c r="D621" s="7">
        <v>44381</v>
      </c>
      <c r="E621" s="6" t="s">
        <v>28</v>
      </c>
      <c r="F621" s="6" t="s">
        <v>42</v>
      </c>
      <c r="G621" s="6" t="s">
        <v>43</v>
      </c>
      <c r="H621" s="6" t="s">
        <v>20</v>
      </c>
      <c r="I621" s="8">
        <v>0.65</v>
      </c>
      <c r="J621" s="9">
        <v>4750</v>
      </c>
      <c r="K621" s="10">
        <f t="shared" si="4"/>
        <v>3087.5</v>
      </c>
      <c r="L621" s="10">
        <f t="shared" si="5"/>
        <v>1235</v>
      </c>
      <c r="M621" s="11">
        <v>0.39999999999999997</v>
      </c>
      <c r="O621" s="16"/>
      <c r="P621" s="14"/>
      <c r="Q621" s="12"/>
      <c r="R621" s="13"/>
    </row>
    <row r="622" spans="1:18" ht="15.75" customHeight="1">
      <c r="A622" s="1"/>
      <c r="B622" s="6" t="s">
        <v>27</v>
      </c>
      <c r="C622" s="6">
        <v>1128299</v>
      </c>
      <c r="D622" s="7">
        <v>44381</v>
      </c>
      <c r="E622" s="6" t="s">
        <v>28</v>
      </c>
      <c r="F622" s="6" t="s">
        <v>42</v>
      </c>
      <c r="G622" s="6" t="s">
        <v>43</v>
      </c>
      <c r="H622" s="6" t="s">
        <v>21</v>
      </c>
      <c r="I622" s="8">
        <v>0.70000000000000007</v>
      </c>
      <c r="J622" s="9">
        <v>5250</v>
      </c>
      <c r="K622" s="10">
        <f t="shared" si="4"/>
        <v>3675.0000000000005</v>
      </c>
      <c r="L622" s="10">
        <f t="shared" si="5"/>
        <v>2205.0000000000005</v>
      </c>
      <c r="M622" s="11">
        <v>0.60000000000000009</v>
      </c>
      <c r="O622" s="16"/>
      <c r="P622" s="14"/>
      <c r="Q622" s="12"/>
      <c r="R622" s="13"/>
    </row>
    <row r="623" spans="1:18" ht="15.75" customHeight="1">
      <c r="A623" s="1"/>
      <c r="B623" s="6" t="s">
        <v>27</v>
      </c>
      <c r="C623" s="6">
        <v>1128299</v>
      </c>
      <c r="D623" s="7">
        <v>44381</v>
      </c>
      <c r="E623" s="6" t="s">
        <v>28</v>
      </c>
      <c r="F623" s="6" t="s">
        <v>42</v>
      </c>
      <c r="G623" s="6" t="s">
        <v>43</v>
      </c>
      <c r="H623" s="6" t="s">
        <v>22</v>
      </c>
      <c r="I623" s="8">
        <v>0.85000000000000009</v>
      </c>
      <c r="J623" s="9">
        <v>5250</v>
      </c>
      <c r="K623" s="10">
        <f t="shared" si="4"/>
        <v>4462.5000000000009</v>
      </c>
      <c r="L623" s="10">
        <f t="shared" si="5"/>
        <v>1115.6250000000002</v>
      </c>
      <c r="M623" s="11">
        <v>0.25</v>
      </c>
      <c r="O623" s="16"/>
      <c r="P623" s="14"/>
      <c r="Q623" s="12"/>
      <c r="R623" s="13"/>
    </row>
    <row r="624" spans="1:18" ht="15.75" customHeight="1">
      <c r="A624" s="1"/>
      <c r="B624" s="6" t="s">
        <v>27</v>
      </c>
      <c r="C624" s="6">
        <v>1128299</v>
      </c>
      <c r="D624" s="7">
        <v>44413</v>
      </c>
      <c r="E624" s="6" t="s">
        <v>28</v>
      </c>
      <c r="F624" s="6" t="s">
        <v>42</v>
      </c>
      <c r="G624" s="6" t="s">
        <v>43</v>
      </c>
      <c r="H624" s="6" t="s">
        <v>17</v>
      </c>
      <c r="I624" s="8">
        <v>0.70000000000000007</v>
      </c>
      <c r="J624" s="9">
        <v>7250</v>
      </c>
      <c r="K624" s="10">
        <f t="shared" si="4"/>
        <v>5075.0000000000009</v>
      </c>
      <c r="L624" s="10">
        <f t="shared" si="5"/>
        <v>2283.7500000000005</v>
      </c>
      <c r="M624" s="11">
        <v>0.45</v>
      </c>
      <c r="O624" s="16"/>
      <c r="P624" s="14"/>
      <c r="Q624" s="12"/>
      <c r="R624" s="13"/>
    </row>
    <row r="625" spans="1:18" ht="15.75" customHeight="1">
      <c r="A625" s="1"/>
      <c r="B625" s="6" t="s">
        <v>27</v>
      </c>
      <c r="C625" s="6">
        <v>1128299</v>
      </c>
      <c r="D625" s="7">
        <v>44413</v>
      </c>
      <c r="E625" s="6" t="s">
        <v>28</v>
      </c>
      <c r="F625" s="6" t="s">
        <v>42</v>
      </c>
      <c r="G625" s="6" t="s">
        <v>43</v>
      </c>
      <c r="H625" s="6" t="s">
        <v>18</v>
      </c>
      <c r="I625" s="8">
        <v>0.75000000000000011</v>
      </c>
      <c r="J625" s="9">
        <v>6750</v>
      </c>
      <c r="K625" s="10">
        <f t="shared" si="4"/>
        <v>5062.5000000000009</v>
      </c>
      <c r="L625" s="10">
        <f t="shared" si="5"/>
        <v>1518.7500000000002</v>
      </c>
      <c r="M625" s="11">
        <v>0.3</v>
      </c>
      <c r="O625" s="16"/>
      <c r="P625" s="14"/>
      <c r="Q625" s="12"/>
      <c r="R625" s="13"/>
    </row>
    <row r="626" spans="1:18" ht="15.75" customHeight="1">
      <c r="A626" s="1"/>
      <c r="B626" s="6" t="s">
        <v>27</v>
      </c>
      <c r="C626" s="6">
        <v>1128299</v>
      </c>
      <c r="D626" s="7">
        <v>44413</v>
      </c>
      <c r="E626" s="6" t="s">
        <v>28</v>
      </c>
      <c r="F626" s="6" t="s">
        <v>42</v>
      </c>
      <c r="G626" s="6" t="s">
        <v>43</v>
      </c>
      <c r="H626" s="6" t="s">
        <v>19</v>
      </c>
      <c r="I626" s="8">
        <v>0.70000000000000007</v>
      </c>
      <c r="J626" s="9">
        <v>5500</v>
      </c>
      <c r="K626" s="10">
        <f t="shared" si="4"/>
        <v>3850.0000000000005</v>
      </c>
      <c r="L626" s="10">
        <f t="shared" si="5"/>
        <v>1732.5000000000002</v>
      </c>
      <c r="M626" s="11">
        <v>0.45</v>
      </c>
      <c r="O626" s="16"/>
      <c r="P626" s="14"/>
      <c r="Q626" s="12"/>
      <c r="R626" s="13"/>
    </row>
    <row r="627" spans="1:18" ht="15.75" customHeight="1">
      <c r="A627" s="1"/>
      <c r="B627" s="6" t="s">
        <v>27</v>
      </c>
      <c r="C627" s="6">
        <v>1128299</v>
      </c>
      <c r="D627" s="7">
        <v>44413</v>
      </c>
      <c r="E627" s="6" t="s">
        <v>28</v>
      </c>
      <c r="F627" s="6" t="s">
        <v>42</v>
      </c>
      <c r="G627" s="6" t="s">
        <v>43</v>
      </c>
      <c r="H627" s="6" t="s">
        <v>20</v>
      </c>
      <c r="I627" s="8">
        <v>0.70000000000000007</v>
      </c>
      <c r="J627" s="9">
        <v>5000</v>
      </c>
      <c r="K627" s="10">
        <f t="shared" si="4"/>
        <v>3500.0000000000005</v>
      </c>
      <c r="L627" s="10">
        <f t="shared" si="5"/>
        <v>1400</v>
      </c>
      <c r="M627" s="11">
        <v>0.39999999999999997</v>
      </c>
      <c r="O627" s="16"/>
      <c r="P627" s="14"/>
      <c r="Q627" s="12"/>
      <c r="R627" s="13"/>
    </row>
    <row r="628" spans="1:18" ht="15.75" customHeight="1">
      <c r="A628" s="1"/>
      <c r="B628" s="6" t="s">
        <v>27</v>
      </c>
      <c r="C628" s="6">
        <v>1128299</v>
      </c>
      <c r="D628" s="7">
        <v>44413</v>
      </c>
      <c r="E628" s="6" t="s">
        <v>28</v>
      </c>
      <c r="F628" s="6" t="s">
        <v>42</v>
      </c>
      <c r="G628" s="6" t="s">
        <v>43</v>
      </c>
      <c r="H628" s="6" t="s">
        <v>21</v>
      </c>
      <c r="I628" s="8">
        <v>0.75</v>
      </c>
      <c r="J628" s="9">
        <v>5000</v>
      </c>
      <c r="K628" s="10">
        <f t="shared" si="4"/>
        <v>3750</v>
      </c>
      <c r="L628" s="10">
        <f t="shared" si="5"/>
        <v>2250.0000000000005</v>
      </c>
      <c r="M628" s="11">
        <v>0.60000000000000009</v>
      </c>
      <c r="O628" s="16"/>
      <c r="P628" s="14"/>
      <c r="Q628" s="12"/>
      <c r="R628" s="13"/>
    </row>
    <row r="629" spans="1:18" ht="15.75" customHeight="1">
      <c r="A629" s="1"/>
      <c r="B629" s="6" t="s">
        <v>27</v>
      </c>
      <c r="C629" s="6">
        <v>1128299</v>
      </c>
      <c r="D629" s="7">
        <v>44413</v>
      </c>
      <c r="E629" s="6" t="s">
        <v>28</v>
      </c>
      <c r="F629" s="6" t="s">
        <v>42</v>
      </c>
      <c r="G629" s="6" t="s">
        <v>43</v>
      </c>
      <c r="H629" s="6" t="s">
        <v>22</v>
      </c>
      <c r="I629" s="8">
        <v>0.8</v>
      </c>
      <c r="J629" s="9">
        <v>4000</v>
      </c>
      <c r="K629" s="10">
        <f t="shared" si="4"/>
        <v>3200</v>
      </c>
      <c r="L629" s="10">
        <f t="shared" si="5"/>
        <v>800</v>
      </c>
      <c r="M629" s="11">
        <v>0.25</v>
      </c>
      <c r="O629" s="16"/>
      <c r="P629" s="14"/>
      <c r="Q629" s="12"/>
      <c r="R629" s="13"/>
    </row>
    <row r="630" spans="1:18" ht="15.75" customHeight="1">
      <c r="A630" s="1"/>
      <c r="B630" s="6" t="s">
        <v>27</v>
      </c>
      <c r="C630" s="6">
        <v>1128299</v>
      </c>
      <c r="D630" s="7">
        <v>44445</v>
      </c>
      <c r="E630" s="6" t="s">
        <v>28</v>
      </c>
      <c r="F630" s="6" t="s">
        <v>42</v>
      </c>
      <c r="G630" s="6" t="s">
        <v>43</v>
      </c>
      <c r="H630" s="6" t="s">
        <v>17</v>
      </c>
      <c r="I630" s="8">
        <v>0.65000000000000013</v>
      </c>
      <c r="J630" s="9">
        <v>6000</v>
      </c>
      <c r="K630" s="10">
        <f t="shared" si="4"/>
        <v>3900.0000000000009</v>
      </c>
      <c r="L630" s="10">
        <f t="shared" si="5"/>
        <v>1560.0000000000005</v>
      </c>
      <c r="M630" s="11">
        <v>0.4</v>
      </c>
      <c r="O630" s="16"/>
      <c r="P630" s="14"/>
      <c r="Q630" s="12"/>
      <c r="R630" s="13"/>
    </row>
    <row r="631" spans="1:18" ht="15.75" customHeight="1">
      <c r="A631" s="1"/>
      <c r="B631" s="6" t="s">
        <v>27</v>
      </c>
      <c r="C631" s="6">
        <v>1128299</v>
      </c>
      <c r="D631" s="7">
        <v>44445</v>
      </c>
      <c r="E631" s="6" t="s">
        <v>28</v>
      </c>
      <c r="F631" s="6" t="s">
        <v>42</v>
      </c>
      <c r="G631" s="6" t="s">
        <v>43</v>
      </c>
      <c r="H631" s="6" t="s">
        <v>18</v>
      </c>
      <c r="I631" s="8">
        <v>0.70000000000000018</v>
      </c>
      <c r="J631" s="9">
        <v>6000</v>
      </c>
      <c r="K631" s="10">
        <f t="shared" si="4"/>
        <v>4200.0000000000009</v>
      </c>
      <c r="L631" s="10">
        <f t="shared" si="5"/>
        <v>1050.0000000000002</v>
      </c>
      <c r="M631" s="11">
        <v>0.25</v>
      </c>
      <c r="O631" s="16"/>
      <c r="P631" s="14"/>
      <c r="Q631" s="12"/>
      <c r="R631" s="13"/>
    </row>
    <row r="632" spans="1:18" ht="15.75" customHeight="1">
      <c r="A632" s="1"/>
      <c r="B632" s="6" t="s">
        <v>27</v>
      </c>
      <c r="C632" s="6">
        <v>1128299</v>
      </c>
      <c r="D632" s="7">
        <v>44445</v>
      </c>
      <c r="E632" s="6" t="s">
        <v>28</v>
      </c>
      <c r="F632" s="6" t="s">
        <v>42</v>
      </c>
      <c r="G632" s="6" t="s">
        <v>43</v>
      </c>
      <c r="H632" s="6" t="s">
        <v>19</v>
      </c>
      <c r="I632" s="8">
        <v>0.65000000000000013</v>
      </c>
      <c r="J632" s="9">
        <v>4500</v>
      </c>
      <c r="K632" s="10">
        <f t="shared" si="4"/>
        <v>2925.0000000000005</v>
      </c>
      <c r="L632" s="10">
        <f t="shared" si="5"/>
        <v>1170.0000000000002</v>
      </c>
      <c r="M632" s="11">
        <v>0.4</v>
      </c>
      <c r="O632" s="16"/>
      <c r="P632" s="14"/>
      <c r="Q632" s="12"/>
      <c r="R632" s="13"/>
    </row>
    <row r="633" spans="1:18" ht="15.75" customHeight="1">
      <c r="A633" s="1"/>
      <c r="B633" s="6" t="s">
        <v>27</v>
      </c>
      <c r="C633" s="6">
        <v>1128299</v>
      </c>
      <c r="D633" s="7">
        <v>44445</v>
      </c>
      <c r="E633" s="6" t="s">
        <v>28</v>
      </c>
      <c r="F633" s="6" t="s">
        <v>42</v>
      </c>
      <c r="G633" s="6" t="s">
        <v>43</v>
      </c>
      <c r="H633" s="6" t="s">
        <v>20</v>
      </c>
      <c r="I633" s="8">
        <v>0.65000000000000013</v>
      </c>
      <c r="J633" s="9">
        <v>4000</v>
      </c>
      <c r="K633" s="10">
        <f t="shared" si="4"/>
        <v>2600.0000000000005</v>
      </c>
      <c r="L633" s="10">
        <f t="shared" si="5"/>
        <v>910.00000000000011</v>
      </c>
      <c r="M633" s="11">
        <v>0.35</v>
      </c>
      <c r="O633" s="16"/>
      <c r="P633" s="14"/>
      <c r="Q633" s="12"/>
      <c r="R633" s="13"/>
    </row>
    <row r="634" spans="1:18" ht="15.75" customHeight="1">
      <c r="A634" s="1"/>
      <c r="B634" s="6" t="s">
        <v>27</v>
      </c>
      <c r="C634" s="6">
        <v>1128299</v>
      </c>
      <c r="D634" s="7">
        <v>44445</v>
      </c>
      <c r="E634" s="6" t="s">
        <v>28</v>
      </c>
      <c r="F634" s="6" t="s">
        <v>42</v>
      </c>
      <c r="G634" s="6" t="s">
        <v>43</v>
      </c>
      <c r="H634" s="6" t="s">
        <v>21</v>
      </c>
      <c r="I634" s="8">
        <v>0.75000000000000011</v>
      </c>
      <c r="J634" s="9">
        <v>4000</v>
      </c>
      <c r="K634" s="10">
        <f t="shared" si="4"/>
        <v>3000.0000000000005</v>
      </c>
      <c r="L634" s="10">
        <f t="shared" si="5"/>
        <v>1650.0000000000007</v>
      </c>
      <c r="M634" s="11">
        <v>0.55000000000000016</v>
      </c>
      <c r="O634" s="16"/>
      <c r="P634" s="14"/>
      <c r="Q634" s="12"/>
      <c r="R634" s="13"/>
    </row>
    <row r="635" spans="1:18" ht="15.75" customHeight="1">
      <c r="A635" s="1"/>
      <c r="B635" s="6" t="s">
        <v>27</v>
      </c>
      <c r="C635" s="6">
        <v>1128299</v>
      </c>
      <c r="D635" s="7">
        <v>44445</v>
      </c>
      <c r="E635" s="6" t="s">
        <v>28</v>
      </c>
      <c r="F635" s="6" t="s">
        <v>42</v>
      </c>
      <c r="G635" s="6" t="s">
        <v>43</v>
      </c>
      <c r="H635" s="6" t="s">
        <v>22</v>
      </c>
      <c r="I635" s="8">
        <v>0.70000000000000007</v>
      </c>
      <c r="J635" s="9">
        <v>4250</v>
      </c>
      <c r="K635" s="10">
        <f t="shared" si="4"/>
        <v>2975.0000000000005</v>
      </c>
      <c r="L635" s="10">
        <f t="shared" si="5"/>
        <v>595.00000000000011</v>
      </c>
      <c r="M635" s="11">
        <v>0.2</v>
      </c>
      <c r="O635" s="16"/>
      <c r="P635" s="14"/>
      <c r="Q635" s="12"/>
      <c r="R635" s="13"/>
    </row>
    <row r="636" spans="1:18" ht="15.75" customHeight="1">
      <c r="A636" s="1"/>
      <c r="B636" s="6" t="s">
        <v>27</v>
      </c>
      <c r="C636" s="6">
        <v>1128299</v>
      </c>
      <c r="D636" s="7">
        <v>44474</v>
      </c>
      <c r="E636" s="6" t="s">
        <v>28</v>
      </c>
      <c r="F636" s="6" t="s">
        <v>42</v>
      </c>
      <c r="G636" s="6" t="s">
        <v>43</v>
      </c>
      <c r="H636" s="6" t="s">
        <v>17</v>
      </c>
      <c r="I636" s="8">
        <v>0.55000000000000004</v>
      </c>
      <c r="J636" s="9">
        <v>5250</v>
      </c>
      <c r="K636" s="10">
        <f t="shared" si="4"/>
        <v>2887.5000000000005</v>
      </c>
      <c r="L636" s="10">
        <f t="shared" si="5"/>
        <v>1155.0000000000002</v>
      </c>
      <c r="M636" s="11">
        <v>0.4</v>
      </c>
      <c r="O636" s="16"/>
      <c r="P636" s="14"/>
      <c r="Q636" s="12"/>
      <c r="R636" s="13"/>
    </row>
    <row r="637" spans="1:18" ht="15.75" customHeight="1">
      <c r="A637" s="1"/>
      <c r="B637" s="6" t="s">
        <v>27</v>
      </c>
      <c r="C637" s="6">
        <v>1128299</v>
      </c>
      <c r="D637" s="7">
        <v>44474</v>
      </c>
      <c r="E637" s="6" t="s">
        <v>28</v>
      </c>
      <c r="F637" s="6" t="s">
        <v>42</v>
      </c>
      <c r="G637" s="6" t="s">
        <v>43</v>
      </c>
      <c r="H637" s="6" t="s">
        <v>18</v>
      </c>
      <c r="I637" s="8">
        <v>0.60000000000000009</v>
      </c>
      <c r="J637" s="9">
        <v>5250</v>
      </c>
      <c r="K637" s="10">
        <f t="shared" si="4"/>
        <v>3150.0000000000005</v>
      </c>
      <c r="L637" s="10">
        <f t="shared" si="5"/>
        <v>787.50000000000011</v>
      </c>
      <c r="M637" s="11">
        <v>0.25</v>
      </c>
      <c r="O637" s="16"/>
      <c r="P637" s="14"/>
      <c r="Q637" s="12"/>
      <c r="R637" s="13"/>
    </row>
    <row r="638" spans="1:18" ht="15.75" customHeight="1">
      <c r="A638" s="1"/>
      <c r="B638" s="6" t="s">
        <v>27</v>
      </c>
      <c r="C638" s="6">
        <v>1128299</v>
      </c>
      <c r="D638" s="7">
        <v>44474</v>
      </c>
      <c r="E638" s="6" t="s">
        <v>28</v>
      </c>
      <c r="F638" s="6" t="s">
        <v>42</v>
      </c>
      <c r="G638" s="6" t="s">
        <v>43</v>
      </c>
      <c r="H638" s="6" t="s">
        <v>19</v>
      </c>
      <c r="I638" s="8">
        <v>0.55000000000000004</v>
      </c>
      <c r="J638" s="9">
        <v>3500</v>
      </c>
      <c r="K638" s="10">
        <f t="shared" si="4"/>
        <v>1925.0000000000002</v>
      </c>
      <c r="L638" s="10">
        <f t="shared" si="5"/>
        <v>770.00000000000011</v>
      </c>
      <c r="M638" s="11">
        <v>0.4</v>
      </c>
      <c r="O638" s="16"/>
      <c r="P638" s="14"/>
      <c r="Q638" s="12"/>
      <c r="R638" s="13"/>
    </row>
    <row r="639" spans="1:18" ht="15.75" customHeight="1">
      <c r="A639" s="1"/>
      <c r="B639" s="6" t="s">
        <v>27</v>
      </c>
      <c r="C639" s="6">
        <v>1128299</v>
      </c>
      <c r="D639" s="7">
        <v>44474</v>
      </c>
      <c r="E639" s="6" t="s">
        <v>28</v>
      </c>
      <c r="F639" s="6" t="s">
        <v>42</v>
      </c>
      <c r="G639" s="6" t="s">
        <v>43</v>
      </c>
      <c r="H639" s="6" t="s">
        <v>20</v>
      </c>
      <c r="I639" s="8">
        <v>0.55000000000000004</v>
      </c>
      <c r="J639" s="9">
        <v>3250</v>
      </c>
      <c r="K639" s="10">
        <f t="shared" si="4"/>
        <v>1787.5000000000002</v>
      </c>
      <c r="L639" s="10">
        <f t="shared" si="5"/>
        <v>625.625</v>
      </c>
      <c r="M639" s="11">
        <v>0.35</v>
      </c>
      <c r="O639" s="16"/>
      <c r="P639" s="14"/>
      <c r="Q639" s="12"/>
      <c r="R639" s="13"/>
    </row>
    <row r="640" spans="1:18" ht="15.75" customHeight="1">
      <c r="A640" s="1"/>
      <c r="B640" s="6" t="s">
        <v>27</v>
      </c>
      <c r="C640" s="6">
        <v>1128299</v>
      </c>
      <c r="D640" s="7">
        <v>44474</v>
      </c>
      <c r="E640" s="6" t="s">
        <v>28</v>
      </c>
      <c r="F640" s="6" t="s">
        <v>42</v>
      </c>
      <c r="G640" s="6" t="s">
        <v>43</v>
      </c>
      <c r="H640" s="6" t="s">
        <v>21</v>
      </c>
      <c r="I640" s="8">
        <v>0.65</v>
      </c>
      <c r="J640" s="9">
        <v>3000</v>
      </c>
      <c r="K640" s="10">
        <f t="shared" si="4"/>
        <v>1950</v>
      </c>
      <c r="L640" s="10">
        <f t="shared" si="5"/>
        <v>1072.5000000000002</v>
      </c>
      <c r="M640" s="11">
        <v>0.55000000000000016</v>
      </c>
      <c r="O640" s="16"/>
      <c r="P640" s="14"/>
      <c r="Q640" s="12"/>
      <c r="R640" s="13"/>
    </row>
    <row r="641" spans="1:18" ht="15.75" customHeight="1">
      <c r="A641" s="1"/>
      <c r="B641" s="6" t="s">
        <v>27</v>
      </c>
      <c r="C641" s="6">
        <v>1128299</v>
      </c>
      <c r="D641" s="7">
        <v>44474</v>
      </c>
      <c r="E641" s="6" t="s">
        <v>28</v>
      </c>
      <c r="F641" s="6" t="s">
        <v>42</v>
      </c>
      <c r="G641" s="6" t="s">
        <v>43</v>
      </c>
      <c r="H641" s="6" t="s">
        <v>22</v>
      </c>
      <c r="I641" s="8">
        <v>0.70000000000000007</v>
      </c>
      <c r="J641" s="9">
        <v>3500</v>
      </c>
      <c r="K641" s="10">
        <f t="shared" si="4"/>
        <v>2450.0000000000005</v>
      </c>
      <c r="L641" s="10">
        <f t="shared" si="5"/>
        <v>490.00000000000011</v>
      </c>
      <c r="M641" s="11">
        <v>0.2</v>
      </c>
      <c r="O641" s="16"/>
      <c r="P641" s="14"/>
      <c r="Q641" s="12"/>
      <c r="R641" s="13"/>
    </row>
    <row r="642" spans="1:18" ht="15.75" customHeight="1">
      <c r="A642" s="1"/>
      <c r="B642" s="6" t="s">
        <v>27</v>
      </c>
      <c r="C642" s="6">
        <v>1128299</v>
      </c>
      <c r="D642" s="7">
        <v>44505</v>
      </c>
      <c r="E642" s="6" t="s">
        <v>28</v>
      </c>
      <c r="F642" s="6" t="s">
        <v>42</v>
      </c>
      <c r="G642" s="6" t="s">
        <v>43</v>
      </c>
      <c r="H642" s="6" t="s">
        <v>17</v>
      </c>
      <c r="I642" s="8">
        <v>0.55000000000000004</v>
      </c>
      <c r="J642" s="9">
        <v>5750</v>
      </c>
      <c r="K642" s="10">
        <f t="shared" si="4"/>
        <v>3162.5000000000005</v>
      </c>
      <c r="L642" s="10">
        <f t="shared" si="5"/>
        <v>1265.0000000000002</v>
      </c>
      <c r="M642" s="11">
        <v>0.4</v>
      </c>
      <c r="O642" s="16"/>
      <c r="P642" s="14"/>
      <c r="Q642" s="12"/>
      <c r="R642" s="13"/>
    </row>
    <row r="643" spans="1:18" ht="15.75" customHeight="1">
      <c r="A643" s="1"/>
      <c r="B643" s="6" t="s">
        <v>27</v>
      </c>
      <c r="C643" s="6">
        <v>1128299</v>
      </c>
      <c r="D643" s="7">
        <v>44505</v>
      </c>
      <c r="E643" s="6" t="s">
        <v>28</v>
      </c>
      <c r="F643" s="6" t="s">
        <v>42</v>
      </c>
      <c r="G643" s="6" t="s">
        <v>43</v>
      </c>
      <c r="H643" s="6" t="s">
        <v>18</v>
      </c>
      <c r="I643" s="8">
        <v>0.60000000000000009</v>
      </c>
      <c r="J643" s="9">
        <v>5750</v>
      </c>
      <c r="K643" s="10">
        <f t="shared" si="4"/>
        <v>3450.0000000000005</v>
      </c>
      <c r="L643" s="10">
        <f t="shared" si="5"/>
        <v>862.50000000000011</v>
      </c>
      <c r="M643" s="11">
        <v>0.25</v>
      </c>
      <c r="O643" s="16"/>
      <c r="P643" s="14"/>
      <c r="Q643" s="12"/>
      <c r="R643" s="13"/>
    </row>
    <row r="644" spans="1:18" ht="15.75" customHeight="1">
      <c r="A644" s="1"/>
      <c r="B644" s="6" t="s">
        <v>27</v>
      </c>
      <c r="C644" s="6">
        <v>1128299</v>
      </c>
      <c r="D644" s="7">
        <v>44505</v>
      </c>
      <c r="E644" s="6" t="s">
        <v>28</v>
      </c>
      <c r="F644" s="6" t="s">
        <v>42</v>
      </c>
      <c r="G644" s="6" t="s">
        <v>43</v>
      </c>
      <c r="H644" s="6" t="s">
        <v>19</v>
      </c>
      <c r="I644" s="8">
        <v>0.55000000000000004</v>
      </c>
      <c r="J644" s="9">
        <v>4250</v>
      </c>
      <c r="K644" s="10">
        <f t="shared" si="4"/>
        <v>2337.5</v>
      </c>
      <c r="L644" s="10">
        <f t="shared" si="5"/>
        <v>935</v>
      </c>
      <c r="M644" s="11">
        <v>0.4</v>
      </c>
      <c r="O644" s="16"/>
      <c r="P644" s="14"/>
      <c r="Q644" s="12"/>
      <c r="R644" s="13"/>
    </row>
    <row r="645" spans="1:18" ht="15.75" customHeight="1">
      <c r="A645" s="1"/>
      <c r="B645" s="6" t="s">
        <v>27</v>
      </c>
      <c r="C645" s="6">
        <v>1128299</v>
      </c>
      <c r="D645" s="7">
        <v>44505</v>
      </c>
      <c r="E645" s="6" t="s">
        <v>28</v>
      </c>
      <c r="F645" s="6" t="s">
        <v>42</v>
      </c>
      <c r="G645" s="6" t="s">
        <v>43</v>
      </c>
      <c r="H645" s="6" t="s">
        <v>20</v>
      </c>
      <c r="I645" s="8">
        <v>0.65000000000000013</v>
      </c>
      <c r="J645" s="9">
        <v>4000</v>
      </c>
      <c r="K645" s="10">
        <f t="shared" si="4"/>
        <v>2600.0000000000005</v>
      </c>
      <c r="L645" s="10">
        <f t="shared" si="5"/>
        <v>910.00000000000011</v>
      </c>
      <c r="M645" s="11">
        <v>0.35</v>
      </c>
      <c r="O645" s="16"/>
      <c r="P645" s="14"/>
      <c r="Q645" s="12"/>
      <c r="R645" s="13"/>
    </row>
    <row r="646" spans="1:18" ht="15.75" customHeight="1">
      <c r="A646" s="1"/>
      <c r="B646" s="6" t="s">
        <v>27</v>
      </c>
      <c r="C646" s="6">
        <v>1128299</v>
      </c>
      <c r="D646" s="7">
        <v>44505</v>
      </c>
      <c r="E646" s="6" t="s">
        <v>28</v>
      </c>
      <c r="F646" s="6" t="s">
        <v>42</v>
      </c>
      <c r="G646" s="6" t="s">
        <v>43</v>
      </c>
      <c r="H646" s="6" t="s">
        <v>21</v>
      </c>
      <c r="I646" s="8">
        <v>0.75000000000000011</v>
      </c>
      <c r="J646" s="9">
        <v>3750</v>
      </c>
      <c r="K646" s="10">
        <f t="shared" si="4"/>
        <v>2812.5000000000005</v>
      </c>
      <c r="L646" s="10">
        <f t="shared" si="5"/>
        <v>1546.8750000000007</v>
      </c>
      <c r="M646" s="11">
        <v>0.55000000000000016</v>
      </c>
      <c r="O646" s="16"/>
      <c r="P646" s="14"/>
      <c r="Q646" s="12"/>
      <c r="R646" s="13"/>
    </row>
    <row r="647" spans="1:18" ht="15.75" customHeight="1">
      <c r="A647" s="1"/>
      <c r="B647" s="6" t="s">
        <v>27</v>
      </c>
      <c r="C647" s="6">
        <v>1128299</v>
      </c>
      <c r="D647" s="7">
        <v>44505</v>
      </c>
      <c r="E647" s="6" t="s">
        <v>28</v>
      </c>
      <c r="F647" s="6" t="s">
        <v>42</v>
      </c>
      <c r="G647" s="6" t="s">
        <v>43</v>
      </c>
      <c r="H647" s="6" t="s">
        <v>22</v>
      </c>
      <c r="I647" s="8">
        <v>0.80000000000000016</v>
      </c>
      <c r="J647" s="9">
        <v>5000</v>
      </c>
      <c r="K647" s="10">
        <f t="shared" si="4"/>
        <v>4000.0000000000009</v>
      </c>
      <c r="L647" s="10">
        <f t="shared" si="5"/>
        <v>800.00000000000023</v>
      </c>
      <c r="M647" s="11">
        <v>0.2</v>
      </c>
      <c r="O647" s="16"/>
      <c r="P647" s="14"/>
      <c r="Q647" s="12"/>
      <c r="R647" s="13"/>
    </row>
    <row r="648" spans="1:18" ht="15.75" customHeight="1">
      <c r="A648" s="1"/>
      <c r="B648" s="6" t="s">
        <v>27</v>
      </c>
      <c r="C648" s="6">
        <v>1128299</v>
      </c>
      <c r="D648" s="7">
        <v>44534</v>
      </c>
      <c r="E648" s="6" t="s">
        <v>28</v>
      </c>
      <c r="F648" s="6" t="s">
        <v>42</v>
      </c>
      <c r="G648" s="6" t="s">
        <v>43</v>
      </c>
      <c r="H648" s="6" t="s">
        <v>17</v>
      </c>
      <c r="I648" s="8">
        <v>0.65000000000000013</v>
      </c>
      <c r="J648" s="9">
        <v>7000</v>
      </c>
      <c r="K648" s="10">
        <f t="shared" si="4"/>
        <v>4550.0000000000009</v>
      </c>
      <c r="L648" s="10">
        <f t="shared" si="5"/>
        <v>1820.0000000000005</v>
      </c>
      <c r="M648" s="11">
        <v>0.4</v>
      </c>
      <c r="O648" s="16"/>
      <c r="P648" s="14"/>
      <c r="Q648" s="12"/>
      <c r="R648" s="13"/>
    </row>
    <row r="649" spans="1:18" ht="15.75" customHeight="1">
      <c r="A649" s="1"/>
      <c r="B649" s="6" t="s">
        <v>27</v>
      </c>
      <c r="C649" s="6">
        <v>1128299</v>
      </c>
      <c r="D649" s="7">
        <v>44534</v>
      </c>
      <c r="E649" s="6" t="s">
        <v>28</v>
      </c>
      <c r="F649" s="6" t="s">
        <v>42</v>
      </c>
      <c r="G649" s="6" t="s">
        <v>43</v>
      </c>
      <c r="H649" s="6" t="s">
        <v>18</v>
      </c>
      <c r="I649" s="8">
        <v>0.70000000000000018</v>
      </c>
      <c r="J649" s="9">
        <v>7000</v>
      </c>
      <c r="K649" s="10">
        <f t="shared" si="4"/>
        <v>4900.0000000000009</v>
      </c>
      <c r="L649" s="10">
        <f t="shared" si="5"/>
        <v>1225.0000000000002</v>
      </c>
      <c r="M649" s="11">
        <v>0.25</v>
      </c>
      <c r="O649" s="16"/>
      <c r="P649" s="14"/>
      <c r="Q649" s="12"/>
      <c r="R649" s="13"/>
    </row>
    <row r="650" spans="1:18" ht="15.75" customHeight="1">
      <c r="A650" s="1"/>
      <c r="B650" s="6" t="s">
        <v>27</v>
      </c>
      <c r="C650" s="6">
        <v>1128299</v>
      </c>
      <c r="D650" s="7">
        <v>44534</v>
      </c>
      <c r="E650" s="6" t="s">
        <v>28</v>
      </c>
      <c r="F650" s="6" t="s">
        <v>42</v>
      </c>
      <c r="G650" s="6" t="s">
        <v>43</v>
      </c>
      <c r="H650" s="6" t="s">
        <v>19</v>
      </c>
      <c r="I650" s="8">
        <v>0.65000000000000013</v>
      </c>
      <c r="J650" s="9">
        <v>5000</v>
      </c>
      <c r="K650" s="10">
        <f t="shared" si="4"/>
        <v>3250.0000000000005</v>
      </c>
      <c r="L650" s="10">
        <f t="shared" si="5"/>
        <v>1300.0000000000002</v>
      </c>
      <c r="M650" s="11">
        <v>0.4</v>
      </c>
      <c r="O650" s="16"/>
      <c r="P650" s="14"/>
      <c r="Q650" s="12"/>
      <c r="R650" s="13"/>
    </row>
    <row r="651" spans="1:18" ht="15.75" customHeight="1">
      <c r="A651" s="1"/>
      <c r="B651" s="6" t="s">
        <v>27</v>
      </c>
      <c r="C651" s="6">
        <v>1128299</v>
      </c>
      <c r="D651" s="7">
        <v>44534</v>
      </c>
      <c r="E651" s="6" t="s">
        <v>28</v>
      </c>
      <c r="F651" s="6" t="s">
        <v>42</v>
      </c>
      <c r="G651" s="6" t="s">
        <v>43</v>
      </c>
      <c r="H651" s="6" t="s">
        <v>20</v>
      </c>
      <c r="I651" s="8">
        <v>0.65000000000000013</v>
      </c>
      <c r="J651" s="9">
        <v>5000</v>
      </c>
      <c r="K651" s="10">
        <f t="shared" si="4"/>
        <v>3250.0000000000005</v>
      </c>
      <c r="L651" s="10">
        <f t="shared" si="5"/>
        <v>1137.5</v>
      </c>
      <c r="M651" s="11">
        <v>0.35</v>
      </c>
      <c r="O651" s="16"/>
      <c r="P651" s="14"/>
      <c r="Q651" s="12"/>
      <c r="R651" s="13"/>
    </row>
    <row r="652" spans="1:18" ht="15.75" customHeight="1">
      <c r="A652" s="1"/>
      <c r="B652" s="6" t="s">
        <v>27</v>
      </c>
      <c r="C652" s="6">
        <v>1128299</v>
      </c>
      <c r="D652" s="7">
        <v>44534</v>
      </c>
      <c r="E652" s="6" t="s">
        <v>28</v>
      </c>
      <c r="F652" s="6" t="s">
        <v>42</v>
      </c>
      <c r="G652" s="6" t="s">
        <v>43</v>
      </c>
      <c r="H652" s="6" t="s">
        <v>21</v>
      </c>
      <c r="I652" s="8">
        <v>0.75000000000000011</v>
      </c>
      <c r="J652" s="9">
        <v>4250</v>
      </c>
      <c r="K652" s="10">
        <f t="shared" si="4"/>
        <v>3187.5000000000005</v>
      </c>
      <c r="L652" s="10">
        <f t="shared" si="5"/>
        <v>1753.1250000000007</v>
      </c>
      <c r="M652" s="11">
        <v>0.55000000000000016</v>
      </c>
      <c r="O652" s="16"/>
      <c r="P652" s="14"/>
      <c r="Q652" s="12"/>
      <c r="R652" s="13"/>
    </row>
    <row r="653" spans="1:18" ht="15.75" customHeight="1">
      <c r="A653" s="1"/>
      <c r="B653" s="6" t="s">
        <v>27</v>
      </c>
      <c r="C653" s="6">
        <v>1128299</v>
      </c>
      <c r="D653" s="7">
        <v>44534</v>
      </c>
      <c r="E653" s="6" t="s">
        <v>28</v>
      </c>
      <c r="F653" s="6" t="s">
        <v>42</v>
      </c>
      <c r="G653" s="6" t="s">
        <v>43</v>
      </c>
      <c r="H653" s="6" t="s">
        <v>22</v>
      </c>
      <c r="I653" s="8">
        <v>0.80000000000000016</v>
      </c>
      <c r="J653" s="9">
        <v>5250</v>
      </c>
      <c r="K653" s="10">
        <f t="shared" si="4"/>
        <v>4200.0000000000009</v>
      </c>
      <c r="L653" s="10">
        <f t="shared" si="5"/>
        <v>840.00000000000023</v>
      </c>
      <c r="M653" s="11">
        <v>0.2</v>
      </c>
      <c r="O653" s="16"/>
      <c r="P653" s="14"/>
      <c r="Q653" s="12"/>
      <c r="R653" s="13"/>
    </row>
    <row r="654" spans="1:18" ht="15.75" customHeight="1">
      <c r="A654" s="1" t="s">
        <v>39</v>
      </c>
      <c r="B654" s="6" t="s">
        <v>27</v>
      </c>
      <c r="C654" s="6">
        <v>1128299</v>
      </c>
      <c r="D654" s="7">
        <v>44199</v>
      </c>
      <c r="E654" s="6" t="s">
        <v>28</v>
      </c>
      <c r="F654" s="6" t="s">
        <v>44</v>
      </c>
      <c r="G654" s="6" t="s">
        <v>45</v>
      </c>
      <c r="H654" s="6" t="s">
        <v>17</v>
      </c>
      <c r="I654" s="8">
        <v>0.4</v>
      </c>
      <c r="J654" s="9">
        <v>4500</v>
      </c>
      <c r="K654" s="10">
        <f t="shared" si="4"/>
        <v>1800</v>
      </c>
      <c r="L654" s="10">
        <f t="shared" si="5"/>
        <v>540</v>
      </c>
      <c r="M654" s="11">
        <v>0.3</v>
      </c>
      <c r="O654" s="16"/>
      <c r="P654" s="14"/>
      <c r="Q654" s="12"/>
      <c r="R654" s="13"/>
    </row>
    <row r="655" spans="1:18" ht="15.75" customHeight="1">
      <c r="A655" s="1"/>
      <c r="B655" s="6" t="s">
        <v>27</v>
      </c>
      <c r="C655" s="6">
        <v>1128299</v>
      </c>
      <c r="D655" s="7">
        <v>44199</v>
      </c>
      <c r="E655" s="6" t="s">
        <v>28</v>
      </c>
      <c r="F655" s="6" t="s">
        <v>44</v>
      </c>
      <c r="G655" s="6" t="s">
        <v>45</v>
      </c>
      <c r="H655" s="6" t="s">
        <v>18</v>
      </c>
      <c r="I655" s="8">
        <v>0.5</v>
      </c>
      <c r="J655" s="9">
        <v>4500</v>
      </c>
      <c r="K655" s="10">
        <f t="shared" si="4"/>
        <v>2250</v>
      </c>
      <c r="L655" s="10">
        <f t="shared" si="5"/>
        <v>562.5</v>
      </c>
      <c r="M655" s="11">
        <v>0.25</v>
      </c>
      <c r="O655" s="16"/>
      <c r="P655" s="14"/>
      <c r="Q655" s="12"/>
      <c r="R655" s="13"/>
    </row>
    <row r="656" spans="1:18" ht="15.75" customHeight="1">
      <c r="A656" s="1"/>
      <c r="B656" s="6" t="s">
        <v>27</v>
      </c>
      <c r="C656" s="6">
        <v>1128299</v>
      </c>
      <c r="D656" s="7">
        <v>44199</v>
      </c>
      <c r="E656" s="6" t="s">
        <v>28</v>
      </c>
      <c r="F656" s="6" t="s">
        <v>44</v>
      </c>
      <c r="G656" s="6" t="s">
        <v>45</v>
      </c>
      <c r="H656" s="6" t="s">
        <v>19</v>
      </c>
      <c r="I656" s="8">
        <v>0.5</v>
      </c>
      <c r="J656" s="9">
        <v>4500</v>
      </c>
      <c r="K656" s="10">
        <f t="shared" si="4"/>
        <v>2250</v>
      </c>
      <c r="L656" s="10">
        <f t="shared" si="5"/>
        <v>562.5</v>
      </c>
      <c r="M656" s="11">
        <v>0.25</v>
      </c>
      <c r="O656" s="16"/>
      <c r="P656" s="14"/>
      <c r="Q656" s="12"/>
      <c r="R656" s="13"/>
    </row>
    <row r="657" spans="1:18" ht="15.75" customHeight="1">
      <c r="A657" s="1"/>
      <c r="B657" s="6" t="s">
        <v>27</v>
      </c>
      <c r="C657" s="6">
        <v>1128299</v>
      </c>
      <c r="D657" s="7">
        <v>44199</v>
      </c>
      <c r="E657" s="6" t="s">
        <v>28</v>
      </c>
      <c r="F657" s="6" t="s">
        <v>44</v>
      </c>
      <c r="G657" s="6" t="s">
        <v>45</v>
      </c>
      <c r="H657" s="6" t="s">
        <v>20</v>
      </c>
      <c r="I657" s="8">
        <v>0.5</v>
      </c>
      <c r="J657" s="9">
        <v>3000</v>
      </c>
      <c r="K657" s="10">
        <f t="shared" si="4"/>
        <v>1500</v>
      </c>
      <c r="L657" s="10">
        <f t="shared" si="5"/>
        <v>450</v>
      </c>
      <c r="M657" s="11">
        <v>0.3</v>
      </c>
      <c r="O657" s="16"/>
      <c r="P657" s="14"/>
      <c r="Q657" s="12"/>
      <c r="R657" s="13"/>
    </row>
    <row r="658" spans="1:18" ht="15.75" customHeight="1">
      <c r="A658" s="1"/>
      <c r="B658" s="6" t="s">
        <v>27</v>
      </c>
      <c r="C658" s="6">
        <v>1128299</v>
      </c>
      <c r="D658" s="7">
        <v>44199</v>
      </c>
      <c r="E658" s="6" t="s">
        <v>28</v>
      </c>
      <c r="F658" s="6" t="s">
        <v>44</v>
      </c>
      <c r="G658" s="6" t="s">
        <v>45</v>
      </c>
      <c r="H658" s="6" t="s">
        <v>21</v>
      </c>
      <c r="I658" s="8">
        <v>0.55000000000000004</v>
      </c>
      <c r="J658" s="9">
        <v>2500</v>
      </c>
      <c r="K658" s="10">
        <f t="shared" si="4"/>
        <v>1375</v>
      </c>
      <c r="L658" s="10">
        <f t="shared" si="5"/>
        <v>343.75</v>
      </c>
      <c r="M658" s="11">
        <v>0.25</v>
      </c>
      <c r="O658" s="16"/>
      <c r="P658" s="14"/>
      <c r="Q658" s="12"/>
      <c r="R658" s="13"/>
    </row>
    <row r="659" spans="1:18" ht="15.75" customHeight="1">
      <c r="A659" s="1"/>
      <c r="B659" s="6" t="s">
        <v>27</v>
      </c>
      <c r="C659" s="6">
        <v>1128299</v>
      </c>
      <c r="D659" s="7">
        <v>44199</v>
      </c>
      <c r="E659" s="6" t="s">
        <v>28</v>
      </c>
      <c r="F659" s="6" t="s">
        <v>44</v>
      </c>
      <c r="G659" s="6" t="s">
        <v>45</v>
      </c>
      <c r="H659" s="6" t="s">
        <v>22</v>
      </c>
      <c r="I659" s="8">
        <v>0.5</v>
      </c>
      <c r="J659" s="9">
        <v>5000</v>
      </c>
      <c r="K659" s="10">
        <f t="shared" si="4"/>
        <v>2500</v>
      </c>
      <c r="L659" s="10">
        <f t="shared" si="5"/>
        <v>500</v>
      </c>
      <c r="M659" s="11">
        <v>0.2</v>
      </c>
      <c r="O659" s="16"/>
      <c r="P659" s="14"/>
      <c r="Q659" s="12"/>
      <c r="R659" s="13"/>
    </row>
    <row r="660" spans="1:18" ht="15.75" customHeight="1">
      <c r="A660" s="1"/>
      <c r="B660" s="6" t="s">
        <v>27</v>
      </c>
      <c r="C660" s="6">
        <v>1128299</v>
      </c>
      <c r="D660" s="7">
        <v>44230</v>
      </c>
      <c r="E660" s="6" t="s">
        <v>28</v>
      </c>
      <c r="F660" s="6" t="s">
        <v>44</v>
      </c>
      <c r="G660" s="6" t="s">
        <v>45</v>
      </c>
      <c r="H660" s="6" t="s">
        <v>17</v>
      </c>
      <c r="I660" s="8">
        <v>0.4</v>
      </c>
      <c r="J660" s="9">
        <v>5500</v>
      </c>
      <c r="K660" s="10">
        <f t="shared" si="4"/>
        <v>2200</v>
      </c>
      <c r="L660" s="10">
        <f t="shared" si="5"/>
        <v>660</v>
      </c>
      <c r="M660" s="11">
        <v>0.3</v>
      </c>
      <c r="O660" s="16"/>
      <c r="P660" s="14"/>
      <c r="Q660" s="12"/>
      <c r="R660" s="13"/>
    </row>
    <row r="661" spans="1:18" ht="15.75" customHeight="1">
      <c r="A661" s="1"/>
      <c r="B661" s="6" t="s">
        <v>27</v>
      </c>
      <c r="C661" s="6">
        <v>1128299</v>
      </c>
      <c r="D661" s="7">
        <v>44230</v>
      </c>
      <c r="E661" s="6" t="s">
        <v>28</v>
      </c>
      <c r="F661" s="6" t="s">
        <v>44</v>
      </c>
      <c r="G661" s="6" t="s">
        <v>45</v>
      </c>
      <c r="H661" s="6" t="s">
        <v>18</v>
      </c>
      <c r="I661" s="8">
        <v>0.5</v>
      </c>
      <c r="J661" s="9">
        <v>4500</v>
      </c>
      <c r="K661" s="10">
        <f t="shared" si="4"/>
        <v>2250</v>
      </c>
      <c r="L661" s="10">
        <f t="shared" si="5"/>
        <v>562.5</v>
      </c>
      <c r="M661" s="11">
        <v>0.25</v>
      </c>
      <c r="O661" s="16"/>
      <c r="P661" s="14"/>
      <c r="Q661" s="12"/>
      <c r="R661" s="13"/>
    </row>
    <row r="662" spans="1:18" ht="15.75" customHeight="1">
      <c r="A662" s="1"/>
      <c r="B662" s="6" t="s">
        <v>27</v>
      </c>
      <c r="C662" s="6">
        <v>1128299</v>
      </c>
      <c r="D662" s="7">
        <v>44230</v>
      </c>
      <c r="E662" s="6" t="s">
        <v>28</v>
      </c>
      <c r="F662" s="6" t="s">
        <v>44</v>
      </c>
      <c r="G662" s="6" t="s">
        <v>45</v>
      </c>
      <c r="H662" s="6" t="s">
        <v>19</v>
      </c>
      <c r="I662" s="8">
        <v>0.5</v>
      </c>
      <c r="J662" s="9">
        <v>4500</v>
      </c>
      <c r="K662" s="10">
        <f t="shared" si="4"/>
        <v>2250</v>
      </c>
      <c r="L662" s="10">
        <f t="shared" si="5"/>
        <v>562.5</v>
      </c>
      <c r="M662" s="11">
        <v>0.25</v>
      </c>
      <c r="O662" s="16"/>
      <c r="P662" s="14"/>
      <c r="Q662" s="12"/>
      <c r="R662" s="13"/>
    </row>
    <row r="663" spans="1:18" ht="15.75" customHeight="1">
      <c r="A663" s="1"/>
      <c r="B663" s="6" t="s">
        <v>27</v>
      </c>
      <c r="C663" s="6">
        <v>1128299</v>
      </c>
      <c r="D663" s="7">
        <v>44230</v>
      </c>
      <c r="E663" s="6" t="s">
        <v>28</v>
      </c>
      <c r="F663" s="6" t="s">
        <v>44</v>
      </c>
      <c r="G663" s="6" t="s">
        <v>45</v>
      </c>
      <c r="H663" s="6" t="s">
        <v>20</v>
      </c>
      <c r="I663" s="8">
        <v>0.5</v>
      </c>
      <c r="J663" s="9">
        <v>3000</v>
      </c>
      <c r="K663" s="10">
        <f t="shared" si="4"/>
        <v>1500</v>
      </c>
      <c r="L663" s="10">
        <f t="shared" si="5"/>
        <v>450</v>
      </c>
      <c r="M663" s="11">
        <v>0.3</v>
      </c>
      <c r="O663" s="16"/>
      <c r="P663" s="14"/>
      <c r="Q663" s="12"/>
      <c r="R663" s="13"/>
    </row>
    <row r="664" spans="1:18" ht="15.75" customHeight="1">
      <c r="A664" s="1"/>
      <c r="B664" s="6" t="s">
        <v>27</v>
      </c>
      <c r="C664" s="6">
        <v>1128299</v>
      </c>
      <c r="D664" s="7">
        <v>44230</v>
      </c>
      <c r="E664" s="6" t="s">
        <v>28</v>
      </c>
      <c r="F664" s="6" t="s">
        <v>44</v>
      </c>
      <c r="G664" s="6" t="s">
        <v>45</v>
      </c>
      <c r="H664" s="6" t="s">
        <v>21</v>
      </c>
      <c r="I664" s="8">
        <v>0.55000000000000004</v>
      </c>
      <c r="J664" s="9">
        <v>2250</v>
      </c>
      <c r="K664" s="10">
        <f t="shared" si="4"/>
        <v>1237.5</v>
      </c>
      <c r="L664" s="10">
        <f t="shared" si="5"/>
        <v>309.375</v>
      </c>
      <c r="M664" s="11">
        <v>0.25</v>
      </c>
      <c r="O664" s="16"/>
      <c r="P664" s="14"/>
      <c r="Q664" s="12"/>
      <c r="R664" s="13"/>
    </row>
    <row r="665" spans="1:18" ht="15.75" customHeight="1">
      <c r="A665" s="1"/>
      <c r="B665" s="6" t="s">
        <v>27</v>
      </c>
      <c r="C665" s="6">
        <v>1128299</v>
      </c>
      <c r="D665" s="7">
        <v>44230</v>
      </c>
      <c r="E665" s="6" t="s">
        <v>28</v>
      </c>
      <c r="F665" s="6" t="s">
        <v>44</v>
      </c>
      <c r="G665" s="6" t="s">
        <v>45</v>
      </c>
      <c r="H665" s="6" t="s">
        <v>22</v>
      </c>
      <c r="I665" s="8">
        <v>0.5</v>
      </c>
      <c r="J665" s="9">
        <v>4250</v>
      </c>
      <c r="K665" s="10">
        <f t="shared" si="4"/>
        <v>2125</v>
      </c>
      <c r="L665" s="10">
        <f t="shared" si="5"/>
        <v>425</v>
      </c>
      <c r="M665" s="11">
        <v>0.2</v>
      </c>
      <c r="O665" s="16"/>
      <c r="P665" s="14"/>
      <c r="Q665" s="12"/>
      <c r="R665" s="13"/>
    </row>
    <row r="666" spans="1:18" ht="15.75" customHeight="1">
      <c r="A666" s="1"/>
      <c r="B666" s="6" t="s">
        <v>27</v>
      </c>
      <c r="C666" s="6">
        <v>1128299</v>
      </c>
      <c r="D666" s="7">
        <v>44257</v>
      </c>
      <c r="E666" s="6" t="s">
        <v>28</v>
      </c>
      <c r="F666" s="6" t="s">
        <v>44</v>
      </c>
      <c r="G666" s="6" t="s">
        <v>45</v>
      </c>
      <c r="H666" s="6" t="s">
        <v>17</v>
      </c>
      <c r="I666" s="8">
        <v>0.5</v>
      </c>
      <c r="J666" s="9">
        <v>5750</v>
      </c>
      <c r="K666" s="10">
        <f t="shared" si="4"/>
        <v>2875</v>
      </c>
      <c r="L666" s="10">
        <f t="shared" si="5"/>
        <v>862.5</v>
      </c>
      <c r="M666" s="11">
        <v>0.3</v>
      </c>
      <c r="O666" s="16"/>
      <c r="P666" s="14"/>
      <c r="Q666" s="12"/>
      <c r="R666" s="13"/>
    </row>
    <row r="667" spans="1:18" ht="15.75" customHeight="1">
      <c r="A667" s="1"/>
      <c r="B667" s="6" t="s">
        <v>27</v>
      </c>
      <c r="C667" s="6">
        <v>1128299</v>
      </c>
      <c r="D667" s="7">
        <v>44257</v>
      </c>
      <c r="E667" s="6" t="s">
        <v>28</v>
      </c>
      <c r="F667" s="6" t="s">
        <v>44</v>
      </c>
      <c r="G667" s="6" t="s">
        <v>45</v>
      </c>
      <c r="H667" s="6" t="s">
        <v>18</v>
      </c>
      <c r="I667" s="8">
        <v>0.6</v>
      </c>
      <c r="J667" s="9">
        <v>4250</v>
      </c>
      <c r="K667" s="10">
        <f t="shared" si="4"/>
        <v>2550</v>
      </c>
      <c r="L667" s="10">
        <f t="shared" si="5"/>
        <v>637.5</v>
      </c>
      <c r="M667" s="11">
        <v>0.25</v>
      </c>
      <c r="O667" s="16"/>
      <c r="P667" s="14"/>
      <c r="Q667" s="12"/>
      <c r="R667" s="13"/>
    </row>
    <row r="668" spans="1:18" ht="15.75" customHeight="1">
      <c r="A668" s="1"/>
      <c r="B668" s="6" t="s">
        <v>27</v>
      </c>
      <c r="C668" s="6">
        <v>1128299</v>
      </c>
      <c r="D668" s="7">
        <v>44257</v>
      </c>
      <c r="E668" s="6" t="s">
        <v>28</v>
      </c>
      <c r="F668" s="6" t="s">
        <v>44</v>
      </c>
      <c r="G668" s="6" t="s">
        <v>45</v>
      </c>
      <c r="H668" s="6" t="s">
        <v>19</v>
      </c>
      <c r="I668" s="8">
        <v>0.64999999999999991</v>
      </c>
      <c r="J668" s="9">
        <v>4250</v>
      </c>
      <c r="K668" s="10">
        <f t="shared" si="4"/>
        <v>2762.4999999999995</v>
      </c>
      <c r="L668" s="10">
        <f t="shared" si="5"/>
        <v>690.62499999999989</v>
      </c>
      <c r="M668" s="11">
        <v>0.25</v>
      </c>
      <c r="O668" s="16"/>
      <c r="P668" s="14"/>
      <c r="Q668" s="12"/>
      <c r="R668" s="13"/>
    </row>
    <row r="669" spans="1:18" ht="15.75" customHeight="1">
      <c r="A669" s="1"/>
      <c r="B669" s="6" t="s">
        <v>27</v>
      </c>
      <c r="C669" s="6">
        <v>1128299</v>
      </c>
      <c r="D669" s="7">
        <v>44257</v>
      </c>
      <c r="E669" s="6" t="s">
        <v>28</v>
      </c>
      <c r="F669" s="6" t="s">
        <v>44</v>
      </c>
      <c r="G669" s="6" t="s">
        <v>45</v>
      </c>
      <c r="H669" s="6" t="s">
        <v>20</v>
      </c>
      <c r="I669" s="8">
        <v>0.64999999999999991</v>
      </c>
      <c r="J669" s="9">
        <v>3250</v>
      </c>
      <c r="K669" s="10">
        <f t="shared" si="4"/>
        <v>2112.4999999999995</v>
      </c>
      <c r="L669" s="10">
        <f t="shared" si="5"/>
        <v>633.74999999999989</v>
      </c>
      <c r="M669" s="11">
        <v>0.3</v>
      </c>
      <c r="O669" s="16"/>
      <c r="P669" s="14"/>
      <c r="Q669" s="12"/>
      <c r="R669" s="13"/>
    </row>
    <row r="670" spans="1:18" ht="15.75" customHeight="1">
      <c r="A670" s="1"/>
      <c r="B670" s="6" t="s">
        <v>27</v>
      </c>
      <c r="C670" s="6">
        <v>1128299</v>
      </c>
      <c r="D670" s="7">
        <v>44257</v>
      </c>
      <c r="E670" s="6" t="s">
        <v>28</v>
      </c>
      <c r="F670" s="6" t="s">
        <v>44</v>
      </c>
      <c r="G670" s="6" t="s">
        <v>45</v>
      </c>
      <c r="H670" s="6" t="s">
        <v>21</v>
      </c>
      <c r="I670" s="8">
        <v>0.7</v>
      </c>
      <c r="J670" s="9">
        <v>1750</v>
      </c>
      <c r="K670" s="10">
        <f t="shared" si="4"/>
        <v>1225</v>
      </c>
      <c r="L670" s="10">
        <f t="shared" si="5"/>
        <v>306.25</v>
      </c>
      <c r="M670" s="11">
        <v>0.25</v>
      </c>
      <c r="O670" s="16"/>
      <c r="P670" s="14"/>
      <c r="Q670" s="12"/>
      <c r="R670" s="13"/>
    </row>
    <row r="671" spans="1:18" ht="15.75" customHeight="1">
      <c r="A671" s="1"/>
      <c r="B671" s="6" t="s">
        <v>27</v>
      </c>
      <c r="C671" s="6">
        <v>1128299</v>
      </c>
      <c r="D671" s="7">
        <v>44257</v>
      </c>
      <c r="E671" s="6" t="s">
        <v>28</v>
      </c>
      <c r="F671" s="6" t="s">
        <v>44</v>
      </c>
      <c r="G671" s="6" t="s">
        <v>45</v>
      </c>
      <c r="H671" s="6" t="s">
        <v>22</v>
      </c>
      <c r="I671" s="8">
        <v>0.64999999999999991</v>
      </c>
      <c r="J671" s="9">
        <v>3750</v>
      </c>
      <c r="K671" s="10">
        <f t="shared" si="4"/>
        <v>2437.4999999999995</v>
      </c>
      <c r="L671" s="10">
        <f t="shared" si="5"/>
        <v>487.49999999999994</v>
      </c>
      <c r="M671" s="11">
        <v>0.2</v>
      </c>
      <c r="O671" s="16"/>
      <c r="P671" s="14"/>
      <c r="Q671" s="12"/>
      <c r="R671" s="13"/>
    </row>
    <row r="672" spans="1:18" ht="15.75" customHeight="1">
      <c r="A672" s="1"/>
      <c r="B672" s="6" t="s">
        <v>27</v>
      </c>
      <c r="C672" s="6">
        <v>1128299</v>
      </c>
      <c r="D672" s="7">
        <v>44289</v>
      </c>
      <c r="E672" s="6" t="s">
        <v>28</v>
      </c>
      <c r="F672" s="6" t="s">
        <v>44</v>
      </c>
      <c r="G672" s="6" t="s">
        <v>45</v>
      </c>
      <c r="H672" s="6" t="s">
        <v>17</v>
      </c>
      <c r="I672" s="8">
        <v>0.7</v>
      </c>
      <c r="J672" s="9">
        <v>5500</v>
      </c>
      <c r="K672" s="10">
        <f t="shared" si="4"/>
        <v>3849.9999999999995</v>
      </c>
      <c r="L672" s="10">
        <f t="shared" si="5"/>
        <v>1154.9999999999998</v>
      </c>
      <c r="M672" s="11">
        <v>0.3</v>
      </c>
      <c r="O672" s="16"/>
      <c r="P672" s="14"/>
      <c r="Q672" s="12"/>
      <c r="R672" s="13"/>
    </row>
    <row r="673" spans="1:18" ht="15.75" customHeight="1">
      <c r="A673" s="1"/>
      <c r="B673" s="6" t="s">
        <v>27</v>
      </c>
      <c r="C673" s="6">
        <v>1128299</v>
      </c>
      <c r="D673" s="7">
        <v>44289</v>
      </c>
      <c r="E673" s="6" t="s">
        <v>28</v>
      </c>
      <c r="F673" s="6" t="s">
        <v>44</v>
      </c>
      <c r="G673" s="6" t="s">
        <v>45</v>
      </c>
      <c r="H673" s="6" t="s">
        <v>18</v>
      </c>
      <c r="I673" s="8">
        <v>0.75</v>
      </c>
      <c r="J673" s="9">
        <v>3500</v>
      </c>
      <c r="K673" s="10">
        <f t="shared" si="4"/>
        <v>2625</v>
      </c>
      <c r="L673" s="10">
        <f t="shared" si="5"/>
        <v>656.25</v>
      </c>
      <c r="M673" s="11">
        <v>0.25</v>
      </c>
      <c r="O673" s="16"/>
      <c r="P673" s="14"/>
      <c r="Q673" s="12"/>
      <c r="R673" s="13"/>
    </row>
    <row r="674" spans="1:18" ht="15.75" customHeight="1">
      <c r="A674" s="1"/>
      <c r="B674" s="6" t="s">
        <v>27</v>
      </c>
      <c r="C674" s="6">
        <v>1128299</v>
      </c>
      <c r="D674" s="7">
        <v>44289</v>
      </c>
      <c r="E674" s="6" t="s">
        <v>28</v>
      </c>
      <c r="F674" s="6" t="s">
        <v>44</v>
      </c>
      <c r="G674" s="6" t="s">
        <v>45</v>
      </c>
      <c r="H674" s="6" t="s">
        <v>19</v>
      </c>
      <c r="I674" s="8">
        <v>0.75</v>
      </c>
      <c r="J674" s="9">
        <v>4000</v>
      </c>
      <c r="K674" s="10">
        <f t="shared" si="4"/>
        <v>3000</v>
      </c>
      <c r="L674" s="10">
        <f t="shared" si="5"/>
        <v>750</v>
      </c>
      <c r="M674" s="11">
        <v>0.25</v>
      </c>
      <c r="O674" s="16"/>
      <c r="P674" s="14"/>
      <c r="Q674" s="12"/>
      <c r="R674" s="13"/>
    </row>
    <row r="675" spans="1:18" ht="15.75" customHeight="1">
      <c r="A675" s="1"/>
      <c r="B675" s="6" t="s">
        <v>27</v>
      </c>
      <c r="C675" s="6">
        <v>1128299</v>
      </c>
      <c r="D675" s="7">
        <v>44289</v>
      </c>
      <c r="E675" s="6" t="s">
        <v>28</v>
      </c>
      <c r="F675" s="6" t="s">
        <v>44</v>
      </c>
      <c r="G675" s="6" t="s">
        <v>45</v>
      </c>
      <c r="H675" s="6" t="s">
        <v>20</v>
      </c>
      <c r="I675" s="8">
        <v>0.6</v>
      </c>
      <c r="J675" s="9">
        <v>3000</v>
      </c>
      <c r="K675" s="10">
        <f t="shared" si="4"/>
        <v>1800</v>
      </c>
      <c r="L675" s="10">
        <f t="shared" si="5"/>
        <v>540</v>
      </c>
      <c r="M675" s="11">
        <v>0.3</v>
      </c>
      <c r="O675" s="16"/>
      <c r="P675" s="14"/>
      <c r="Q675" s="12"/>
      <c r="R675" s="13"/>
    </row>
    <row r="676" spans="1:18" ht="15.75" customHeight="1">
      <c r="A676" s="1"/>
      <c r="B676" s="6" t="s">
        <v>27</v>
      </c>
      <c r="C676" s="6">
        <v>1128299</v>
      </c>
      <c r="D676" s="7">
        <v>44289</v>
      </c>
      <c r="E676" s="6" t="s">
        <v>28</v>
      </c>
      <c r="F676" s="6" t="s">
        <v>44</v>
      </c>
      <c r="G676" s="6" t="s">
        <v>45</v>
      </c>
      <c r="H676" s="6" t="s">
        <v>21</v>
      </c>
      <c r="I676" s="8">
        <v>0.65</v>
      </c>
      <c r="J676" s="9">
        <v>2000</v>
      </c>
      <c r="K676" s="10">
        <f t="shared" si="4"/>
        <v>1300</v>
      </c>
      <c r="L676" s="10">
        <f t="shared" si="5"/>
        <v>325</v>
      </c>
      <c r="M676" s="11">
        <v>0.25</v>
      </c>
      <c r="O676" s="16"/>
      <c r="P676" s="14"/>
      <c r="Q676" s="12"/>
      <c r="R676" s="13"/>
    </row>
    <row r="677" spans="1:18" ht="15.75" customHeight="1">
      <c r="A677" s="1"/>
      <c r="B677" s="6" t="s">
        <v>27</v>
      </c>
      <c r="C677" s="6">
        <v>1128299</v>
      </c>
      <c r="D677" s="7">
        <v>44289</v>
      </c>
      <c r="E677" s="6" t="s">
        <v>28</v>
      </c>
      <c r="F677" s="6" t="s">
        <v>44</v>
      </c>
      <c r="G677" s="6" t="s">
        <v>45</v>
      </c>
      <c r="H677" s="6" t="s">
        <v>22</v>
      </c>
      <c r="I677" s="8">
        <v>0.8</v>
      </c>
      <c r="J677" s="9">
        <v>3500</v>
      </c>
      <c r="K677" s="10">
        <f t="shared" si="4"/>
        <v>2800</v>
      </c>
      <c r="L677" s="10">
        <f t="shared" si="5"/>
        <v>560</v>
      </c>
      <c r="M677" s="11">
        <v>0.2</v>
      </c>
      <c r="O677" s="16"/>
      <c r="P677" s="14"/>
      <c r="Q677" s="12"/>
      <c r="R677" s="13"/>
    </row>
    <row r="678" spans="1:18" ht="15.75" customHeight="1">
      <c r="A678" s="1"/>
      <c r="B678" s="6" t="s">
        <v>27</v>
      </c>
      <c r="C678" s="6">
        <v>1128299</v>
      </c>
      <c r="D678" s="7">
        <v>44320</v>
      </c>
      <c r="E678" s="6" t="s">
        <v>28</v>
      </c>
      <c r="F678" s="6" t="s">
        <v>44</v>
      </c>
      <c r="G678" s="6" t="s">
        <v>45</v>
      </c>
      <c r="H678" s="6" t="s">
        <v>17</v>
      </c>
      <c r="I678" s="8">
        <v>0.6</v>
      </c>
      <c r="J678" s="9">
        <v>5500</v>
      </c>
      <c r="K678" s="10">
        <f t="shared" si="4"/>
        <v>3300</v>
      </c>
      <c r="L678" s="10">
        <f t="shared" si="5"/>
        <v>990</v>
      </c>
      <c r="M678" s="11">
        <v>0.3</v>
      </c>
      <c r="O678" s="16"/>
      <c r="P678" s="14"/>
      <c r="Q678" s="12"/>
      <c r="R678" s="13"/>
    </row>
    <row r="679" spans="1:18" ht="15.75" customHeight="1">
      <c r="A679" s="1"/>
      <c r="B679" s="6" t="s">
        <v>27</v>
      </c>
      <c r="C679" s="6">
        <v>1128299</v>
      </c>
      <c r="D679" s="7">
        <v>44320</v>
      </c>
      <c r="E679" s="6" t="s">
        <v>28</v>
      </c>
      <c r="F679" s="6" t="s">
        <v>44</v>
      </c>
      <c r="G679" s="6" t="s">
        <v>45</v>
      </c>
      <c r="H679" s="6" t="s">
        <v>18</v>
      </c>
      <c r="I679" s="8">
        <v>0.65</v>
      </c>
      <c r="J679" s="9">
        <v>4000</v>
      </c>
      <c r="K679" s="10">
        <f t="shared" si="4"/>
        <v>2600</v>
      </c>
      <c r="L679" s="10">
        <f t="shared" si="5"/>
        <v>650</v>
      </c>
      <c r="M679" s="11">
        <v>0.25</v>
      </c>
      <c r="O679" s="16"/>
      <c r="P679" s="14"/>
      <c r="Q679" s="12"/>
      <c r="R679" s="13"/>
    </row>
    <row r="680" spans="1:18" ht="15.75" customHeight="1">
      <c r="A680" s="1"/>
      <c r="B680" s="6" t="s">
        <v>27</v>
      </c>
      <c r="C680" s="6">
        <v>1128299</v>
      </c>
      <c r="D680" s="7">
        <v>44320</v>
      </c>
      <c r="E680" s="6" t="s">
        <v>28</v>
      </c>
      <c r="F680" s="6" t="s">
        <v>44</v>
      </c>
      <c r="G680" s="6" t="s">
        <v>45</v>
      </c>
      <c r="H680" s="6" t="s">
        <v>19</v>
      </c>
      <c r="I680" s="8">
        <v>0.65</v>
      </c>
      <c r="J680" s="9">
        <v>4000</v>
      </c>
      <c r="K680" s="10">
        <f t="shared" si="4"/>
        <v>2600</v>
      </c>
      <c r="L680" s="10">
        <f t="shared" si="5"/>
        <v>650</v>
      </c>
      <c r="M680" s="11">
        <v>0.25</v>
      </c>
      <c r="O680" s="16"/>
      <c r="P680" s="14"/>
      <c r="Q680" s="12"/>
      <c r="R680" s="13"/>
    </row>
    <row r="681" spans="1:18" ht="15.75" customHeight="1">
      <c r="A681" s="1"/>
      <c r="B681" s="6" t="s">
        <v>27</v>
      </c>
      <c r="C681" s="6">
        <v>1128299</v>
      </c>
      <c r="D681" s="7">
        <v>44320</v>
      </c>
      <c r="E681" s="6" t="s">
        <v>28</v>
      </c>
      <c r="F681" s="6" t="s">
        <v>44</v>
      </c>
      <c r="G681" s="6" t="s">
        <v>45</v>
      </c>
      <c r="H681" s="6" t="s">
        <v>20</v>
      </c>
      <c r="I681" s="8">
        <v>0.6</v>
      </c>
      <c r="J681" s="9">
        <v>3000</v>
      </c>
      <c r="K681" s="10">
        <f t="shared" si="4"/>
        <v>1800</v>
      </c>
      <c r="L681" s="10">
        <f t="shared" si="5"/>
        <v>540</v>
      </c>
      <c r="M681" s="11">
        <v>0.3</v>
      </c>
      <c r="O681" s="16"/>
      <c r="P681" s="14"/>
      <c r="Q681" s="12"/>
      <c r="R681" s="13"/>
    </row>
    <row r="682" spans="1:18" ht="15.75" customHeight="1">
      <c r="A682" s="1"/>
      <c r="B682" s="6" t="s">
        <v>27</v>
      </c>
      <c r="C682" s="6">
        <v>1128299</v>
      </c>
      <c r="D682" s="7">
        <v>44320</v>
      </c>
      <c r="E682" s="6" t="s">
        <v>28</v>
      </c>
      <c r="F682" s="6" t="s">
        <v>44</v>
      </c>
      <c r="G682" s="6" t="s">
        <v>45</v>
      </c>
      <c r="H682" s="6" t="s">
        <v>21</v>
      </c>
      <c r="I682" s="8">
        <v>0.65</v>
      </c>
      <c r="J682" s="9">
        <v>2000</v>
      </c>
      <c r="K682" s="10">
        <f t="shared" si="4"/>
        <v>1300</v>
      </c>
      <c r="L682" s="10">
        <f t="shared" si="5"/>
        <v>325</v>
      </c>
      <c r="M682" s="11">
        <v>0.25</v>
      </c>
      <c r="O682" s="16"/>
      <c r="P682" s="14"/>
      <c r="Q682" s="12"/>
      <c r="R682" s="13"/>
    </row>
    <row r="683" spans="1:18" ht="15.75" customHeight="1">
      <c r="A683" s="1"/>
      <c r="B683" s="6" t="s">
        <v>27</v>
      </c>
      <c r="C683" s="6">
        <v>1128299</v>
      </c>
      <c r="D683" s="7">
        <v>44320</v>
      </c>
      <c r="E683" s="6" t="s">
        <v>28</v>
      </c>
      <c r="F683" s="6" t="s">
        <v>44</v>
      </c>
      <c r="G683" s="6" t="s">
        <v>45</v>
      </c>
      <c r="H683" s="6" t="s">
        <v>22</v>
      </c>
      <c r="I683" s="8">
        <v>0.8</v>
      </c>
      <c r="J683" s="9">
        <v>5000</v>
      </c>
      <c r="K683" s="10">
        <f t="shared" si="4"/>
        <v>4000</v>
      </c>
      <c r="L683" s="10">
        <f t="shared" si="5"/>
        <v>800</v>
      </c>
      <c r="M683" s="11">
        <v>0.2</v>
      </c>
      <c r="O683" s="16"/>
      <c r="P683" s="14"/>
      <c r="Q683" s="12"/>
      <c r="R683" s="13"/>
    </row>
    <row r="684" spans="1:18" ht="15.75" customHeight="1">
      <c r="A684" s="1"/>
      <c r="B684" s="6" t="s">
        <v>27</v>
      </c>
      <c r="C684" s="6">
        <v>1128299</v>
      </c>
      <c r="D684" s="7">
        <v>44350</v>
      </c>
      <c r="E684" s="6" t="s">
        <v>28</v>
      </c>
      <c r="F684" s="6" t="s">
        <v>44</v>
      </c>
      <c r="G684" s="6" t="s">
        <v>45</v>
      </c>
      <c r="H684" s="6" t="s">
        <v>17</v>
      </c>
      <c r="I684" s="8">
        <v>0.75</v>
      </c>
      <c r="J684" s="9">
        <v>7500</v>
      </c>
      <c r="K684" s="10">
        <f t="shared" si="4"/>
        <v>5625</v>
      </c>
      <c r="L684" s="10">
        <f t="shared" si="5"/>
        <v>1687.5</v>
      </c>
      <c r="M684" s="11">
        <v>0.3</v>
      </c>
      <c r="O684" s="16"/>
      <c r="P684" s="14"/>
      <c r="Q684" s="12"/>
      <c r="R684" s="13"/>
    </row>
    <row r="685" spans="1:18" ht="15.75" customHeight="1">
      <c r="A685" s="1"/>
      <c r="B685" s="6" t="s">
        <v>27</v>
      </c>
      <c r="C685" s="6">
        <v>1128299</v>
      </c>
      <c r="D685" s="7">
        <v>44350</v>
      </c>
      <c r="E685" s="6" t="s">
        <v>28</v>
      </c>
      <c r="F685" s="6" t="s">
        <v>44</v>
      </c>
      <c r="G685" s="6" t="s">
        <v>45</v>
      </c>
      <c r="H685" s="6" t="s">
        <v>18</v>
      </c>
      <c r="I685" s="8">
        <v>0.8</v>
      </c>
      <c r="J685" s="9">
        <v>6250</v>
      </c>
      <c r="K685" s="10">
        <f t="shared" si="4"/>
        <v>5000</v>
      </c>
      <c r="L685" s="10">
        <f t="shared" si="5"/>
        <v>1250</v>
      </c>
      <c r="M685" s="11">
        <v>0.25</v>
      </c>
      <c r="O685" s="16"/>
      <c r="P685" s="14"/>
      <c r="Q685" s="12"/>
      <c r="R685" s="13"/>
    </row>
    <row r="686" spans="1:18" ht="15.75" customHeight="1">
      <c r="A686" s="1"/>
      <c r="B686" s="6" t="s">
        <v>27</v>
      </c>
      <c r="C686" s="6">
        <v>1128299</v>
      </c>
      <c r="D686" s="7">
        <v>44350</v>
      </c>
      <c r="E686" s="6" t="s">
        <v>28</v>
      </c>
      <c r="F686" s="6" t="s">
        <v>44</v>
      </c>
      <c r="G686" s="6" t="s">
        <v>45</v>
      </c>
      <c r="H686" s="6" t="s">
        <v>19</v>
      </c>
      <c r="I686" s="8">
        <v>0.8</v>
      </c>
      <c r="J686" s="9">
        <v>6250</v>
      </c>
      <c r="K686" s="10">
        <f t="shared" si="4"/>
        <v>5000</v>
      </c>
      <c r="L686" s="10">
        <f t="shared" si="5"/>
        <v>1250</v>
      </c>
      <c r="M686" s="11">
        <v>0.25</v>
      </c>
      <c r="O686" s="16"/>
      <c r="P686" s="14"/>
      <c r="Q686" s="12"/>
      <c r="R686" s="13"/>
    </row>
    <row r="687" spans="1:18" ht="15.75" customHeight="1">
      <c r="A687" s="1"/>
      <c r="B687" s="6" t="s">
        <v>27</v>
      </c>
      <c r="C687" s="6">
        <v>1128299</v>
      </c>
      <c r="D687" s="7">
        <v>44350</v>
      </c>
      <c r="E687" s="6" t="s">
        <v>28</v>
      </c>
      <c r="F687" s="6" t="s">
        <v>44</v>
      </c>
      <c r="G687" s="6" t="s">
        <v>45</v>
      </c>
      <c r="H687" s="6" t="s">
        <v>20</v>
      </c>
      <c r="I687" s="8">
        <v>0.8</v>
      </c>
      <c r="J687" s="9">
        <v>5000</v>
      </c>
      <c r="K687" s="10">
        <f t="shared" si="4"/>
        <v>4000</v>
      </c>
      <c r="L687" s="10">
        <f t="shared" si="5"/>
        <v>1200</v>
      </c>
      <c r="M687" s="11">
        <v>0.3</v>
      </c>
      <c r="O687" s="16"/>
      <c r="P687" s="14"/>
      <c r="Q687" s="12"/>
      <c r="R687" s="13"/>
    </row>
    <row r="688" spans="1:18" ht="15.75" customHeight="1">
      <c r="A688" s="1"/>
      <c r="B688" s="6" t="s">
        <v>27</v>
      </c>
      <c r="C688" s="6">
        <v>1128299</v>
      </c>
      <c r="D688" s="7">
        <v>44350</v>
      </c>
      <c r="E688" s="6" t="s">
        <v>28</v>
      </c>
      <c r="F688" s="6" t="s">
        <v>44</v>
      </c>
      <c r="G688" s="6" t="s">
        <v>45</v>
      </c>
      <c r="H688" s="6" t="s">
        <v>21</v>
      </c>
      <c r="I688" s="8">
        <v>0.85000000000000009</v>
      </c>
      <c r="J688" s="9">
        <v>3750</v>
      </c>
      <c r="K688" s="10">
        <f t="shared" si="4"/>
        <v>3187.5000000000005</v>
      </c>
      <c r="L688" s="10">
        <f t="shared" si="5"/>
        <v>796.87500000000011</v>
      </c>
      <c r="M688" s="11">
        <v>0.25</v>
      </c>
      <c r="O688" s="16"/>
      <c r="P688" s="14"/>
      <c r="Q688" s="12"/>
      <c r="R688" s="13"/>
    </row>
    <row r="689" spans="1:18" ht="15.75" customHeight="1">
      <c r="A689" s="1"/>
      <c r="B689" s="6" t="s">
        <v>27</v>
      </c>
      <c r="C689" s="6">
        <v>1128299</v>
      </c>
      <c r="D689" s="7">
        <v>44350</v>
      </c>
      <c r="E689" s="6" t="s">
        <v>28</v>
      </c>
      <c r="F689" s="6" t="s">
        <v>44</v>
      </c>
      <c r="G689" s="6" t="s">
        <v>45</v>
      </c>
      <c r="H689" s="6" t="s">
        <v>22</v>
      </c>
      <c r="I689" s="8">
        <v>1</v>
      </c>
      <c r="J689" s="9">
        <v>6750</v>
      </c>
      <c r="K689" s="10">
        <f t="shared" si="4"/>
        <v>6750</v>
      </c>
      <c r="L689" s="10">
        <f t="shared" si="5"/>
        <v>1350</v>
      </c>
      <c r="M689" s="11">
        <v>0.2</v>
      </c>
      <c r="O689" s="16"/>
      <c r="P689" s="14"/>
      <c r="Q689" s="12"/>
      <c r="R689" s="13"/>
    </row>
    <row r="690" spans="1:18" ht="15.75" customHeight="1">
      <c r="A690" s="1"/>
      <c r="B690" s="6" t="s">
        <v>27</v>
      </c>
      <c r="C690" s="6">
        <v>1128299</v>
      </c>
      <c r="D690" s="7">
        <v>44379</v>
      </c>
      <c r="E690" s="6" t="s">
        <v>28</v>
      </c>
      <c r="F690" s="6" t="s">
        <v>44</v>
      </c>
      <c r="G690" s="6" t="s">
        <v>45</v>
      </c>
      <c r="H690" s="6" t="s">
        <v>17</v>
      </c>
      <c r="I690" s="8">
        <v>0.8</v>
      </c>
      <c r="J690" s="9">
        <v>8250</v>
      </c>
      <c r="K690" s="10">
        <f t="shared" si="4"/>
        <v>6600</v>
      </c>
      <c r="L690" s="10">
        <f t="shared" si="5"/>
        <v>1980</v>
      </c>
      <c r="M690" s="11">
        <v>0.3</v>
      </c>
      <c r="O690" s="16"/>
      <c r="P690" s="14"/>
      <c r="Q690" s="12"/>
      <c r="R690" s="13"/>
    </row>
    <row r="691" spans="1:18" ht="15.75" customHeight="1">
      <c r="A691" s="1"/>
      <c r="B691" s="6" t="s">
        <v>27</v>
      </c>
      <c r="C691" s="6">
        <v>1128299</v>
      </c>
      <c r="D691" s="7">
        <v>44379</v>
      </c>
      <c r="E691" s="6" t="s">
        <v>28</v>
      </c>
      <c r="F691" s="6" t="s">
        <v>44</v>
      </c>
      <c r="G691" s="6" t="s">
        <v>45</v>
      </c>
      <c r="H691" s="6" t="s">
        <v>18</v>
      </c>
      <c r="I691" s="8">
        <v>0.85000000000000009</v>
      </c>
      <c r="J691" s="9">
        <v>6750</v>
      </c>
      <c r="K691" s="10">
        <f t="shared" si="4"/>
        <v>5737.5000000000009</v>
      </c>
      <c r="L691" s="10">
        <f t="shared" si="5"/>
        <v>1434.3750000000002</v>
      </c>
      <c r="M691" s="11">
        <v>0.25</v>
      </c>
      <c r="O691" s="16"/>
      <c r="P691" s="14"/>
      <c r="Q691" s="12"/>
      <c r="R691" s="13"/>
    </row>
    <row r="692" spans="1:18" ht="15.75" customHeight="1">
      <c r="A692" s="1"/>
      <c r="B692" s="6" t="s">
        <v>27</v>
      </c>
      <c r="C692" s="6">
        <v>1128299</v>
      </c>
      <c r="D692" s="7">
        <v>44379</v>
      </c>
      <c r="E692" s="6" t="s">
        <v>28</v>
      </c>
      <c r="F692" s="6" t="s">
        <v>44</v>
      </c>
      <c r="G692" s="6" t="s">
        <v>45</v>
      </c>
      <c r="H692" s="6" t="s">
        <v>19</v>
      </c>
      <c r="I692" s="8">
        <v>0.85000000000000009</v>
      </c>
      <c r="J692" s="9">
        <v>6250</v>
      </c>
      <c r="K692" s="10">
        <f t="shared" si="4"/>
        <v>5312.5000000000009</v>
      </c>
      <c r="L692" s="10">
        <f t="shared" si="5"/>
        <v>1328.1250000000002</v>
      </c>
      <c r="M692" s="11">
        <v>0.25</v>
      </c>
      <c r="O692" s="16"/>
      <c r="P692" s="14"/>
      <c r="Q692" s="12"/>
      <c r="R692" s="13"/>
    </row>
    <row r="693" spans="1:18" ht="15.75" customHeight="1">
      <c r="A693" s="1"/>
      <c r="B693" s="6" t="s">
        <v>27</v>
      </c>
      <c r="C693" s="6">
        <v>1128299</v>
      </c>
      <c r="D693" s="7">
        <v>44379</v>
      </c>
      <c r="E693" s="6" t="s">
        <v>28</v>
      </c>
      <c r="F693" s="6" t="s">
        <v>44</v>
      </c>
      <c r="G693" s="6" t="s">
        <v>45</v>
      </c>
      <c r="H693" s="6" t="s">
        <v>20</v>
      </c>
      <c r="I693" s="8">
        <v>0.8</v>
      </c>
      <c r="J693" s="9">
        <v>5250</v>
      </c>
      <c r="K693" s="10">
        <f t="shared" si="4"/>
        <v>4200</v>
      </c>
      <c r="L693" s="10">
        <f t="shared" si="5"/>
        <v>1260</v>
      </c>
      <c r="M693" s="11">
        <v>0.3</v>
      </c>
      <c r="O693" s="16"/>
      <c r="P693" s="14"/>
      <c r="Q693" s="12"/>
      <c r="R693" s="13"/>
    </row>
    <row r="694" spans="1:18" ht="15.75" customHeight="1">
      <c r="A694" s="1"/>
      <c r="B694" s="6" t="s">
        <v>27</v>
      </c>
      <c r="C694" s="6">
        <v>1128299</v>
      </c>
      <c r="D694" s="7">
        <v>44379</v>
      </c>
      <c r="E694" s="6" t="s">
        <v>28</v>
      </c>
      <c r="F694" s="6" t="s">
        <v>44</v>
      </c>
      <c r="G694" s="6" t="s">
        <v>45</v>
      </c>
      <c r="H694" s="6" t="s">
        <v>21</v>
      </c>
      <c r="I694" s="8">
        <v>0.85000000000000009</v>
      </c>
      <c r="J694" s="9">
        <v>5750</v>
      </c>
      <c r="K694" s="10">
        <f t="shared" si="4"/>
        <v>4887.5000000000009</v>
      </c>
      <c r="L694" s="10">
        <f t="shared" si="5"/>
        <v>1221.8750000000002</v>
      </c>
      <c r="M694" s="11">
        <v>0.25</v>
      </c>
      <c r="O694" s="16"/>
      <c r="P694" s="14"/>
      <c r="Q694" s="12"/>
      <c r="R694" s="13"/>
    </row>
    <row r="695" spans="1:18" ht="15.75" customHeight="1">
      <c r="A695" s="1"/>
      <c r="B695" s="6" t="s">
        <v>27</v>
      </c>
      <c r="C695" s="6">
        <v>1128299</v>
      </c>
      <c r="D695" s="7">
        <v>44379</v>
      </c>
      <c r="E695" s="6" t="s">
        <v>28</v>
      </c>
      <c r="F695" s="6" t="s">
        <v>44</v>
      </c>
      <c r="G695" s="6" t="s">
        <v>45</v>
      </c>
      <c r="H695" s="6" t="s">
        <v>22</v>
      </c>
      <c r="I695" s="8">
        <v>1</v>
      </c>
      <c r="J695" s="9">
        <v>5750</v>
      </c>
      <c r="K695" s="10">
        <f t="shared" si="4"/>
        <v>5750</v>
      </c>
      <c r="L695" s="10">
        <f t="shared" si="5"/>
        <v>1150</v>
      </c>
      <c r="M695" s="11">
        <v>0.2</v>
      </c>
      <c r="O695" s="16"/>
      <c r="P695" s="14"/>
      <c r="Q695" s="12"/>
      <c r="R695" s="13"/>
    </row>
    <row r="696" spans="1:18" ht="15.75" customHeight="1">
      <c r="A696" s="1"/>
      <c r="B696" s="6" t="s">
        <v>27</v>
      </c>
      <c r="C696" s="6">
        <v>1128299</v>
      </c>
      <c r="D696" s="7">
        <v>44411</v>
      </c>
      <c r="E696" s="6" t="s">
        <v>28</v>
      </c>
      <c r="F696" s="6" t="s">
        <v>44</v>
      </c>
      <c r="G696" s="6" t="s">
        <v>45</v>
      </c>
      <c r="H696" s="6" t="s">
        <v>17</v>
      </c>
      <c r="I696" s="8">
        <v>0.85000000000000009</v>
      </c>
      <c r="J696" s="9">
        <v>7750</v>
      </c>
      <c r="K696" s="10">
        <f t="shared" si="4"/>
        <v>6587.5000000000009</v>
      </c>
      <c r="L696" s="10">
        <f t="shared" si="5"/>
        <v>1976.2500000000002</v>
      </c>
      <c r="M696" s="11">
        <v>0.3</v>
      </c>
      <c r="O696" s="16"/>
      <c r="P696" s="14"/>
      <c r="Q696" s="12"/>
      <c r="R696" s="13"/>
    </row>
    <row r="697" spans="1:18" ht="15.75" customHeight="1">
      <c r="A697" s="1"/>
      <c r="B697" s="6" t="s">
        <v>27</v>
      </c>
      <c r="C697" s="6">
        <v>1128299</v>
      </c>
      <c r="D697" s="7">
        <v>44411</v>
      </c>
      <c r="E697" s="6" t="s">
        <v>28</v>
      </c>
      <c r="F697" s="6" t="s">
        <v>44</v>
      </c>
      <c r="G697" s="6" t="s">
        <v>45</v>
      </c>
      <c r="H697" s="6" t="s">
        <v>18</v>
      </c>
      <c r="I697" s="8">
        <v>0.80000000000000016</v>
      </c>
      <c r="J697" s="9">
        <v>7500</v>
      </c>
      <c r="K697" s="10">
        <f t="shared" si="4"/>
        <v>6000.0000000000009</v>
      </c>
      <c r="L697" s="10">
        <f t="shared" si="5"/>
        <v>1500.0000000000002</v>
      </c>
      <c r="M697" s="11">
        <v>0.25</v>
      </c>
      <c r="O697" s="16"/>
      <c r="P697" s="14"/>
      <c r="Q697" s="12"/>
      <c r="R697" s="13"/>
    </row>
    <row r="698" spans="1:18" ht="15.75" customHeight="1">
      <c r="A698" s="1"/>
      <c r="B698" s="6" t="s">
        <v>27</v>
      </c>
      <c r="C698" s="6">
        <v>1128299</v>
      </c>
      <c r="D698" s="7">
        <v>44411</v>
      </c>
      <c r="E698" s="6" t="s">
        <v>28</v>
      </c>
      <c r="F698" s="6" t="s">
        <v>44</v>
      </c>
      <c r="G698" s="6" t="s">
        <v>45</v>
      </c>
      <c r="H698" s="6" t="s">
        <v>19</v>
      </c>
      <c r="I698" s="8">
        <v>0.75000000000000011</v>
      </c>
      <c r="J698" s="9">
        <v>6250</v>
      </c>
      <c r="K698" s="10">
        <f t="shared" si="4"/>
        <v>4687.5000000000009</v>
      </c>
      <c r="L698" s="10">
        <f t="shared" si="5"/>
        <v>1171.8750000000002</v>
      </c>
      <c r="M698" s="11">
        <v>0.25</v>
      </c>
      <c r="O698" s="16"/>
      <c r="P698" s="14"/>
      <c r="Q698" s="12"/>
      <c r="R698" s="13"/>
    </row>
    <row r="699" spans="1:18" ht="15.75" customHeight="1">
      <c r="A699" s="1"/>
      <c r="B699" s="6" t="s">
        <v>27</v>
      </c>
      <c r="C699" s="6">
        <v>1128299</v>
      </c>
      <c r="D699" s="7">
        <v>44411</v>
      </c>
      <c r="E699" s="6" t="s">
        <v>28</v>
      </c>
      <c r="F699" s="6" t="s">
        <v>44</v>
      </c>
      <c r="G699" s="6" t="s">
        <v>45</v>
      </c>
      <c r="H699" s="6" t="s">
        <v>20</v>
      </c>
      <c r="I699" s="8">
        <v>0.75000000000000011</v>
      </c>
      <c r="J699" s="9">
        <v>5750</v>
      </c>
      <c r="K699" s="10">
        <f t="shared" si="4"/>
        <v>4312.5000000000009</v>
      </c>
      <c r="L699" s="10">
        <f t="shared" si="5"/>
        <v>1293.7500000000002</v>
      </c>
      <c r="M699" s="11">
        <v>0.3</v>
      </c>
      <c r="O699" s="16"/>
      <c r="P699" s="14"/>
      <c r="Q699" s="12"/>
      <c r="R699" s="13"/>
    </row>
    <row r="700" spans="1:18" ht="15.75" customHeight="1">
      <c r="A700" s="1"/>
      <c r="B700" s="6" t="s">
        <v>27</v>
      </c>
      <c r="C700" s="6">
        <v>1128299</v>
      </c>
      <c r="D700" s="7">
        <v>44411</v>
      </c>
      <c r="E700" s="6" t="s">
        <v>28</v>
      </c>
      <c r="F700" s="6" t="s">
        <v>44</v>
      </c>
      <c r="G700" s="6" t="s">
        <v>45</v>
      </c>
      <c r="H700" s="6" t="s">
        <v>21</v>
      </c>
      <c r="I700" s="8">
        <v>0.75</v>
      </c>
      <c r="J700" s="9">
        <v>5750</v>
      </c>
      <c r="K700" s="10">
        <f t="shared" si="4"/>
        <v>4312.5</v>
      </c>
      <c r="L700" s="10">
        <f t="shared" si="5"/>
        <v>1078.125</v>
      </c>
      <c r="M700" s="11">
        <v>0.25</v>
      </c>
      <c r="O700" s="16"/>
      <c r="P700" s="14"/>
      <c r="Q700" s="12"/>
      <c r="R700" s="13"/>
    </row>
    <row r="701" spans="1:18" ht="15.75" customHeight="1">
      <c r="A701" s="1"/>
      <c r="B701" s="6" t="s">
        <v>27</v>
      </c>
      <c r="C701" s="6">
        <v>1128299</v>
      </c>
      <c r="D701" s="7">
        <v>44411</v>
      </c>
      <c r="E701" s="6" t="s">
        <v>28</v>
      </c>
      <c r="F701" s="6" t="s">
        <v>44</v>
      </c>
      <c r="G701" s="6" t="s">
        <v>45</v>
      </c>
      <c r="H701" s="6" t="s">
        <v>22</v>
      </c>
      <c r="I701" s="8">
        <v>0.8</v>
      </c>
      <c r="J701" s="9">
        <v>4000</v>
      </c>
      <c r="K701" s="10">
        <f t="shared" si="4"/>
        <v>3200</v>
      </c>
      <c r="L701" s="10">
        <f t="shared" si="5"/>
        <v>640</v>
      </c>
      <c r="M701" s="11">
        <v>0.2</v>
      </c>
      <c r="O701" s="16"/>
      <c r="P701" s="14"/>
      <c r="Q701" s="12"/>
      <c r="R701" s="13"/>
    </row>
    <row r="702" spans="1:18" ht="15.75" customHeight="1">
      <c r="A702" s="1"/>
      <c r="B702" s="6" t="s">
        <v>27</v>
      </c>
      <c r="C702" s="6">
        <v>1128299</v>
      </c>
      <c r="D702" s="7">
        <v>44443</v>
      </c>
      <c r="E702" s="6" t="s">
        <v>28</v>
      </c>
      <c r="F702" s="6" t="s">
        <v>44</v>
      </c>
      <c r="G702" s="6" t="s">
        <v>45</v>
      </c>
      <c r="H702" s="6" t="s">
        <v>17</v>
      </c>
      <c r="I702" s="8">
        <v>0.70000000000000018</v>
      </c>
      <c r="J702" s="9">
        <v>6000</v>
      </c>
      <c r="K702" s="10">
        <f t="shared" si="4"/>
        <v>4200.0000000000009</v>
      </c>
      <c r="L702" s="10">
        <f t="shared" si="5"/>
        <v>1260.0000000000002</v>
      </c>
      <c r="M702" s="11">
        <v>0.3</v>
      </c>
      <c r="O702" s="16"/>
      <c r="P702" s="14"/>
      <c r="Q702" s="12"/>
      <c r="R702" s="13"/>
    </row>
    <row r="703" spans="1:18" ht="15.75" customHeight="1">
      <c r="A703" s="1"/>
      <c r="B703" s="6" t="s">
        <v>27</v>
      </c>
      <c r="C703" s="6">
        <v>1128299</v>
      </c>
      <c r="D703" s="7">
        <v>44443</v>
      </c>
      <c r="E703" s="6" t="s">
        <v>28</v>
      </c>
      <c r="F703" s="6" t="s">
        <v>44</v>
      </c>
      <c r="G703" s="6" t="s">
        <v>45</v>
      </c>
      <c r="H703" s="6" t="s">
        <v>18</v>
      </c>
      <c r="I703" s="8">
        <v>0.75000000000000022</v>
      </c>
      <c r="J703" s="9">
        <v>6000</v>
      </c>
      <c r="K703" s="10">
        <f t="shared" si="4"/>
        <v>4500.0000000000009</v>
      </c>
      <c r="L703" s="10">
        <f t="shared" si="5"/>
        <v>1125.0000000000002</v>
      </c>
      <c r="M703" s="11">
        <v>0.25</v>
      </c>
      <c r="O703" s="16"/>
      <c r="P703" s="14"/>
      <c r="Q703" s="12"/>
      <c r="R703" s="13"/>
    </row>
    <row r="704" spans="1:18" ht="15.75" customHeight="1">
      <c r="A704" s="1"/>
      <c r="B704" s="6" t="s">
        <v>27</v>
      </c>
      <c r="C704" s="6">
        <v>1128299</v>
      </c>
      <c r="D704" s="7">
        <v>44443</v>
      </c>
      <c r="E704" s="6" t="s">
        <v>28</v>
      </c>
      <c r="F704" s="6" t="s">
        <v>44</v>
      </c>
      <c r="G704" s="6" t="s">
        <v>45</v>
      </c>
      <c r="H704" s="6" t="s">
        <v>19</v>
      </c>
      <c r="I704" s="8">
        <v>0.70000000000000018</v>
      </c>
      <c r="J704" s="9">
        <v>4500</v>
      </c>
      <c r="K704" s="10">
        <f t="shared" si="4"/>
        <v>3150.0000000000009</v>
      </c>
      <c r="L704" s="10">
        <f t="shared" si="5"/>
        <v>787.50000000000023</v>
      </c>
      <c r="M704" s="11">
        <v>0.25</v>
      </c>
      <c r="O704" s="16"/>
      <c r="P704" s="14"/>
      <c r="Q704" s="12"/>
      <c r="R704" s="13"/>
    </row>
    <row r="705" spans="1:18" ht="15.75" customHeight="1">
      <c r="A705" s="1"/>
      <c r="B705" s="6" t="s">
        <v>27</v>
      </c>
      <c r="C705" s="6">
        <v>1128299</v>
      </c>
      <c r="D705" s="7">
        <v>44443</v>
      </c>
      <c r="E705" s="6" t="s">
        <v>28</v>
      </c>
      <c r="F705" s="6" t="s">
        <v>44</v>
      </c>
      <c r="G705" s="6" t="s">
        <v>45</v>
      </c>
      <c r="H705" s="6" t="s">
        <v>20</v>
      </c>
      <c r="I705" s="8">
        <v>0.70000000000000018</v>
      </c>
      <c r="J705" s="9">
        <v>4000</v>
      </c>
      <c r="K705" s="10">
        <f t="shared" si="4"/>
        <v>2800.0000000000009</v>
      </c>
      <c r="L705" s="10">
        <f t="shared" si="5"/>
        <v>840.00000000000023</v>
      </c>
      <c r="M705" s="11">
        <v>0.3</v>
      </c>
      <c r="O705" s="16"/>
      <c r="P705" s="14"/>
      <c r="Q705" s="12"/>
      <c r="R705" s="13"/>
    </row>
    <row r="706" spans="1:18" ht="15.75" customHeight="1">
      <c r="A706" s="1"/>
      <c r="B706" s="6" t="s">
        <v>27</v>
      </c>
      <c r="C706" s="6">
        <v>1128299</v>
      </c>
      <c r="D706" s="7">
        <v>44443</v>
      </c>
      <c r="E706" s="6" t="s">
        <v>28</v>
      </c>
      <c r="F706" s="6" t="s">
        <v>44</v>
      </c>
      <c r="G706" s="6" t="s">
        <v>45</v>
      </c>
      <c r="H706" s="6" t="s">
        <v>21</v>
      </c>
      <c r="I706" s="8">
        <v>0.80000000000000016</v>
      </c>
      <c r="J706" s="9">
        <v>4250</v>
      </c>
      <c r="K706" s="10">
        <f t="shared" si="4"/>
        <v>3400.0000000000005</v>
      </c>
      <c r="L706" s="10">
        <f t="shared" si="5"/>
        <v>850.00000000000011</v>
      </c>
      <c r="M706" s="11">
        <v>0.25</v>
      </c>
      <c r="O706" s="16"/>
      <c r="P706" s="14"/>
      <c r="Q706" s="12"/>
      <c r="R706" s="13"/>
    </row>
    <row r="707" spans="1:18" ht="15.75" customHeight="1">
      <c r="A707" s="1"/>
      <c r="B707" s="6" t="s">
        <v>27</v>
      </c>
      <c r="C707" s="6">
        <v>1128299</v>
      </c>
      <c r="D707" s="7">
        <v>44443</v>
      </c>
      <c r="E707" s="6" t="s">
        <v>28</v>
      </c>
      <c r="F707" s="6" t="s">
        <v>44</v>
      </c>
      <c r="G707" s="6" t="s">
        <v>45</v>
      </c>
      <c r="H707" s="6" t="s">
        <v>22</v>
      </c>
      <c r="I707" s="8">
        <v>0.65</v>
      </c>
      <c r="J707" s="9">
        <v>4500</v>
      </c>
      <c r="K707" s="10">
        <f t="shared" si="4"/>
        <v>2925</v>
      </c>
      <c r="L707" s="10">
        <f t="shared" si="5"/>
        <v>585</v>
      </c>
      <c r="M707" s="11">
        <v>0.2</v>
      </c>
      <c r="O707" s="16"/>
      <c r="P707" s="14"/>
      <c r="Q707" s="12"/>
      <c r="R707" s="13"/>
    </row>
    <row r="708" spans="1:18" ht="15.75" customHeight="1">
      <c r="A708" s="1"/>
      <c r="B708" s="6" t="s">
        <v>27</v>
      </c>
      <c r="C708" s="6">
        <v>1128299</v>
      </c>
      <c r="D708" s="7">
        <v>44472</v>
      </c>
      <c r="E708" s="6" t="s">
        <v>28</v>
      </c>
      <c r="F708" s="6" t="s">
        <v>44</v>
      </c>
      <c r="G708" s="6" t="s">
        <v>45</v>
      </c>
      <c r="H708" s="6" t="s">
        <v>17</v>
      </c>
      <c r="I708" s="8">
        <v>0.60000000000000009</v>
      </c>
      <c r="J708" s="9">
        <v>5500</v>
      </c>
      <c r="K708" s="10">
        <f t="shared" si="4"/>
        <v>3300.0000000000005</v>
      </c>
      <c r="L708" s="10">
        <f t="shared" si="5"/>
        <v>990.00000000000011</v>
      </c>
      <c r="M708" s="11">
        <v>0.3</v>
      </c>
      <c r="O708" s="16"/>
      <c r="P708" s="14"/>
      <c r="Q708" s="12"/>
      <c r="R708" s="13"/>
    </row>
    <row r="709" spans="1:18" ht="15.75" customHeight="1">
      <c r="A709" s="1"/>
      <c r="B709" s="6" t="s">
        <v>27</v>
      </c>
      <c r="C709" s="6">
        <v>1128299</v>
      </c>
      <c r="D709" s="7">
        <v>44472</v>
      </c>
      <c r="E709" s="6" t="s">
        <v>28</v>
      </c>
      <c r="F709" s="6" t="s">
        <v>44</v>
      </c>
      <c r="G709" s="6" t="s">
        <v>45</v>
      </c>
      <c r="H709" s="6" t="s">
        <v>18</v>
      </c>
      <c r="I709" s="8">
        <v>0.65000000000000013</v>
      </c>
      <c r="J709" s="9">
        <v>5500</v>
      </c>
      <c r="K709" s="10">
        <f t="shared" si="4"/>
        <v>3575.0000000000009</v>
      </c>
      <c r="L709" s="10">
        <f t="shared" si="5"/>
        <v>893.75000000000023</v>
      </c>
      <c r="M709" s="11">
        <v>0.25</v>
      </c>
      <c r="O709" s="16"/>
      <c r="P709" s="14"/>
      <c r="Q709" s="12"/>
      <c r="R709" s="13"/>
    </row>
    <row r="710" spans="1:18" ht="15.75" customHeight="1">
      <c r="A710" s="1"/>
      <c r="B710" s="6" t="s">
        <v>27</v>
      </c>
      <c r="C710" s="6">
        <v>1128299</v>
      </c>
      <c r="D710" s="7">
        <v>44472</v>
      </c>
      <c r="E710" s="6" t="s">
        <v>28</v>
      </c>
      <c r="F710" s="6" t="s">
        <v>44</v>
      </c>
      <c r="G710" s="6" t="s">
        <v>45</v>
      </c>
      <c r="H710" s="6" t="s">
        <v>19</v>
      </c>
      <c r="I710" s="8">
        <v>0.60000000000000009</v>
      </c>
      <c r="J710" s="9">
        <v>3750</v>
      </c>
      <c r="K710" s="10">
        <f t="shared" si="4"/>
        <v>2250.0000000000005</v>
      </c>
      <c r="L710" s="10">
        <f t="shared" si="5"/>
        <v>562.50000000000011</v>
      </c>
      <c r="M710" s="11">
        <v>0.25</v>
      </c>
      <c r="O710" s="16"/>
      <c r="P710" s="14"/>
      <c r="Q710" s="12"/>
      <c r="R710" s="13"/>
    </row>
    <row r="711" spans="1:18" ht="15.75" customHeight="1">
      <c r="A711" s="1"/>
      <c r="B711" s="6" t="s">
        <v>27</v>
      </c>
      <c r="C711" s="6">
        <v>1128299</v>
      </c>
      <c r="D711" s="7">
        <v>44472</v>
      </c>
      <c r="E711" s="6" t="s">
        <v>28</v>
      </c>
      <c r="F711" s="6" t="s">
        <v>44</v>
      </c>
      <c r="G711" s="6" t="s">
        <v>45</v>
      </c>
      <c r="H711" s="6" t="s">
        <v>20</v>
      </c>
      <c r="I711" s="8">
        <v>0.60000000000000009</v>
      </c>
      <c r="J711" s="9">
        <v>3500</v>
      </c>
      <c r="K711" s="10">
        <f t="shared" si="4"/>
        <v>2100.0000000000005</v>
      </c>
      <c r="L711" s="10">
        <f t="shared" si="5"/>
        <v>630.00000000000011</v>
      </c>
      <c r="M711" s="11">
        <v>0.3</v>
      </c>
      <c r="O711" s="16"/>
      <c r="P711" s="14"/>
      <c r="Q711" s="12"/>
      <c r="R711" s="13"/>
    </row>
    <row r="712" spans="1:18" ht="15.75" customHeight="1">
      <c r="A712" s="1"/>
      <c r="B712" s="6" t="s">
        <v>27</v>
      </c>
      <c r="C712" s="6">
        <v>1128299</v>
      </c>
      <c r="D712" s="7">
        <v>44472</v>
      </c>
      <c r="E712" s="6" t="s">
        <v>28</v>
      </c>
      <c r="F712" s="6" t="s">
        <v>44</v>
      </c>
      <c r="G712" s="6" t="s">
        <v>45</v>
      </c>
      <c r="H712" s="6" t="s">
        <v>21</v>
      </c>
      <c r="I712" s="8">
        <v>0.70000000000000007</v>
      </c>
      <c r="J712" s="9">
        <v>3250</v>
      </c>
      <c r="K712" s="10">
        <f t="shared" si="4"/>
        <v>2275</v>
      </c>
      <c r="L712" s="10">
        <f t="shared" si="5"/>
        <v>568.75</v>
      </c>
      <c r="M712" s="11">
        <v>0.25</v>
      </c>
      <c r="O712" s="16"/>
      <c r="P712" s="14"/>
      <c r="Q712" s="12"/>
      <c r="R712" s="13"/>
    </row>
    <row r="713" spans="1:18" ht="15.75" customHeight="1">
      <c r="A713" s="1"/>
      <c r="B713" s="6" t="s">
        <v>27</v>
      </c>
      <c r="C713" s="6">
        <v>1128299</v>
      </c>
      <c r="D713" s="7">
        <v>44472</v>
      </c>
      <c r="E713" s="6" t="s">
        <v>28</v>
      </c>
      <c r="F713" s="6" t="s">
        <v>44</v>
      </c>
      <c r="G713" s="6" t="s">
        <v>45</v>
      </c>
      <c r="H713" s="6" t="s">
        <v>22</v>
      </c>
      <c r="I713" s="8">
        <v>0.75000000000000011</v>
      </c>
      <c r="J713" s="9">
        <v>3750</v>
      </c>
      <c r="K713" s="10">
        <f t="shared" si="4"/>
        <v>2812.5000000000005</v>
      </c>
      <c r="L713" s="10">
        <f t="shared" si="5"/>
        <v>562.50000000000011</v>
      </c>
      <c r="M713" s="11">
        <v>0.2</v>
      </c>
      <c r="O713" s="16"/>
      <c r="P713" s="14"/>
      <c r="Q713" s="12"/>
      <c r="R713" s="13"/>
    </row>
    <row r="714" spans="1:18" ht="15.75" customHeight="1">
      <c r="A714" s="1"/>
      <c r="B714" s="6" t="s">
        <v>27</v>
      </c>
      <c r="C714" s="6">
        <v>1128299</v>
      </c>
      <c r="D714" s="7">
        <v>44503</v>
      </c>
      <c r="E714" s="6" t="s">
        <v>28</v>
      </c>
      <c r="F714" s="6" t="s">
        <v>44</v>
      </c>
      <c r="G714" s="6" t="s">
        <v>45</v>
      </c>
      <c r="H714" s="6" t="s">
        <v>17</v>
      </c>
      <c r="I714" s="8">
        <v>0.60000000000000009</v>
      </c>
      <c r="J714" s="9">
        <v>6000</v>
      </c>
      <c r="K714" s="10">
        <f t="shared" si="4"/>
        <v>3600.0000000000005</v>
      </c>
      <c r="L714" s="10">
        <f t="shared" si="5"/>
        <v>1080</v>
      </c>
      <c r="M714" s="11">
        <v>0.3</v>
      </c>
      <c r="O714" s="16"/>
      <c r="P714" s="14"/>
      <c r="Q714" s="12"/>
      <c r="R714" s="13"/>
    </row>
    <row r="715" spans="1:18" ht="15.75" customHeight="1">
      <c r="A715" s="1"/>
      <c r="B715" s="6" t="s">
        <v>27</v>
      </c>
      <c r="C715" s="6">
        <v>1128299</v>
      </c>
      <c r="D715" s="7">
        <v>44503</v>
      </c>
      <c r="E715" s="6" t="s">
        <v>28</v>
      </c>
      <c r="F715" s="6" t="s">
        <v>44</v>
      </c>
      <c r="G715" s="6" t="s">
        <v>45</v>
      </c>
      <c r="H715" s="6" t="s">
        <v>18</v>
      </c>
      <c r="I715" s="8">
        <v>0.65000000000000013</v>
      </c>
      <c r="J715" s="9">
        <v>6250</v>
      </c>
      <c r="K715" s="10">
        <f t="shared" si="4"/>
        <v>4062.5000000000009</v>
      </c>
      <c r="L715" s="10">
        <f t="shared" si="5"/>
        <v>1015.6250000000002</v>
      </c>
      <c r="M715" s="11">
        <v>0.25</v>
      </c>
      <c r="O715" s="16"/>
      <c r="P715" s="14"/>
      <c r="Q715" s="12"/>
      <c r="R715" s="13"/>
    </row>
    <row r="716" spans="1:18" ht="15.75" customHeight="1">
      <c r="A716" s="1"/>
      <c r="B716" s="6" t="s">
        <v>27</v>
      </c>
      <c r="C716" s="6">
        <v>1128299</v>
      </c>
      <c r="D716" s="7">
        <v>44503</v>
      </c>
      <c r="E716" s="6" t="s">
        <v>28</v>
      </c>
      <c r="F716" s="6" t="s">
        <v>44</v>
      </c>
      <c r="G716" s="6" t="s">
        <v>45</v>
      </c>
      <c r="H716" s="6" t="s">
        <v>19</v>
      </c>
      <c r="I716" s="8">
        <v>0.60000000000000009</v>
      </c>
      <c r="J716" s="9">
        <v>4750</v>
      </c>
      <c r="K716" s="10">
        <f t="shared" si="4"/>
        <v>2850.0000000000005</v>
      </c>
      <c r="L716" s="10">
        <f t="shared" si="5"/>
        <v>712.50000000000011</v>
      </c>
      <c r="M716" s="11">
        <v>0.25</v>
      </c>
      <c r="O716" s="16"/>
      <c r="P716" s="14"/>
      <c r="Q716" s="12"/>
      <c r="R716" s="13"/>
    </row>
    <row r="717" spans="1:18" ht="15.75" customHeight="1">
      <c r="A717" s="1"/>
      <c r="B717" s="6" t="s">
        <v>27</v>
      </c>
      <c r="C717" s="6">
        <v>1128299</v>
      </c>
      <c r="D717" s="7">
        <v>44503</v>
      </c>
      <c r="E717" s="6" t="s">
        <v>28</v>
      </c>
      <c r="F717" s="6" t="s">
        <v>44</v>
      </c>
      <c r="G717" s="6" t="s">
        <v>45</v>
      </c>
      <c r="H717" s="6" t="s">
        <v>20</v>
      </c>
      <c r="I717" s="8">
        <v>0.70000000000000018</v>
      </c>
      <c r="J717" s="9">
        <v>4500</v>
      </c>
      <c r="K717" s="10">
        <f t="shared" si="4"/>
        <v>3150.0000000000009</v>
      </c>
      <c r="L717" s="10">
        <f t="shared" si="5"/>
        <v>945.00000000000023</v>
      </c>
      <c r="M717" s="11">
        <v>0.3</v>
      </c>
      <c r="O717" s="16"/>
      <c r="P717" s="14"/>
      <c r="Q717" s="12"/>
      <c r="R717" s="13"/>
    </row>
    <row r="718" spans="1:18" ht="15.75" customHeight="1">
      <c r="A718" s="1"/>
      <c r="B718" s="6" t="s">
        <v>27</v>
      </c>
      <c r="C718" s="6">
        <v>1128299</v>
      </c>
      <c r="D718" s="7">
        <v>44503</v>
      </c>
      <c r="E718" s="6" t="s">
        <v>28</v>
      </c>
      <c r="F718" s="6" t="s">
        <v>44</v>
      </c>
      <c r="G718" s="6" t="s">
        <v>45</v>
      </c>
      <c r="H718" s="6" t="s">
        <v>21</v>
      </c>
      <c r="I718" s="8">
        <v>0.90000000000000013</v>
      </c>
      <c r="J718" s="9">
        <v>4250</v>
      </c>
      <c r="K718" s="10">
        <f t="shared" si="4"/>
        <v>3825.0000000000005</v>
      </c>
      <c r="L718" s="10">
        <f t="shared" si="5"/>
        <v>956.25000000000011</v>
      </c>
      <c r="M718" s="11">
        <v>0.25</v>
      </c>
      <c r="O718" s="16"/>
      <c r="P718" s="14"/>
      <c r="Q718" s="12"/>
      <c r="R718" s="13"/>
    </row>
    <row r="719" spans="1:18" ht="15.75" customHeight="1">
      <c r="A719" s="1"/>
      <c r="B719" s="6" t="s">
        <v>27</v>
      </c>
      <c r="C719" s="6">
        <v>1128299</v>
      </c>
      <c r="D719" s="7">
        <v>44503</v>
      </c>
      <c r="E719" s="6" t="s">
        <v>28</v>
      </c>
      <c r="F719" s="6" t="s">
        <v>44</v>
      </c>
      <c r="G719" s="6" t="s">
        <v>45</v>
      </c>
      <c r="H719" s="6" t="s">
        <v>22</v>
      </c>
      <c r="I719" s="8">
        <v>0.95000000000000018</v>
      </c>
      <c r="J719" s="9">
        <v>5500</v>
      </c>
      <c r="K719" s="10">
        <f t="shared" si="4"/>
        <v>5225.0000000000009</v>
      </c>
      <c r="L719" s="10">
        <f t="shared" si="5"/>
        <v>1045.0000000000002</v>
      </c>
      <c r="M719" s="11">
        <v>0.2</v>
      </c>
      <c r="O719" s="16"/>
      <c r="P719" s="14"/>
      <c r="Q719" s="12"/>
      <c r="R719" s="13"/>
    </row>
    <row r="720" spans="1:18" ht="15.75" customHeight="1">
      <c r="A720" s="1"/>
      <c r="B720" s="6" t="s">
        <v>27</v>
      </c>
      <c r="C720" s="6">
        <v>1128299</v>
      </c>
      <c r="D720" s="7">
        <v>44532</v>
      </c>
      <c r="E720" s="6" t="s">
        <v>28</v>
      </c>
      <c r="F720" s="6" t="s">
        <v>44</v>
      </c>
      <c r="G720" s="6" t="s">
        <v>45</v>
      </c>
      <c r="H720" s="6" t="s">
        <v>17</v>
      </c>
      <c r="I720" s="8">
        <v>0.80000000000000016</v>
      </c>
      <c r="J720" s="9">
        <v>7500</v>
      </c>
      <c r="K720" s="10">
        <f t="shared" si="4"/>
        <v>6000.0000000000009</v>
      </c>
      <c r="L720" s="10">
        <f t="shared" si="5"/>
        <v>1800.0000000000002</v>
      </c>
      <c r="M720" s="11">
        <v>0.3</v>
      </c>
      <c r="O720" s="16"/>
      <c r="P720" s="14"/>
      <c r="Q720" s="12"/>
      <c r="R720" s="13"/>
    </row>
    <row r="721" spans="1:18" ht="15.75" customHeight="1">
      <c r="A721" s="1"/>
      <c r="B721" s="6" t="s">
        <v>27</v>
      </c>
      <c r="C721" s="6">
        <v>1128299</v>
      </c>
      <c r="D721" s="7">
        <v>44532</v>
      </c>
      <c r="E721" s="6" t="s">
        <v>28</v>
      </c>
      <c r="F721" s="6" t="s">
        <v>44</v>
      </c>
      <c r="G721" s="6" t="s">
        <v>45</v>
      </c>
      <c r="H721" s="6" t="s">
        <v>18</v>
      </c>
      <c r="I721" s="8">
        <v>0.8500000000000002</v>
      </c>
      <c r="J721" s="9">
        <v>7500</v>
      </c>
      <c r="K721" s="10">
        <f t="shared" si="4"/>
        <v>6375.0000000000018</v>
      </c>
      <c r="L721" s="10">
        <f t="shared" si="5"/>
        <v>1593.7500000000005</v>
      </c>
      <c r="M721" s="11">
        <v>0.25</v>
      </c>
      <c r="O721" s="16"/>
      <c r="P721" s="14"/>
      <c r="Q721" s="12"/>
      <c r="R721" s="13"/>
    </row>
    <row r="722" spans="1:18" ht="15.75" customHeight="1">
      <c r="A722" s="1"/>
      <c r="B722" s="6" t="s">
        <v>27</v>
      </c>
      <c r="C722" s="6">
        <v>1128299</v>
      </c>
      <c r="D722" s="7">
        <v>44532</v>
      </c>
      <c r="E722" s="6" t="s">
        <v>28</v>
      </c>
      <c r="F722" s="6" t="s">
        <v>44</v>
      </c>
      <c r="G722" s="6" t="s">
        <v>45</v>
      </c>
      <c r="H722" s="6" t="s">
        <v>19</v>
      </c>
      <c r="I722" s="8">
        <v>0.80000000000000016</v>
      </c>
      <c r="J722" s="9">
        <v>5500</v>
      </c>
      <c r="K722" s="10">
        <f t="shared" si="4"/>
        <v>4400.0000000000009</v>
      </c>
      <c r="L722" s="10">
        <f t="shared" si="5"/>
        <v>1100.0000000000002</v>
      </c>
      <c r="M722" s="11">
        <v>0.25</v>
      </c>
      <c r="O722" s="16"/>
      <c r="P722" s="14"/>
      <c r="Q722" s="12"/>
      <c r="R722" s="13"/>
    </row>
    <row r="723" spans="1:18" ht="15.75" customHeight="1">
      <c r="A723" s="1"/>
      <c r="B723" s="6" t="s">
        <v>27</v>
      </c>
      <c r="C723" s="6">
        <v>1128299</v>
      </c>
      <c r="D723" s="7">
        <v>44532</v>
      </c>
      <c r="E723" s="6" t="s">
        <v>28</v>
      </c>
      <c r="F723" s="6" t="s">
        <v>44</v>
      </c>
      <c r="G723" s="6" t="s">
        <v>45</v>
      </c>
      <c r="H723" s="6" t="s">
        <v>20</v>
      </c>
      <c r="I723" s="8">
        <v>0.80000000000000016</v>
      </c>
      <c r="J723" s="9">
        <v>5500</v>
      </c>
      <c r="K723" s="10">
        <f t="shared" si="4"/>
        <v>4400.0000000000009</v>
      </c>
      <c r="L723" s="10">
        <f t="shared" si="5"/>
        <v>1320.0000000000002</v>
      </c>
      <c r="M723" s="11">
        <v>0.3</v>
      </c>
      <c r="O723" s="16"/>
      <c r="P723" s="14"/>
      <c r="Q723" s="12"/>
      <c r="R723" s="13"/>
    </row>
    <row r="724" spans="1:18" ht="15.75" customHeight="1">
      <c r="A724" s="1"/>
      <c r="B724" s="6" t="s">
        <v>27</v>
      </c>
      <c r="C724" s="6">
        <v>1128299</v>
      </c>
      <c r="D724" s="7">
        <v>44532</v>
      </c>
      <c r="E724" s="6" t="s">
        <v>28</v>
      </c>
      <c r="F724" s="6" t="s">
        <v>44</v>
      </c>
      <c r="G724" s="6" t="s">
        <v>45</v>
      </c>
      <c r="H724" s="6" t="s">
        <v>21</v>
      </c>
      <c r="I724" s="8">
        <v>0.90000000000000013</v>
      </c>
      <c r="J724" s="9">
        <v>4750</v>
      </c>
      <c r="K724" s="10">
        <f t="shared" si="4"/>
        <v>4275.0000000000009</v>
      </c>
      <c r="L724" s="10">
        <f t="shared" si="5"/>
        <v>1068.7500000000002</v>
      </c>
      <c r="M724" s="11">
        <v>0.25</v>
      </c>
      <c r="O724" s="16"/>
      <c r="P724" s="14"/>
      <c r="Q724" s="12"/>
      <c r="R724" s="13"/>
    </row>
    <row r="725" spans="1:18" ht="15.75" customHeight="1">
      <c r="A725" s="1"/>
      <c r="B725" s="6" t="s">
        <v>27</v>
      </c>
      <c r="C725" s="6">
        <v>1128299</v>
      </c>
      <c r="D725" s="7">
        <v>44532</v>
      </c>
      <c r="E725" s="6" t="s">
        <v>28</v>
      </c>
      <c r="F725" s="6" t="s">
        <v>44</v>
      </c>
      <c r="G725" s="6" t="s">
        <v>45</v>
      </c>
      <c r="H725" s="6" t="s">
        <v>22</v>
      </c>
      <c r="I725" s="8">
        <v>0.95000000000000018</v>
      </c>
      <c r="J725" s="9">
        <v>5750</v>
      </c>
      <c r="K725" s="10">
        <f t="shared" si="4"/>
        <v>5462.5000000000009</v>
      </c>
      <c r="L725" s="10">
        <f t="shared" si="5"/>
        <v>1092.5000000000002</v>
      </c>
      <c r="M725" s="11">
        <v>0.2</v>
      </c>
      <c r="O725" s="16"/>
      <c r="P725" s="14"/>
      <c r="Q725" s="12"/>
      <c r="R725" s="13"/>
    </row>
    <row r="726" spans="1:18" ht="15.75" customHeight="1">
      <c r="A726" s="1" t="s">
        <v>39</v>
      </c>
      <c r="B726" s="6" t="s">
        <v>14</v>
      </c>
      <c r="C726" s="6">
        <v>1185732</v>
      </c>
      <c r="D726" s="7">
        <v>44208</v>
      </c>
      <c r="E726" s="6" t="s">
        <v>46</v>
      </c>
      <c r="F726" s="6" t="s">
        <v>47</v>
      </c>
      <c r="G726" s="6" t="s">
        <v>48</v>
      </c>
      <c r="H726" s="6" t="s">
        <v>17</v>
      </c>
      <c r="I726" s="8">
        <v>0.45</v>
      </c>
      <c r="J726" s="9">
        <v>10500</v>
      </c>
      <c r="K726" s="10">
        <f t="shared" si="4"/>
        <v>4725</v>
      </c>
      <c r="L726" s="10">
        <f t="shared" si="5"/>
        <v>2126.25</v>
      </c>
      <c r="M726" s="11">
        <v>0.45</v>
      </c>
      <c r="O726" s="12"/>
      <c r="P726" s="17">
        <f>Data!$I726+0.05</f>
        <v>0.5</v>
      </c>
      <c r="Q726" s="12"/>
      <c r="R726" s="13"/>
    </row>
    <row r="727" spans="1:18" ht="15.75" customHeight="1">
      <c r="A727" s="1"/>
      <c r="B727" s="6" t="s">
        <v>14</v>
      </c>
      <c r="C727" s="6">
        <v>1185732</v>
      </c>
      <c r="D727" s="7">
        <v>44208</v>
      </c>
      <c r="E727" s="6" t="s">
        <v>46</v>
      </c>
      <c r="F727" s="6" t="s">
        <v>47</v>
      </c>
      <c r="G727" s="6" t="s">
        <v>48</v>
      </c>
      <c r="H727" s="6" t="s">
        <v>18</v>
      </c>
      <c r="I727" s="8">
        <v>0.45</v>
      </c>
      <c r="J727" s="9">
        <v>8500</v>
      </c>
      <c r="K727" s="10">
        <f t="shared" si="4"/>
        <v>3825</v>
      </c>
      <c r="L727" s="10">
        <f t="shared" si="5"/>
        <v>1338.75</v>
      </c>
      <c r="M727" s="11">
        <v>0.35</v>
      </c>
      <c r="O727" s="12"/>
      <c r="P727" s="17">
        <f>Data!$I727+0.05</f>
        <v>0.5</v>
      </c>
      <c r="Q727" s="12"/>
      <c r="R727" s="13"/>
    </row>
    <row r="728" spans="1:18" ht="15.75" customHeight="1">
      <c r="A728" s="1"/>
      <c r="B728" s="6" t="s">
        <v>14</v>
      </c>
      <c r="C728" s="6">
        <v>1185732</v>
      </c>
      <c r="D728" s="7">
        <v>44208</v>
      </c>
      <c r="E728" s="6" t="s">
        <v>46</v>
      </c>
      <c r="F728" s="6" t="s">
        <v>47</v>
      </c>
      <c r="G728" s="6" t="s">
        <v>48</v>
      </c>
      <c r="H728" s="6" t="s">
        <v>19</v>
      </c>
      <c r="I728" s="8">
        <v>0.35000000000000003</v>
      </c>
      <c r="J728" s="9">
        <v>8500</v>
      </c>
      <c r="K728" s="10">
        <f t="shared" si="4"/>
        <v>2975.0000000000005</v>
      </c>
      <c r="L728" s="10">
        <f t="shared" si="5"/>
        <v>743.75000000000011</v>
      </c>
      <c r="M728" s="11">
        <v>0.25</v>
      </c>
      <c r="O728" s="12"/>
      <c r="P728" s="17">
        <f>Data!$I728+0.05</f>
        <v>0.4</v>
      </c>
      <c r="Q728" s="12"/>
      <c r="R728" s="13"/>
    </row>
    <row r="729" spans="1:18" ht="15.75" customHeight="1">
      <c r="A729" s="1"/>
      <c r="B729" s="6" t="s">
        <v>14</v>
      </c>
      <c r="C729" s="6">
        <v>1185732</v>
      </c>
      <c r="D729" s="7">
        <v>44208</v>
      </c>
      <c r="E729" s="6" t="s">
        <v>46</v>
      </c>
      <c r="F729" s="6" t="s">
        <v>47</v>
      </c>
      <c r="G729" s="6" t="s">
        <v>48</v>
      </c>
      <c r="H729" s="6" t="s">
        <v>20</v>
      </c>
      <c r="I729" s="8">
        <v>0.39999999999999997</v>
      </c>
      <c r="J729" s="9">
        <v>7000</v>
      </c>
      <c r="K729" s="10">
        <f t="shared" si="4"/>
        <v>2799.9999999999995</v>
      </c>
      <c r="L729" s="10">
        <f t="shared" si="5"/>
        <v>839.99999999999989</v>
      </c>
      <c r="M729" s="11">
        <v>0.3</v>
      </c>
      <c r="O729" s="12"/>
      <c r="P729" s="17">
        <f>Data!$I729+0.05</f>
        <v>0.44999999999999996</v>
      </c>
      <c r="Q729" s="12"/>
      <c r="R729" s="13"/>
    </row>
    <row r="730" spans="1:18" ht="15.75" customHeight="1">
      <c r="A730" s="1"/>
      <c r="B730" s="6" t="s">
        <v>14</v>
      </c>
      <c r="C730" s="6">
        <v>1185732</v>
      </c>
      <c r="D730" s="7">
        <v>44208</v>
      </c>
      <c r="E730" s="6" t="s">
        <v>46</v>
      </c>
      <c r="F730" s="6" t="s">
        <v>47</v>
      </c>
      <c r="G730" s="6" t="s">
        <v>48</v>
      </c>
      <c r="H730" s="6" t="s">
        <v>21</v>
      </c>
      <c r="I730" s="8">
        <v>0.55000000000000004</v>
      </c>
      <c r="J730" s="9">
        <v>7500</v>
      </c>
      <c r="K730" s="10">
        <f t="shared" si="4"/>
        <v>4125</v>
      </c>
      <c r="L730" s="10">
        <f t="shared" si="5"/>
        <v>1443.75</v>
      </c>
      <c r="M730" s="11">
        <v>0.35</v>
      </c>
      <c r="O730" s="12"/>
      <c r="P730" s="17">
        <f>Data!$I730+0.05</f>
        <v>0.60000000000000009</v>
      </c>
      <c r="Q730" s="12"/>
      <c r="R730" s="13"/>
    </row>
    <row r="731" spans="1:18" ht="15.75" customHeight="1">
      <c r="A731" s="1"/>
      <c r="B731" s="6" t="s">
        <v>14</v>
      </c>
      <c r="C731" s="6">
        <v>1185732</v>
      </c>
      <c r="D731" s="7">
        <v>44208</v>
      </c>
      <c r="E731" s="6" t="s">
        <v>46</v>
      </c>
      <c r="F731" s="6" t="s">
        <v>47</v>
      </c>
      <c r="G731" s="6" t="s">
        <v>48</v>
      </c>
      <c r="H731" s="6" t="s">
        <v>22</v>
      </c>
      <c r="I731" s="8">
        <v>0.45</v>
      </c>
      <c r="J731" s="9">
        <v>8500</v>
      </c>
      <c r="K731" s="10">
        <f t="shared" si="4"/>
        <v>3825</v>
      </c>
      <c r="L731" s="10">
        <f t="shared" si="5"/>
        <v>1912.5</v>
      </c>
      <c r="M731" s="11">
        <v>0.5</v>
      </c>
      <c r="O731" s="12"/>
      <c r="P731" s="17">
        <f>Data!$I731+0.05</f>
        <v>0.5</v>
      </c>
      <c r="Q731" s="12"/>
      <c r="R731" s="13"/>
    </row>
    <row r="732" spans="1:18" ht="15.75" customHeight="1">
      <c r="A732" s="1"/>
      <c r="B732" s="6" t="s">
        <v>14</v>
      </c>
      <c r="C732" s="6">
        <v>1185732</v>
      </c>
      <c r="D732" s="7">
        <v>44237</v>
      </c>
      <c r="E732" s="6" t="s">
        <v>46</v>
      </c>
      <c r="F732" s="6" t="s">
        <v>47</v>
      </c>
      <c r="G732" s="6" t="s">
        <v>48</v>
      </c>
      <c r="H732" s="6" t="s">
        <v>17</v>
      </c>
      <c r="I732" s="8">
        <v>0.45</v>
      </c>
      <c r="J732" s="9">
        <v>11000</v>
      </c>
      <c r="K732" s="10">
        <f t="shared" si="4"/>
        <v>4950</v>
      </c>
      <c r="L732" s="10">
        <f t="shared" si="5"/>
        <v>2227.5</v>
      </c>
      <c r="M732" s="11">
        <v>0.45</v>
      </c>
      <c r="O732" s="12"/>
      <c r="P732" s="17">
        <f>Data!$I732+0.05</f>
        <v>0.5</v>
      </c>
      <c r="Q732" s="12"/>
      <c r="R732" s="13"/>
    </row>
    <row r="733" spans="1:18" ht="15.75" customHeight="1">
      <c r="A733" s="1"/>
      <c r="B733" s="6" t="s">
        <v>14</v>
      </c>
      <c r="C733" s="6">
        <v>1185732</v>
      </c>
      <c r="D733" s="7">
        <v>44237</v>
      </c>
      <c r="E733" s="6" t="s">
        <v>46</v>
      </c>
      <c r="F733" s="6" t="s">
        <v>47</v>
      </c>
      <c r="G733" s="6" t="s">
        <v>48</v>
      </c>
      <c r="H733" s="6" t="s">
        <v>18</v>
      </c>
      <c r="I733" s="8">
        <v>0.45</v>
      </c>
      <c r="J733" s="9">
        <v>7500</v>
      </c>
      <c r="K733" s="10">
        <f t="shared" si="4"/>
        <v>3375</v>
      </c>
      <c r="L733" s="10">
        <f t="shared" si="5"/>
        <v>1181.25</v>
      </c>
      <c r="M733" s="11">
        <v>0.35</v>
      </c>
      <c r="O733" s="12"/>
      <c r="P733" s="17">
        <f>Data!$I733+0.05</f>
        <v>0.5</v>
      </c>
      <c r="Q733" s="12"/>
      <c r="R733" s="13"/>
    </row>
    <row r="734" spans="1:18" ht="15.75" customHeight="1">
      <c r="A734" s="1"/>
      <c r="B734" s="6" t="s">
        <v>14</v>
      </c>
      <c r="C734" s="6">
        <v>1185732</v>
      </c>
      <c r="D734" s="7">
        <v>44237</v>
      </c>
      <c r="E734" s="6" t="s">
        <v>46</v>
      </c>
      <c r="F734" s="6" t="s">
        <v>47</v>
      </c>
      <c r="G734" s="6" t="s">
        <v>48</v>
      </c>
      <c r="H734" s="6" t="s">
        <v>19</v>
      </c>
      <c r="I734" s="8">
        <v>0.35000000000000003</v>
      </c>
      <c r="J734" s="9">
        <v>8000</v>
      </c>
      <c r="K734" s="10">
        <f t="shared" si="4"/>
        <v>2800.0000000000005</v>
      </c>
      <c r="L734" s="10">
        <f t="shared" si="5"/>
        <v>700.00000000000011</v>
      </c>
      <c r="M734" s="11">
        <v>0.25</v>
      </c>
      <c r="O734" s="12"/>
      <c r="P734" s="17">
        <f>Data!$I734+0.05</f>
        <v>0.4</v>
      </c>
      <c r="Q734" s="12"/>
      <c r="R734" s="13"/>
    </row>
    <row r="735" spans="1:18" ht="15.75" customHeight="1">
      <c r="A735" s="1"/>
      <c r="B735" s="6" t="s">
        <v>14</v>
      </c>
      <c r="C735" s="6">
        <v>1185732</v>
      </c>
      <c r="D735" s="7">
        <v>44237</v>
      </c>
      <c r="E735" s="6" t="s">
        <v>46</v>
      </c>
      <c r="F735" s="6" t="s">
        <v>47</v>
      </c>
      <c r="G735" s="6" t="s">
        <v>48</v>
      </c>
      <c r="H735" s="6" t="s">
        <v>20</v>
      </c>
      <c r="I735" s="8">
        <v>0.39999999999999997</v>
      </c>
      <c r="J735" s="9">
        <v>6750</v>
      </c>
      <c r="K735" s="10">
        <f t="shared" si="4"/>
        <v>2700</v>
      </c>
      <c r="L735" s="10">
        <f t="shared" si="5"/>
        <v>810</v>
      </c>
      <c r="M735" s="11">
        <v>0.3</v>
      </c>
      <c r="O735" s="12"/>
      <c r="P735" s="17">
        <f>Data!$I735+0.05</f>
        <v>0.44999999999999996</v>
      </c>
      <c r="Q735" s="12"/>
      <c r="R735" s="13"/>
    </row>
    <row r="736" spans="1:18" ht="15.75" customHeight="1">
      <c r="A736" s="1"/>
      <c r="B736" s="6" t="s">
        <v>14</v>
      </c>
      <c r="C736" s="6">
        <v>1185732</v>
      </c>
      <c r="D736" s="7">
        <v>44237</v>
      </c>
      <c r="E736" s="6" t="s">
        <v>46</v>
      </c>
      <c r="F736" s="6" t="s">
        <v>47</v>
      </c>
      <c r="G736" s="6" t="s">
        <v>48</v>
      </c>
      <c r="H736" s="6" t="s">
        <v>21</v>
      </c>
      <c r="I736" s="8">
        <v>0.55000000000000004</v>
      </c>
      <c r="J736" s="9">
        <v>7500</v>
      </c>
      <c r="K736" s="10">
        <f t="shared" si="4"/>
        <v>4125</v>
      </c>
      <c r="L736" s="10">
        <f t="shared" si="5"/>
        <v>1443.75</v>
      </c>
      <c r="M736" s="11">
        <v>0.35</v>
      </c>
      <c r="O736" s="12"/>
      <c r="P736" s="17">
        <f>Data!$I736+0.05</f>
        <v>0.60000000000000009</v>
      </c>
      <c r="Q736" s="12"/>
      <c r="R736" s="13"/>
    </row>
    <row r="737" spans="1:18" ht="15.75" customHeight="1">
      <c r="A737" s="1"/>
      <c r="B737" s="6" t="s">
        <v>14</v>
      </c>
      <c r="C737" s="6">
        <v>1185732</v>
      </c>
      <c r="D737" s="7">
        <v>44237</v>
      </c>
      <c r="E737" s="6" t="s">
        <v>46</v>
      </c>
      <c r="F737" s="6" t="s">
        <v>47</v>
      </c>
      <c r="G737" s="6" t="s">
        <v>48</v>
      </c>
      <c r="H737" s="6" t="s">
        <v>22</v>
      </c>
      <c r="I737" s="8">
        <v>0.45</v>
      </c>
      <c r="J737" s="9">
        <v>8500</v>
      </c>
      <c r="K737" s="10">
        <f t="shared" si="4"/>
        <v>3825</v>
      </c>
      <c r="L737" s="10">
        <f t="shared" si="5"/>
        <v>1912.5</v>
      </c>
      <c r="M737" s="11">
        <v>0.5</v>
      </c>
      <c r="O737" s="12"/>
      <c r="P737" s="17">
        <f>Data!$I737+0.05</f>
        <v>0.5</v>
      </c>
      <c r="Q737" s="12"/>
      <c r="R737" s="13"/>
    </row>
    <row r="738" spans="1:18" ht="15.75" customHeight="1">
      <c r="A738" s="1"/>
      <c r="B738" s="6" t="s">
        <v>14</v>
      </c>
      <c r="C738" s="6">
        <v>1185732</v>
      </c>
      <c r="D738" s="7">
        <v>44263</v>
      </c>
      <c r="E738" s="6" t="s">
        <v>46</v>
      </c>
      <c r="F738" s="6" t="s">
        <v>47</v>
      </c>
      <c r="G738" s="6" t="s">
        <v>48</v>
      </c>
      <c r="H738" s="6" t="s">
        <v>17</v>
      </c>
      <c r="I738" s="8">
        <v>0.45</v>
      </c>
      <c r="J738" s="9">
        <v>10700</v>
      </c>
      <c r="K738" s="10">
        <f t="shared" si="4"/>
        <v>4815</v>
      </c>
      <c r="L738" s="10">
        <f t="shared" si="5"/>
        <v>2166.75</v>
      </c>
      <c r="M738" s="11">
        <v>0.45</v>
      </c>
      <c r="O738" s="12"/>
      <c r="P738" s="17">
        <f>Data!$I738+0.05</f>
        <v>0.5</v>
      </c>
      <c r="Q738" s="12"/>
      <c r="R738" s="13"/>
    </row>
    <row r="739" spans="1:18" ht="15.75" customHeight="1">
      <c r="A739" s="1"/>
      <c r="B739" s="6" t="s">
        <v>14</v>
      </c>
      <c r="C739" s="6">
        <v>1185732</v>
      </c>
      <c r="D739" s="7">
        <v>44263</v>
      </c>
      <c r="E739" s="6" t="s">
        <v>46</v>
      </c>
      <c r="F739" s="6" t="s">
        <v>47</v>
      </c>
      <c r="G739" s="6" t="s">
        <v>48</v>
      </c>
      <c r="H739" s="6" t="s">
        <v>18</v>
      </c>
      <c r="I739" s="8">
        <v>0.45</v>
      </c>
      <c r="J739" s="9">
        <v>7500</v>
      </c>
      <c r="K739" s="10">
        <f t="shared" si="4"/>
        <v>3375</v>
      </c>
      <c r="L739" s="10">
        <f t="shared" si="5"/>
        <v>1181.25</v>
      </c>
      <c r="M739" s="11">
        <v>0.35</v>
      </c>
      <c r="O739" s="12"/>
      <c r="P739" s="17">
        <f>Data!$I739+0.05</f>
        <v>0.5</v>
      </c>
      <c r="Q739" s="12"/>
      <c r="R739" s="13"/>
    </row>
    <row r="740" spans="1:18" ht="15.75" customHeight="1">
      <c r="A740" s="1"/>
      <c r="B740" s="6" t="s">
        <v>14</v>
      </c>
      <c r="C740" s="6">
        <v>1185732</v>
      </c>
      <c r="D740" s="7">
        <v>44263</v>
      </c>
      <c r="E740" s="6" t="s">
        <v>46</v>
      </c>
      <c r="F740" s="6" t="s">
        <v>47</v>
      </c>
      <c r="G740" s="6" t="s">
        <v>48</v>
      </c>
      <c r="H740" s="6" t="s">
        <v>19</v>
      </c>
      <c r="I740" s="8">
        <v>0.35000000000000003</v>
      </c>
      <c r="J740" s="9">
        <v>7750</v>
      </c>
      <c r="K740" s="10">
        <f t="shared" si="4"/>
        <v>2712.5000000000005</v>
      </c>
      <c r="L740" s="10">
        <f t="shared" si="5"/>
        <v>678.12500000000011</v>
      </c>
      <c r="M740" s="11">
        <v>0.25</v>
      </c>
      <c r="O740" s="12"/>
      <c r="P740" s="17">
        <f>Data!$I740+0.05</f>
        <v>0.4</v>
      </c>
      <c r="Q740" s="12"/>
      <c r="R740" s="13"/>
    </row>
    <row r="741" spans="1:18" ht="15.75" customHeight="1">
      <c r="A741" s="1"/>
      <c r="B741" s="6" t="s">
        <v>14</v>
      </c>
      <c r="C741" s="6">
        <v>1185732</v>
      </c>
      <c r="D741" s="7">
        <v>44263</v>
      </c>
      <c r="E741" s="6" t="s">
        <v>46</v>
      </c>
      <c r="F741" s="6" t="s">
        <v>47</v>
      </c>
      <c r="G741" s="6" t="s">
        <v>48</v>
      </c>
      <c r="H741" s="6" t="s">
        <v>20</v>
      </c>
      <c r="I741" s="8">
        <v>0.39999999999999997</v>
      </c>
      <c r="J741" s="9">
        <v>6250</v>
      </c>
      <c r="K741" s="10">
        <f t="shared" si="4"/>
        <v>2500</v>
      </c>
      <c r="L741" s="10">
        <f t="shared" si="5"/>
        <v>750</v>
      </c>
      <c r="M741" s="11">
        <v>0.3</v>
      </c>
      <c r="O741" s="12"/>
      <c r="P741" s="17">
        <f>Data!$I741+0.05</f>
        <v>0.44999999999999996</v>
      </c>
      <c r="Q741" s="12"/>
      <c r="R741" s="13"/>
    </row>
    <row r="742" spans="1:18" ht="15.75" customHeight="1">
      <c r="A742" s="1"/>
      <c r="B742" s="6" t="s">
        <v>14</v>
      </c>
      <c r="C742" s="6">
        <v>1185732</v>
      </c>
      <c r="D742" s="7">
        <v>44263</v>
      </c>
      <c r="E742" s="6" t="s">
        <v>46</v>
      </c>
      <c r="F742" s="6" t="s">
        <v>47</v>
      </c>
      <c r="G742" s="6" t="s">
        <v>48</v>
      </c>
      <c r="H742" s="6" t="s">
        <v>21</v>
      </c>
      <c r="I742" s="8">
        <v>0.55000000000000004</v>
      </c>
      <c r="J742" s="9">
        <v>6750</v>
      </c>
      <c r="K742" s="10">
        <f t="shared" si="4"/>
        <v>3712.5000000000005</v>
      </c>
      <c r="L742" s="10">
        <f t="shared" si="5"/>
        <v>1299.375</v>
      </c>
      <c r="M742" s="11">
        <v>0.35</v>
      </c>
      <c r="O742" s="12"/>
      <c r="P742" s="17">
        <f>Data!$I742+0.05</f>
        <v>0.60000000000000009</v>
      </c>
      <c r="Q742" s="12"/>
      <c r="R742" s="13"/>
    </row>
    <row r="743" spans="1:18" ht="15.75" customHeight="1">
      <c r="A743" s="1"/>
      <c r="B743" s="6" t="s">
        <v>14</v>
      </c>
      <c r="C743" s="6">
        <v>1185732</v>
      </c>
      <c r="D743" s="7">
        <v>44263</v>
      </c>
      <c r="E743" s="6" t="s">
        <v>46</v>
      </c>
      <c r="F743" s="6" t="s">
        <v>47</v>
      </c>
      <c r="G743" s="6" t="s">
        <v>48</v>
      </c>
      <c r="H743" s="6" t="s">
        <v>22</v>
      </c>
      <c r="I743" s="8">
        <v>0.45</v>
      </c>
      <c r="J743" s="9">
        <v>7750</v>
      </c>
      <c r="K743" s="10">
        <f t="shared" si="4"/>
        <v>3487.5</v>
      </c>
      <c r="L743" s="10">
        <f t="shared" si="5"/>
        <v>1743.75</v>
      </c>
      <c r="M743" s="11">
        <v>0.5</v>
      </c>
      <c r="O743" s="12"/>
      <c r="P743" s="17">
        <f>Data!$I743+0.05</f>
        <v>0.5</v>
      </c>
      <c r="Q743" s="12"/>
      <c r="R743" s="13"/>
    </row>
    <row r="744" spans="1:18" ht="15.75" customHeight="1">
      <c r="A744" s="1"/>
      <c r="B744" s="6" t="s">
        <v>14</v>
      </c>
      <c r="C744" s="6">
        <v>1185732</v>
      </c>
      <c r="D744" s="7">
        <v>44295</v>
      </c>
      <c r="E744" s="6" t="s">
        <v>46</v>
      </c>
      <c r="F744" s="6" t="s">
        <v>47</v>
      </c>
      <c r="G744" s="6" t="s">
        <v>48</v>
      </c>
      <c r="H744" s="6" t="s">
        <v>17</v>
      </c>
      <c r="I744" s="8">
        <v>0.45</v>
      </c>
      <c r="J744" s="9">
        <v>10250</v>
      </c>
      <c r="K744" s="10">
        <f t="shared" si="4"/>
        <v>4612.5</v>
      </c>
      <c r="L744" s="10">
        <f t="shared" si="5"/>
        <v>2075.625</v>
      </c>
      <c r="M744" s="11">
        <v>0.45</v>
      </c>
      <c r="O744" s="12"/>
      <c r="P744" s="17">
        <f>Data!$I744+0.05</f>
        <v>0.5</v>
      </c>
      <c r="Q744" s="12"/>
      <c r="R744" s="13"/>
    </row>
    <row r="745" spans="1:18" ht="15.75" customHeight="1">
      <c r="A745" s="1"/>
      <c r="B745" s="6" t="s">
        <v>14</v>
      </c>
      <c r="C745" s="6">
        <v>1185732</v>
      </c>
      <c r="D745" s="7">
        <v>44295</v>
      </c>
      <c r="E745" s="6" t="s">
        <v>46</v>
      </c>
      <c r="F745" s="6" t="s">
        <v>47</v>
      </c>
      <c r="G745" s="6" t="s">
        <v>48</v>
      </c>
      <c r="H745" s="6" t="s">
        <v>18</v>
      </c>
      <c r="I745" s="8">
        <v>0.45</v>
      </c>
      <c r="J745" s="9">
        <v>7250</v>
      </c>
      <c r="K745" s="10">
        <f t="shared" si="4"/>
        <v>3262.5</v>
      </c>
      <c r="L745" s="10">
        <f t="shared" si="5"/>
        <v>1141.875</v>
      </c>
      <c r="M745" s="11">
        <v>0.35</v>
      </c>
      <c r="O745" s="12"/>
      <c r="P745" s="17">
        <f>Data!$I745+0.05</f>
        <v>0.5</v>
      </c>
      <c r="Q745" s="12"/>
      <c r="R745" s="13"/>
    </row>
    <row r="746" spans="1:18" ht="15.75" customHeight="1">
      <c r="A746" s="1"/>
      <c r="B746" s="6" t="s">
        <v>14</v>
      </c>
      <c r="C746" s="6">
        <v>1185732</v>
      </c>
      <c r="D746" s="7">
        <v>44295</v>
      </c>
      <c r="E746" s="6" t="s">
        <v>46</v>
      </c>
      <c r="F746" s="6" t="s">
        <v>47</v>
      </c>
      <c r="G746" s="6" t="s">
        <v>48</v>
      </c>
      <c r="H746" s="6" t="s">
        <v>19</v>
      </c>
      <c r="I746" s="8">
        <v>0.35000000000000003</v>
      </c>
      <c r="J746" s="9">
        <v>7250</v>
      </c>
      <c r="K746" s="10">
        <f t="shared" si="4"/>
        <v>2537.5000000000005</v>
      </c>
      <c r="L746" s="10">
        <f t="shared" si="5"/>
        <v>634.37500000000011</v>
      </c>
      <c r="M746" s="11">
        <v>0.25</v>
      </c>
      <c r="O746" s="12"/>
      <c r="P746" s="17">
        <f>Data!$I746+0.05</f>
        <v>0.4</v>
      </c>
      <c r="Q746" s="12"/>
      <c r="R746" s="13"/>
    </row>
    <row r="747" spans="1:18" ht="15.75" customHeight="1">
      <c r="A747" s="1"/>
      <c r="B747" s="6" t="s">
        <v>14</v>
      </c>
      <c r="C747" s="6">
        <v>1185732</v>
      </c>
      <c r="D747" s="7">
        <v>44295</v>
      </c>
      <c r="E747" s="6" t="s">
        <v>46</v>
      </c>
      <c r="F747" s="6" t="s">
        <v>47</v>
      </c>
      <c r="G747" s="6" t="s">
        <v>48</v>
      </c>
      <c r="H747" s="6" t="s">
        <v>20</v>
      </c>
      <c r="I747" s="8">
        <v>0.39999999999999997</v>
      </c>
      <c r="J747" s="9">
        <v>6500</v>
      </c>
      <c r="K747" s="10">
        <f t="shared" si="4"/>
        <v>2600</v>
      </c>
      <c r="L747" s="10">
        <f t="shared" si="5"/>
        <v>780</v>
      </c>
      <c r="M747" s="11">
        <v>0.3</v>
      </c>
      <c r="O747" s="12"/>
      <c r="P747" s="17">
        <f>Data!$I747+0.05</f>
        <v>0.44999999999999996</v>
      </c>
      <c r="Q747" s="12"/>
      <c r="R747" s="13"/>
    </row>
    <row r="748" spans="1:18" ht="15.75" customHeight="1">
      <c r="A748" s="1"/>
      <c r="B748" s="6" t="s">
        <v>14</v>
      </c>
      <c r="C748" s="6">
        <v>1185732</v>
      </c>
      <c r="D748" s="7">
        <v>44295</v>
      </c>
      <c r="E748" s="6" t="s">
        <v>46</v>
      </c>
      <c r="F748" s="6" t="s">
        <v>47</v>
      </c>
      <c r="G748" s="6" t="s">
        <v>48</v>
      </c>
      <c r="H748" s="6" t="s">
        <v>21</v>
      </c>
      <c r="I748" s="8">
        <v>0.55000000000000004</v>
      </c>
      <c r="J748" s="9">
        <v>6750</v>
      </c>
      <c r="K748" s="10">
        <f t="shared" si="4"/>
        <v>3712.5000000000005</v>
      </c>
      <c r="L748" s="10">
        <f t="shared" si="5"/>
        <v>1299.375</v>
      </c>
      <c r="M748" s="11">
        <v>0.35</v>
      </c>
      <c r="O748" s="12"/>
      <c r="P748" s="17">
        <f>Data!$I748+0.05</f>
        <v>0.60000000000000009</v>
      </c>
      <c r="Q748" s="12"/>
      <c r="R748" s="13"/>
    </row>
    <row r="749" spans="1:18" ht="15.75" customHeight="1">
      <c r="A749" s="1"/>
      <c r="B749" s="6" t="s">
        <v>14</v>
      </c>
      <c r="C749" s="6">
        <v>1185732</v>
      </c>
      <c r="D749" s="7">
        <v>44295</v>
      </c>
      <c r="E749" s="6" t="s">
        <v>46</v>
      </c>
      <c r="F749" s="6" t="s">
        <v>47</v>
      </c>
      <c r="G749" s="6" t="s">
        <v>48</v>
      </c>
      <c r="H749" s="6" t="s">
        <v>22</v>
      </c>
      <c r="I749" s="8">
        <v>0.45</v>
      </c>
      <c r="J749" s="9">
        <v>8000</v>
      </c>
      <c r="K749" s="10">
        <f t="shared" si="4"/>
        <v>3600</v>
      </c>
      <c r="L749" s="10">
        <f t="shared" si="5"/>
        <v>1800</v>
      </c>
      <c r="M749" s="11">
        <v>0.5</v>
      </c>
      <c r="O749" s="12"/>
      <c r="P749" s="17">
        <f>Data!$I749+0.05</f>
        <v>0.5</v>
      </c>
      <c r="Q749" s="12"/>
      <c r="R749" s="13"/>
    </row>
    <row r="750" spans="1:18" ht="15.75" customHeight="1">
      <c r="A750" s="1"/>
      <c r="B750" s="6" t="s">
        <v>14</v>
      </c>
      <c r="C750" s="6">
        <v>1185732</v>
      </c>
      <c r="D750" s="7">
        <v>44324</v>
      </c>
      <c r="E750" s="6" t="s">
        <v>46</v>
      </c>
      <c r="F750" s="6" t="s">
        <v>47</v>
      </c>
      <c r="G750" s="6" t="s">
        <v>48</v>
      </c>
      <c r="H750" s="6" t="s">
        <v>17</v>
      </c>
      <c r="I750" s="8">
        <v>0.55000000000000004</v>
      </c>
      <c r="J750" s="9">
        <v>10700</v>
      </c>
      <c r="K750" s="10">
        <f t="shared" si="4"/>
        <v>5885.0000000000009</v>
      </c>
      <c r="L750" s="10">
        <f t="shared" si="5"/>
        <v>2648.2500000000005</v>
      </c>
      <c r="M750" s="11">
        <v>0.45</v>
      </c>
      <c r="O750" s="12"/>
      <c r="P750" s="17">
        <f>Data!$I750+0.05</f>
        <v>0.60000000000000009</v>
      </c>
      <c r="Q750" s="12"/>
      <c r="R750" s="13"/>
    </row>
    <row r="751" spans="1:18" ht="15.75" customHeight="1">
      <c r="A751" s="1"/>
      <c r="B751" s="6" t="s">
        <v>14</v>
      </c>
      <c r="C751" s="6">
        <v>1185732</v>
      </c>
      <c r="D751" s="7">
        <v>44324</v>
      </c>
      <c r="E751" s="6" t="s">
        <v>46</v>
      </c>
      <c r="F751" s="6" t="s">
        <v>47</v>
      </c>
      <c r="G751" s="6" t="s">
        <v>48</v>
      </c>
      <c r="H751" s="6" t="s">
        <v>18</v>
      </c>
      <c r="I751" s="8">
        <v>0.55000000000000004</v>
      </c>
      <c r="J751" s="9">
        <v>7750</v>
      </c>
      <c r="K751" s="10">
        <f t="shared" si="4"/>
        <v>4262.5</v>
      </c>
      <c r="L751" s="10">
        <f t="shared" si="5"/>
        <v>1491.875</v>
      </c>
      <c r="M751" s="11">
        <v>0.35</v>
      </c>
      <c r="O751" s="12"/>
      <c r="P751" s="17">
        <f>Data!$I751+0.05</f>
        <v>0.60000000000000009</v>
      </c>
      <c r="Q751" s="12"/>
      <c r="R751" s="13"/>
    </row>
    <row r="752" spans="1:18" ht="15.75" customHeight="1">
      <c r="A752" s="1"/>
      <c r="B752" s="6" t="s">
        <v>14</v>
      </c>
      <c r="C752" s="6">
        <v>1185732</v>
      </c>
      <c r="D752" s="7">
        <v>44324</v>
      </c>
      <c r="E752" s="6" t="s">
        <v>46</v>
      </c>
      <c r="F752" s="6" t="s">
        <v>47</v>
      </c>
      <c r="G752" s="6" t="s">
        <v>48</v>
      </c>
      <c r="H752" s="6" t="s">
        <v>19</v>
      </c>
      <c r="I752" s="8">
        <v>0.5</v>
      </c>
      <c r="J752" s="9">
        <v>7500</v>
      </c>
      <c r="K752" s="10">
        <f t="shared" si="4"/>
        <v>3750</v>
      </c>
      <c r="L752" s="10">
        <f t="shared" si="5"/>
        <v>937.5</v>
      </c>
      <c r="M752" s="11">
        <v>0.25</v>
      </c>
      <c r="O752" s="12"/>
      <c r="P752" s="17">
        <f>Data!$I752+0.05</f>
        <v>0.55000000000000004</v>
      </c>
      <c r="Q752" s="12"/>
      <c r="R752" s="13"/>
    </row>
    <row r="753" spans="1:18" ht="15.75" customHeight="1">
      <c r="A753" s="1"/>
      <c r="B753" s="6" t="s">
        <v>14</v>
      </c>
      <c r="C753" s="6">
        <v>1185732</v>
      </c>
      <c r="D753" s="7">
        <v>44324</v>
      </c>
      <c r="E753" s="6" t="s">
        <v>46</v>
      </c>
      <c r="F753" s="6" t="s">
        <v>47</v>
      </c>
      <c r="G753" s="6" t="s">
        <v>48</v>
      </c>
      <c r="H753" s="6" t="s">
        <v>20</v>
      </c>
      <c r="I753" s="8">
        <v>0.5</v>
      </c>
      <c r="J753" s="9">
        <v>7000</v>
      </c>
      <c r="K753" s="10">
        <f t="shared" si="4"/>
        <v>3500</v>
      </c>
      <c r="L753" s="10">
        <f t="shared" si="5"/>
        <v>1050</v>
      </c>
      <c r="M753" s="11">
        <v>0.3</v>
      </c>
      <c r="O753" s="12"/>
      <c r="P753" s="17">
        <f>Data!$I753+0.05</f>
        <v>0.55000000000000004</v>
      </c>
      <c r="Q753" s="12"/>
      <c r="R753" s="13"/>
    </row>
    <row r="754" spans="1:18" ht="15.75" customHeight="1">
      <c r="A754" s="1"/>
      <c r="B754" s="6" t="s">
        <v>14</v>
      </c>
      <c r="C754" s="6">
        <v>1185732</v>
      </c>
      <c r="D754" s="7">
        <v>44324</v>
      </c>
      <c r="E754" s="6" t="s">
        <v>46</v>
      </c>
      <c r="F754" s="6" t="s">
        <v>47</v>
      </c>
      <c r="G754" s="6" t="s">
        <v>48</v>
      </c>
      <c r="H754" s="6" t="s">
        <v>21</v>
      </c>
      <c r="I754" s="8">
        <v>0.6</v>
      </c>
      <c r="J754" s="9">
        <v>7250</v>
      </c>
      <c r="K754" s="10">
        <f t="shared" si="4"/>
        <v>4350</v>
      </c>
      <c r="L754" s="10">
        <f t="shared" si="5"/>
        <v>1522.5</v>
      </c>
      <c r="M754" s="11">
        <v>0.35</v>
      </c>
      <c r="O754" s="12"/>
      <c r="P754" s="17">
        <f>Data!$I754+0.05</f>
        <v>0.65</v>
      </c>
      <c r="Q754" s="12"/>
      <c r="R754" s="13"/>
    </row>
    <row r="755" spans="1:18" ht="15.75" customHeight="1">
      <c r="A755" s="1"/>
      <c r="B755" s="6" t="s">
        <v>14</v>
      </c>
      <c r="C755" s="6">
        <v>1185732</v>
      </c>
      <c r="D755" s="7">
        <v>44324</v>
      </c>
      <c r="E755" s="6" t="s">
        <v>46</v>
      </c>
      <c r="F755" s="6" t="s">
        <v>47</v>
      </c>
      <c r="G755" s="6" t="s">
        <v>48</v>
      </c>
      <c r="H755" s="6" t="s">
        <v>22</v>
      </c>
      <c r="I755" s="8">
        <v>0.65</v>
      </c>
      <c r="J755" s="9">
        <v>8250</v>
      </c>
      <c r="K755" s="10">
        <f t="shared" si="4"/>
        <v>5362.5</v>
      </c>
      <c r="L755" s="10">
        <f t="shared" si="5"/>
        <v>2681.25</v>
      </c>
      <c r="M755" s="11">
        <v>0.5</v>
      </c>
      <c r="O755" s="12"/>
      <c r="P755" s="17">
        <f>Data!$I755+0.05</f>
        <v>0.70000000000000007</v>
      </c>
      <c r="Q755" s="12"/>
      <c r="R755" s="13"/>
    </row>
    <row r="756" spans="1:18" ht="15.75" customHeight="1">
      <c r="A756" s="1"/>
      <c r="B756" s="6" t="s">
        <v>14</v>
      </c>
      <c r="C756" s="6">
        <v>1185732</v>
      </c>
      <c r="D756" s="7">
        <v>44357</v>
      </c>
      <c r="E756" s="6" t="s">
        <v>46</v>
      </c>
      <c r="F756" s="6" t="s">
        <v>47</v>
      </c>
      <c r="G756" s="6" t="s">
        <v>48</v>
      </c>
      <c r="H756" s="6" t="s">
        <v>17</v>
      </c>
      <c r="I756" s="8">
        <v>0.6</v>
      </c>
      <c r="J756" s="9">
        <v>10750</v>
      </c>
      <c r="K756" s="10">
        <f t="shared" si="4"/>
        <v>6450</v>
      </c>
      <c r="L756" s="10">
        <f t="shared" si="5"/>
        <v>2902.5</v>
      </c>
      <c r="M756" s="11">
        <v>0.45</v>
      </c>
      <c r="O756" s="12"/>
      <c r="P756" s="17">
        <f>Data!$I756+0.05</f>
        <v>0.65</v>
      </c>
      <c r="Q756" s="12"/>
      <c r="R756" s="13"/>
    </row>
    <row r="757" spans="1:18" ht="15.75" customHeight="1">
      <c r="A757" s="1"/>
      <c r="B757" s="6" t="s">
        <v>14</v>
      </c>
      <c r="C757" s="6">
        <v>1185732</v>
      </c>
      <c r="D757" s="7">
        <v>44357</v>
      </c>
      <c r="E757" s="6" t="s">
        <v>46</v>
      </c>
      <c r="F757" s="6" t="s">
        <v>47</v>
      </c>
      <c r="G757" s="6" t="s">
        <v>48</v>
      </c>
      <c r="H757" s="6" t="s">
        <v>18</v>
      </c>
      <c r="I757" s="8">
        <v>0.55000000000000004</v>
      </c>
      <c r="J757" s="9">
        <v>8250</v>
      </c>
      <c r="K757" s="10">
        <f t="shared" si="4"/>
        <v>4537.5</v>
      </c>
      <c r="L757" s="10">
        <f t="shared" si="5"/>
        <v>1588.125</v>
      </c>
      <c r="M757" s="11">
        <v>0.35</v>
      </c>
      <c r="O757" s="12"/>
      <c r="P757" s="17">
        <f>Data!$I757+0.05</f>
        <v>0.60000000000000009</v>
      </c>
      <c r="Q757" s="12"/>
      <c r="R757" s="13"/>
    </row>
    <row r="758" spans="1:18" ht="15.75" customHeight="1">
      <c r="A758" s="1"/>
      <c r="B758" s="6" t="s">
        <v>14</v>
      </c>
      <c r="C758" s="6">
        <v>1185732</v>
      </c>
      <c r="D758" s="7">
        <v>44357</v>
      </c>
      <c r="E758" s="6" t="s">
        <v>46</v>
      </c>
      <c r="F758" s="6" t="s">
        <v>47</v>
      </c>
      <c r="G758" s="6" t="s">
        <v>48</v>
      </c>
      <c r="H758" s="6" t="s">
        <v>19</v>
      </c>
      <c r="I758" s="8">
        <v>0.5</v>
      </c>
      <c r="J758" s="9">
        <v>8000</v>
      </c>
      <c r="K758" s="10">
        <f t="shared" si="4"/>
        <v>4000</v>
      </c>
      <c r="L758" s="10">
        <f t="shared" si="5"/>
        <v>1000</v>
      </c>
      <c r="M758" s="11">
        <v>0.25</v>
      </c>
      <c r="O758" s="12"/>
      <c r="P758" s="17">
        <f>Data!$I758+0.05</f>
        <v>0.55000000000000004</v>
      </c>
      <c r="Q758" s="12"/>
      <c r="R758" s="13"/>
    </row>
    <row r="759" spans="1:18" ht="15.75" customHeight="1">
      <c r="A759" s="1"/>
      <c r="B759" s="6" t="s">
        <v>14</v>
      </c>
      <c r="C759" s="6">
        <v>1185732</v>
      </c>
      <c r="D759" s="7">
        <v>44357</v>
      </c>
      <c r="E759" s="6" t="s">
        <v>46</v>
      </c>
      <c r="F759" s="6" t="s">
        <v>47</v>
      </c>
      <c r="G759" s="6" t="s">
        <v>48</v>
      </c>
      <c r="H759" s="6" t="s">
        <v>20</v>
      </c>
      <c r="I759" s="8">
        <v>0.5</v>
      </c>
      <c r="J759" s="9">
        <v>7750</v>
      </c>
      <c r="K759" s="10">
        <f t="shared" si="4"/>
        <v>3875</v>
      </c>
      <c r="L759" s="10">
        <f t="shared" si="5"/>
        <v>1162.5</v>
      </c>
      <c r="M759" s="11">
        <v>0.3</v>
      </c>
      <c r="O759" s="12"/>
      <c r="P759" s="17">
        <f>Data!$I759+0.05</f>
        <v>0.55000000000000004</v>
      </c>
      <c r="Q759" s="12"/>
      <c r="R759" s="13"/>
    </row>
    <row r="760" spans="1:18" ht="15.75" customHeight="1">
      <c r="A760" s="1"/>
      <c r="B760" s="6" t="s">
        <v>14</v>
      </c>
      <c r="C760" s="6">
        <v>1185732</v>
      </c>
      <c r="D760" s="7">
        <v>44357</v>
      </c>
      <c r="E760" s="6" t="s">
        <v>46</v>
      </c>
      <c r="F760" s="6" t="s">
        <v>47</v>
      </c>
      <c r="G760" s="6" t="s">
        <v>48</v>
      </c>
      <c r="H760" s="6" t="s">
        <v>21</v>
      </c>
      <c r="I760" s="8">
        <v>0.65</v>
      </c>
      <c r="J760" s="9">
        <v>7750</v>
      </c>
      <c r="K760" s="10">
        <f t="shared" si="4"/>
        <v>5037.5</v>
      </c>
      <c r="L760" s="10">
        <f t="shared" si="5"/>
        <v>1763.125</v>
      </c>
      <c r="M760" s="11">
        <v>0.35</v>
      </c>
      <c r="O760" s="12"/>
      <c r="P760" s="17">
        <f>Data!$I760+0.05</f>
        <v>0.70000000000000007</v>
      </c>
      <c r="Q760" s="12"/>
      <c r="R760" s="13"/>
    </row>
    <row r="761" spans="1:18" ht="15.75" customHeight="1">
      <c r="A761" s="1"/>
      <c r="B761" s="6" t="s">
        <v>14</v>
      </c>
      <c r="C761" s="6">
        <v>1185732</v>
      </c>
      <c r="D761" s="7">
        <v>44357</v>
      </c>
      <c r="E761" s="6" t="s">
        <v>46</v>
      </c>
      <c r="F761" s="6" t="s">
        <v>47</v>
      </c>
      <c r="G761" s="6" t="s">
        <v>48</v>
      </c>
      <c r="H761" s="6" t="s">
        <v>22</v>
      </c>
      <c r="I761" s="8">
        <v>0.70000000000000007</v>
      </c>
      <c r="J761" s="9">
        <v>9250</v>
      </c>
      <c r="K761" s="10">
        <f t="shared" si="4"/>
        <v>6475.0000000000009</v>
      </c>
      <c r="L761" s="10">
        <f t="shared" si="5"/>
        <v>3237.5000000000005</v>
      </c>
      <c r="M761" s="11">
        <v>0.5</v>
      </c>
      <c r="O761" s="12"/>
      <c r="P761" s="17">
        <f>Data!$I761+0.05</f>
        <v>0.75000000000000011</v>
      </c>
      <c r="Q761" s="12"/>
      <c r="R761" s="13"/>
    </row>
    <row r="762" spans="1:18" ht="15.75" customHeight="1">
      <c r="A762" s="1"/>
      <c r="B762" s="6" t="s">
        <v>14</v>
      </c>
      <c r="C762" s="6">
        <v>1185732</v>
      </c>
      <c r="D762" s="7">
        <v>44385</v>
      </c>
      <c r="E762" s="6" t="s">
        <v>46</v>
      </c>
      <c r="F762" s="6" t="s">
        <v>47</v>
      </c>
      <c r="G762" s="6" t="s">
        <v>48</v>
      </c>
      <c r="H762" s="6" t="s">
        <v>17</v>
      </c>
      <c r="I762" s="8">
        <v>0.65</v>
      </c>
      <c r="J762" s="9">
        <v>11500</v>
      </c>
      <c r="K762" s="10">
        <f t="shared" si="4"/>
        <v>7475</v>
      </c>
      <c r="L762" s="10">
        <f t="shared" si="5"/>
        <v>3363.75</v>
      </c>
      <c r="M762" s="11">
        <v>0.45</v>
      </c>
      <c r="O762" s="12"/>
      <c r="P762" s="17">
        <f>Data!$I762+0.05</f>
        <v>0.70000000000000007</v>
      </c>
      <c r="Q762" s="12"/>
      <c r="R762" s="13"/>
    </row>
    <row r="763" spans="1:18" ht="15.75" customHeight="1">
      <c r="A763" s="1"/>
      <c r="B763" s="6" t="s">
        <v>14</v>
      </c>
      <c r="C763" s="6">
        <v>1185732</v>
      </c>
      <c r="D763" s="7">
        <v>44385</v>
      </c>
      <c r="E763" s="6" t="s">
        <v>46</v>
      </c>
      <c r="F763" s="6" t="s">
        <v>47</v>
      </c>
      <c r="G763" s="6" t="s">
        <v>48</v>
      </c>
      <c r="H763" s="6" t="s">
        <v>18</v>
      </c>
      <c r="I763" s="8">
        <v>0.60000000000000009</v>
      </c>
      <c r="J763" s="9">
        <v>9000</v>
      </c>
      <c r="K763" s="10">
        <f t="shared" si="4"/>
        <v>5400.0000000000009</v>
      </c>
      <c r="L763" s="10">
        <f t="shared" si="5"/>
        <v>1890.0000000000002</v>
      </c>
      <c r="M763" s="11">
        <v>0.35</v>
      </c>
      <c r="O763" s="12"/>
      <c r="P763" s="17">
        <f>Data!$I763+0.05</f>
        <v>0.65000000000000013</v>
      </c>
      <c r="Q763" s="12"/>
      <c r="R763" s="13"/>
    </row>
    <row r="764" spans="1:18" ht="15.75" customHeight="1">
      <c r="A764" s="1"/>
      <c r="B764" s="6" t="s">
        <v>14</v>
      </c>
      <c r="C764" s="6">
        <v>1185732</v>
      </c>
      <c r="D764" s="7">
        <v>44385</v>
      </c>
      <c r="E764" s="6" t="s">
        <v>46</v>
      </c>
      <c r="F764" s="6" t="s">
        <v>47</v>
      </c>
      <c r="G764" s="6" t="s">
        <v>48</v>
      </c>
      <c r="H764" s="6" t="s">
        <v>19</v>
      </c>
      <c r="I764" s="8">
        <v>0.55000000000000004</v>
      </c>
      <c r="J764" s="9">
        <v>8250</v>
      </c>
      <c r="K764" s="10">
        <f t="shared" si="4"/>
        <v>4537.5</v>
      </c>
      <c r="L764" s="10">
        <f t="shared" si="5"/>
        <v>1134.375</v>
      </c>
      <c r="M764" s="11">
        <v>0.25</v>
      </c>
      <c r="O764" s="12"/>
      <c r="P764" s="17">
        <f>Data!$I764+0.05</f>
        <v>0.60000000000000009</v>
      </c>
      <c r="Q764" s="12"/>
      <c r="R764" s="13"/>
    </row>
    <row r="765" spans="1:18" ht="15.75" customHeight="1">
      <c r="A765" s="1"/>
      <c r="B765" s="6" t="s">
        <v>14</v>
      </c>
      <c r="C765" s="6">
        <v>1185732</v>
      </c>
      <c r="D765" s="7">
        <v>44385</v>
      </c>
      <c r="E765" s="6" t="s">
        <v>46</v>
      </c>
      <c r="F765" s="6" t="s">
        <v>47</v>
      </c>
      <c r="G765" s="6" t="s">
        <v>48</v>
      </c>
      <c r="H765" s="6" t="s">
        <v>20</v>
      </c>
      <c r="I765" s="8">
        <v>0.55000000000000004</v>
      </c>
      <c r="J765" s="9">
        <v>7750</v>
      </c>
      <c r="K765" s="10">
        <f t="shared" si="4"/>
        <v>4262.5</v>
      </c>
      <c r="L765" s="10">
        <f t="shared" si="5"/>
        <v>1278.75</v>
      </c>
      <c r="M765" s="11">
        <v>0.3</v>
      </c>
      <c r="O765" s="12"/>
      <c r="P765" s="17">
        <f>Data!$I765+0.05</f>
        <v>0.60000000000000009</v>
      </c>
      <c r="Q765" s="12"/>
      <c r="R765" s="13"/>
    </row>
    <row r="766" spans="1:18" ht="15.75" customHeight="1">
      <c r="A766" s="1"/>
      <c r="B766" s="6" t="s">
        <v>14</v>
      </c>
      <c r="C766" s="6">
        <v>1185732</v>
      </c>
      <c r="D766" s="7">
        <v>44385</v>
      </c>
      <c r="E766" s="6" t="s">
        <v>46</v>
      </c>
      <c r="F766" s="6" t="s">
        <v>47</v>
      </c>
      <c r="G766" s="6" t="s">
        <v>48</v>
      </c>
      <c r="H766" s="6" t="s">
        <v>21</v>
      </c>
      <c r="I766" s="8">
        <v>0.65</v>
      </c>
      <c r="J766" s="9">
        <v>8000</v>
      </c>
      <c r="K766" s="10">
        <f t="shared" si="4"/>
        <v>5200</v>
      </c>
      <c r="L766" s="10">
        <f t="shared" si="5"/>
        <v>1819.9999999999998</v>
      </c>
      <c r="M766" s="11">
        <v>0.35</v>
      </c>
      <c r="O766" s="12"/>
      <c r="P766" s="17">
        <f>Data!$I766+0.05</f>
        <v>0.70000000000000007</v>
      </c>
      <c r="Q766" s="12"/>
      <c r="R766" s="13"/>
    </row>
    <row r="767" spans="1:18" ht="15.75" customHeight="1">
      <c r="A767" s="1"/>
      <c r="B767" s="6" t="s">
        <v>14</v>
      </c>
      <c r="C767" s="6">
        <v>1185732</v>
      </c>
      <c r="D767" s="7">
        <v>44385</v>
      </c>
      <c r="E767" s="6" t="s">
        <v>46</v>
      </c>
      <c r="F767" s="6" t="s">
        <v>47</v>
      </c>
      <c r="G767" s="6" t="s">
        <v>48</v>
      </c>
      <c r="H767" s="6" t="s">
        <v>22</v>
      </c>
      <c r="I767" s="8">
        <v>0.70000000000000007</v>
      </c>
      <c r="J767" s="9">
        <v>9750</v>
      </c>
      <c r="K767" s="10">
        <f t="shared" si="4"/>
        <v>6825.0000000000009</v>
      </c>
      <c r="L767" s="10">
        <f t="shared" si="5"/>
        <v>3412.5000000000005</v>
      </c>
      <c r="M767" s="11">
        <v>0.5</v>
      </c>
      <c r="O767" s="12"/>
      <c r="P767" s="17">
        <f>Data!$I767+0.05</f>
        <v>0.75000000000000011</v>
      </c>
      <c r="Q767" s="12"/>
      <c r="R767" s="13"/>
    </row>
    <row r="768" spans="1:18" ht="15.75" customHeight="1">
      <c r="A768" s="1"/>
      <c r="B768" s="6" t="s">
        <v>14</v>
      </c>
      <c r="C768" s="6">
        <v>1185732</v>
      </c>
      <c r="D768" s="7">
        <v>44417</v>
      </c>
      <c r="E768" s="6" t="s">
        <v>46</v>
      </c>
      <c r="F768" s="6" t="s">
        <v>47</v>
      </c>
      <c r="G768" s="6" t="s">
        <v>48</v>
      </c>
      <c r="H768" s="6" t="s">
        <v>17</v>
      </c>
      <c r="I768" s="8">
        <v>0.65</v>
      </c>
      <c r="J768" s="9">
        <v>11250</v>
      </c>
      <c r="K768" s="10">
        <f t="shared" si="4"/>
        <v>7312.5</v>
      </c>
      <c r="L768" s="10">
        <f t="shared" si="5"/>
        <v>3290.625</v>
      </c>
      <c r="M768" s="11">
        <v>0.45</v>
      </c>
      <c r="O768" s="12"/>
      <c r="P768" s="17">
        <f>Data!$I768+0.05</f>
        <v>0.70000000000000007</v>
      </c>
      <c r="Q768" s="12"/>
      <c r="R768" s="13"/>
    </row>
    <row r="769" spans="1:18" ht="15.75" customHeight="1">
      <c r="A769" s="1"/>
      <c r="B769" s="6" t="s">
        <v>14</v>
      </c>
      <c r="C769" s="6">
        <v>1185732</v>
      </c>
      <c r="D769" s="7">
        <v>44417</v>
      </c>
      <c r="E769" s="6" t="s">
        <v>46</v>
      </c>
      <c r="F769" s="6" t="s">
        <v>47</v>
      </c>
      <c r="G769" s="6" t="s">
        <v>48</v>
      </c>
      <c r="H769" s="6" t="s">
        <v>18</v>
      </c>
      <c r="I769" s="8">
        <v>0.60000000000000009</v>
      </c>
      <c r="J769" s="9">
        <v>9000</v>
      </c>
      <c r="K769" s="10">
        <f t="shared" si="4"/>
        <v>5400.0000000000009</v>
      </c>
      <c r="L769" s="10">
        <f t="shared" si="5"/>
        <v>1890.0000000000002</v>
      </c>
      <c r="M769" s="11">
        <v>0.35</v>
      </c>
      <c r="O769" s="12"/>
      <c r="P769" s="17">
        <f>Data!$I769+0.05</f>
        <v>0.65000000000000013</v>
      </c>
      <c r="Q769" s="12"/>
      <c r="R769" s="13"/>
    </row>
    <row r="770" spans="1:18" ht="15.75" customHeight="1">
      <c r="A770" s="1"/>
      <c r="B770" s="6" t="s">
        <v>14</v>
      </c>
      <c r="C770" s="6">
        <v>1185732</v>
      </c>
      <c r="D770" s="7">
        <v>44417</v>
      </c>
      <c r="E770" s="6" t="s">
        <v>46</v>
      </c>
      <c r="F770" s="6" t="s">
        <v>47</v>
      </c>
      <c r="G770" s="6" t="s">
        <v>48</v>
      </c>
      <c r="H770" s="6" t="s">
        <v>19</v>
      </c>
      <c r="I770" s="8">
        <v>0.55000000000000004</v>
      </c>
      <c r="J770" s="9">
        <v>8250</v>
      </c>
      <c r="K770" s="10">
        <f t="shared" si="4"/>
        <v>4537.5</v>
      </c>
      <c r="L770" s="10">
        <f t="shared" si="5"/>
        <v>1134.375</v>
      </c>
      <c r="M770" s="11">
        <v>0.25</v>
      </c>
      <c r="O770" s="12"/>
      <c r="P770" s="17">
        <f>Data!$I770+0.05</f>
        <v>0.60000000000000009</v>
      </c>
      <c r="Q770" s="12"/>
      <c r="R770" s="13"/>
    </row>
    <row r="771" spans="1:18" ht="15.75" customHeight="1">
      <c r="A771" s="1"/>
      <c r="B771" s="6" t="s">
        <v>14</v>
      </c>
      <c r="C771" s="6">
        <v>1185732</v>
      </c>
      <c r="D771" s="7">
        <v>44417</v>
      </c>
      <c r="E771" s="6" t="s">
        <v>46</v>
      </c>
      <c r="F771" s="6" t="s">
        <v>47</v>
      </c>
      <c r="G771" s="6" t="s">
        <v>48</v>
      </c>
      <c r="H771" s="6" t="s">
        <v>20</v>
      </c>
      <c r="I771" s="8">
        <v>0.45</v>
      </c>
      <c r="J771" s="9">
        <v>7750</v>
      </c>
      <c r="K771" s="10">
        <f t="shared" ref="K771:K1025" si="6">I771*J771</f>
        <v>3487.5</v>
      </c>
      <c r="L771" s="10">
        <f t="shared" ref="L771:L1025" si="7">K771*M771</f>
        <v>1046.25</v>
      </c>
      <c r="M771" s="11">
        <v>0.3</v>
      </c>
      <c r="O771" s="12"/>
      <c r="P771" s="17">
        <f>Data!$I771+0.05</f>
        <v>0.5</v>
      </c>
      <c r="Q771" s="12"/>
      <c r="R771" s="13"/>
    </row>
    <row r="772" spans="1:18" ht="15.75" customHeight="1">
      <c r="A772" s="1"/>
      <c r="B772" s="6" t="s">
        <v>14</v>
      </c>
      <c r="C772" s="6">
        <v>1185732</v>
      </c>
      <c r="D772" s="7">
        <v>44417</v>
      </c>
      <c r="E772" s="6" t="s">
        <v>46</v>
      </c>
      <c r="F772" s="6" t="s">
        <v>47</v>
      </c>
      <c r="G772" s="6" t="s">
        <v>48</v>
      </c>
      <c r="H772" s="6" t="s">
        <v>21</v>
      </c>
      <c r="I772" s="8">
        <v>0.55000000000000004</v>
      </c>
      <c r="J772" s="9">
        <v>7500</v>
      </c>
      <c r="K772" s="10">
        <f t="shared" si="6"/>
        <v>4125</v>
      </c>
      <c r="L772" s="10">
        <f t="shared" si="7"/>
        <v>1443.75</v>
      </c>
      <c r="M772" s="11">
        <v>0.35</v>
      </c>
      <c r="O772" s="12"/>
      <c r="P772" s="17">
        <f>Data!$I772+0.05</f>
        <v>0.60000000000000009</v>
      </c>
      <c r="Q772" s="12"/>
      <c r="R772" s="13"/>
    </row>
    <row r="773" spans="1:18" ht="15.75" customHeight="1">
      <c r="A773" s="1"/>
      <c r="B773" s="6" t="s">
        <v>14</v>
      </c>
      <c r="C773" s="6">
        <v>1185732</v>
      </c>
      <c r="D773" s="7">
        <v>44417</v>
      </c>
      <c r="E773" s="6" t="s">
        <v>46</v>
      </c>
      <c r="F773" s="6" t="s">
        <v>47</v>
      </c>
      <c r="G773" s="6" t="s">
        <v>48</v>
      </c>
      <c r="H773" s="6" t="s">
        <v>22</v>
      </c>
      <c r="I773" s="8">
        <v>0.60000000000000009</v>
      </c>
      <c r="J773" s="9">
        <v>9250</v>
      </c>
      <c r="K773" s="10">
        <f t="shared" si="6"/>
        <v>5550.0000000000009</v>
      </c>
      <c r="L773" s="10">
        <f t="shared" si="7"/>
        <v>2775.0000000000005</v>
      </c>
      <c r="M773" s="11">
        <v>0.5</v>
      </c>
      <c r="O773" s="12"/>
      <c r="P773" s="17">
        <f>Data!$I773+0.05</f>
        <v>0.65000000000000013</v>
      </c>
      <c r="Q773" s="12"/>
      <c r="R773" s="13"/>
    </row>
    <row r="774" spans="1:18" ht="15.75" customHeight="1">
      <c r="A774" s="1"/>
      <c r="B774" s="6" t="s">
        <v>14</v>
      </c>
      <c r="C774" s="6">
        <v>1185732</v>
      </c>
      <c r="D774" s="7">
        <v>44447</v>
      </c>
      <c r="E774" s="6" t="s">
        <v>46</v>
      </c>
      <c r="F774" s="6" t="s">
        <v>47</v>
      </c>
      <c r="G774" s="6" t="s">
        <v>48</v>
      </c>
      <c r="H774" s="6" t="s">
        <v>17</v>
      </c>
      <c r="I774" s="8">
        <v>0.55000000000000004</v>
      </c>
      <c r="J774" s="9">
        <v>10500</v>
      </c>
      <c r="K774" s="10">
        <f t="shared" si="6"/>
        <v>5775.0000000000009</v>
      </c>
      <c r="L774" s="10">
        <f t="shared" si="7"/>
        <v>2598.7500000000005</v>
      </c>
      <c r="M774" s="11">
        <v>0.45</v>
      </c>
      <c r="O774" s="12"/>
      <c r="P774" s="17">
        <f>Data!$I774+0.05</f>
        <v>0.60000000000000009</v>
      </c>
      <c r="Q774" s="12"/>
      <c r="R774" s="13"/>
    </row>
    <row r="775" spans="1:18" ht="15.75" customHeight="1">
      <c r="A775" s="1"/>
      <c r="B775" s="6" t="s">
        <v>14</v>
      </c>
      <c r="C775" s="6">
        <v>1185732</v>
      </c>
      <c r="D775" s="7">
        <v>44447</v>
      </c>
      <c r="E775" s="6" t="s">
        <v>46</v>
      </c>
      <c r="F775" s="6" t="s">
        <v>47</v>
      </c>
      <c r="G775" s="6" t="s">
        <v>48</v>
      </c>
      <c r="H775" s="6" t="s">
        <v>18</v>
      </c>
      <c r="I775" s="8">
        <v>0.50000000000000011</v>
      </c>
      <c r="J775" s="9">
        <v>8500</v>
      </c>
      <c r="K775" s="10">
        <f t="shared" si="6"/>
        <v>4250.0000000000009</v>
      </c>
      <c r="L775" s="10">
        <f t="shared" si="7"/>
        <v>1487.5000000000002</v>
      </c>
      <c r="M775" s="11">
        <v>0.35</v>
      </c>
      <c r="O775" s="12"/>
      <c r="P775" s="17">
        <f>Data!$I775+0.05</f>
        <v>0.55000000000000016</v>
      </c>
      <c r="Q775" s="12"/>
      <c r="R775" s="13"/>
    </row>
    <row r="776" spans="1:18" ht="15.75" customHeight="1">
      <c r="A776" s="1"/>
      <c r="B776" s="6" t="s">
        <v>14</v>
      </c>
      <c r="C776" s="6">
        <v>1185732</v>
      </c>
      <c r="D776" s="7">
        <v>44447</v>
      </c>
      <c r="E776" s="6" t="s">
        <v>46</v>
      </c>
      <c r="F776" s="6" t="s">
        <v>47</v>
      </c>
      <c r="G776" s="6" t="s">
        <v>48</v>
      </c>
      <c r="H776" s="6" t="s">
        <v>19</v>
      </c>
      <c r="I776" s="8">
        <v>0.45</v>
      </c>
      <c r="J776" s="9">
        <v>7500</v>
      </c>
      <c r="K776" s="10">
        <f t="shared" si="6"/>
        <v>3375</v>
      </c>
      <c r="L776" s="10">
        <f t="shared" si="7"/>
        <v>843.75</v>
      </c>
      <c r="M776" s="11">
        <v>0.25</v>
      </c>
      <c r="O776" s="12"/>
      <c r="P776" s="17">
        <f>Data!$I776+0.05</f>
        <v>0.5</v>
      </c>
      <c r="Q776" s="12"/>
      <c r="R776" s="13"/>
    </row>
    <row r="777" spans="1:18" ht="15.75" customHeight="1">
      <c r="A777" s="1"/>
      <c r="B777" s="6" t="s">
        <v>14</v>
      </c>
      <c r="C777" s="6">
        <v>1185732</v>
      </c>
      <c r="D777" s="7">
        <v>44447</v>
      </c>
      <c r="E777" s="6" t="s">
        <v>46</v>
      </c>
      <c r="F777" s="6" t="s">
        <v>47</v>
      </c>
      <c r="G777" s="6" t="s">
        <v>48</v>
      </c>
      <c r="H777" s="6" t="s">
        <v>20</v>
      </c>
      <c r="I777" s="8">
        <v>0.45</v>
      </c>
      <c r="J777" s="9">
        <v>7250</v>
      </c>
      <c r="K777" s="10">
        <f t="shared" si="6"/>
        <v>3262.5</v>
      </c>
      <c r="L777" s="10">
        <f t="shared" si="7"/>
        <v>978.75</v>
      </c>
      <c r="M777" s="11">
        <v>0.3</v>
      </c>
      <c r="O777" s="12"/>
      <c r="P777" s="17">
        <f>Data!$I777+0.05</f>
        <v>0.5</v>
      </c>
      <c r="Q777" s="12"/>
      <c r="R777" s="13"/>
    </row>
    <row r="778" spans="1:18" ht="15.75" customHeight="1">
      <c r="A778" s="1"/>
      <c r="B778" s="6" t="s">
        <v>14</v>
      </c>
      <c r="C778" s="6">
        <v>1185732</v>
      </c>
      <c r="D778" s="7">
        <v>44447</v>
      </c>
      <c r="E778" s="6" t="s">
        <v>46</v>
      </c>
      <c r="F778" s="6" t="s">
        <v>47</v>
      </c>
      <c r="G778" s="6" t="s">
        <v>48</v>
      </c>
      <c r="H778" s="6" t="s">
        <v>21</v>
      </c>
      <c r="I778" s="8">
        <v>0.55000000000000004</v>
      </c>
      <c r="J778" s="9">
        <v>7250</v>
      </c>
      <c r="K778" s="10">
        <f t="shared" si="6"/>
        <v>3987.5000000000005</v>
      </c>
      <c r="L778" s="10">
        <f t="shared" si="7"/>
        <v>1395.625</v>
      </c>
      <c r="M778" s="11">
        <v>0.35</v>
      </c>
      <c r="O778" s="12"/>
      <c r="P778" s="17">
        <f>Data!$I778+0.05</f>
        <v>0.60000000000000009</v>
      </c>
      <c r="Q778" s="12"/>
      <c r="R778" s="13"/>
    </row>
    <row r="779" spans="1:18" ht="15.75" customHeight="1">
      <c r="A779" s="1"/>
      <c r="B779" s="6" t="s">
        <v>14</v>
      </c>
      <c r="C779" s="6">
        <v>1185732</v>
      </c>
      <c r="D779" s="7">
        <v>44447</v>
      </c>
      <c r="E779" s="6" t="s">
        <v>46</v>
      </c>
      <c r="F779" s="6" t="s">
        <v>47</v>
      </c>
      <c r="G779" s="6" t="s">
        <v>48</v>
      </c>
      <c r="H779" s="6" t="s">
        <v>22</v>
      </c>
      <c r="I779" s="8">
        <v>0.60000000000000009</v>
      </c>
      <c r="J779" s="9">
        <v>8250</v>
      </c>
      <c r="K779" s="10">
        <f t="shared" si="6"/>
        <v>4950.0000000000009</v>
      </c>
      <c r="L779" s="10">
        <f t="shared" si="7"/>
        <v>2475.0000000000005</v>
      </c>
      <c r="M779" s="11">
        <v>0.5</v>
      </c>
      <c r="O779" s="12"/>
      <c r="P779" s="17">
        <f>Data!$I779+0.05</f>
        <v>0.65000000000000013</v>
      </c>
      <c r="Q779" s="12"/>
      <c r="R779" s="13"/>
    </row>
    <row r="780" spans="1:18" ht="15.75" customHeight="1">
      <c r="A780" s="1"/>
      <c r="B780" s="6" t="s">
        <v>14</v>
      </c>
      <c r="C780" s="6">
        <v>1185732</v>
      </c>
      <c r="D780" s="7">
        <v>44479</v>
      </c>
      <c r="E780" s="6" t="s">
        <v>46</v>
      </c>
      <c r="F780" s="6" t="s">
        <v>47</v>
      </c>
      <c r="G780" s="6" t="s">
        <v>48</v>
      </c>
      <c r="H780" s="6" t="s">
        <v>17</v>
      </c>
      <c r="I780" s="8">
        <v>0.60000000000000009</v>
      </c>
      <c r="J780" s="9">
        <v>10000</v>
      </c>
      <c r="K780" s="10">
        <f t="shared" si="6"/>
        <v>6000.0000000000009</v>
      </c>
      <c r="L780" s="10">
        <f t="shared" si="7"/>
        <v>2700.0000000000005</v>
      </c>
      <c r="M780" s="11">
        <v>0.45</v>
      </c>
      <c r="O780" s="12"/>
      <c r="P780" s="17">
        <f>Data!$I780+0.05</f>
        <v>0.65000000000000013</v>
      </c>
      <c r="Q780" s="12"/>
      <c r="R780" s="13"/>
    </row>
    <row r="781" spans="1:18" ht="15.75" customHeight="1">
      <c r="A781" s="1"/>
      <c r="B781" s="6" t="s">
        <v>14</v>
      </c>
      <c r="C781" s="6">
        <v>1185732</v>
      </c>
      <c r="D781" s="7">
        <v>44479</v>
      </c>
      <c r="E781" s="6" t="s">
        <v>46</v>
      </c>
      <c r="F781" s="6" t="s">
        <v>47</v>
      </c>
      <c r="G781" s="6" t="s">
        <v>48</v>
      </c>
      <c r="H781" s="6" t="s">
        <v>18</v>
      </c>
      <c r="I781" s="8">
        <v>0.50000000000000011</v>
      </c>
      <c r="J781" s="9">
        <v>8250</v>
      </c>
      <c r="K781" s="10">
        <f t="shared" si="6"/>
        <v>4125.0000000000009</v>
      </c>
      <c r="L781" s="10">
        <f t="shared" si="7"/>
        <v>1443.7500000000002</v>
      </c>
      <c r="M781" s="11">
        <v>0.35</v>
      </c>
      <c r="O781" s="12"/>
      <c r="P781" s="17">
        <f>Data!$I781+0.05</f>
        <v>0.55000000000000016</v>
      </c>
      <c r="Q781" s="12"/>
      <c r="R781" s="13"/>
    </row>
    <row r="782" spans="1:18" ht="15.75" customHeight="1">
      <c r="A782" s="1"/>
      <c r="B782" s="6" t="s">
        <v>14</v>
      </c>
      <c r="C782" s="6">
        <v>1185732</v>
      </c>
      <c r="D782" s="7">
        <v>44479</v>
      </c>
      <c r="E782" s="6" t="s">
        <v>46</v>
      </c>
      <c r="F782" s="6" t="s">
        <v>47</v>
      </c>
      <c r="G782" s="6" t="s">
        <v>48</v>
      </c>
      <c r="H782" s="6" t="s">
        <v>19</v>
      </c>
      <c r="I782" s="8">
        <v>0.50000000000000011</v>
      </c>
      <c r="J782" s="9">
        <v>7250</v>
      </c>
      <c r="K782" s="10">
        <f t="shared" si="6"/>
        <v>3625.0000000000009</v>
      </c>
      <c r="L782" s="10">
        <f t="shared" si="7"/>
        <v>906.25000000000023</v>
      </c>
      <c r="M782" s="11">
        <v>0.25</v>
      </c>
      <c r="O782" s="12"/>
      <c r="P782" s="17">
        <f>Data!$I782+0.05</f>
        <v>0.55000000000000016</v>
      </c>
      <c r="Q782" s="12"/>
      <c r="R782" s="13"/>
    </row>
    <row r="783" spans="1:18" ht="15.75" customHeight="1">
      <c r="A783" s="1"/>
      <c r="B783" s="6" t="s">
        <v>14</v>
      </c>
      <c r="C783" s="6">
        <v>1185732</v>
      </c>
      <c r="D783" s="7">
        <v>44479</v>
      </c>
      <c r="E783" s="6" t="s">
        <v>46</v>
      </c>
      <c r="F783" s="6" t="s">
        <v>47</v>
      </c>
      <c r="G783" s="6" t="s">
        <v>48</v>
      </c>
      <c r="H783" s="6" t="s">
        <v>20</v>
      </c>
      <c r="I783" s="8">
        <v>0.50000000000000011</v>
      </c>
      <c r="J783" s="9">
        <v>7000</v>
      </c>
      <c r="K783" s="10">
        <f t="shared" si="6"/>
        <v>3500.0000000000009</v>
      </c>
      <c r="L783" s="10">
        <f t="shared" si="7"/>
        <v>1050.0000000000002</v>
      </c>
      <c r="M783" s="11">
        <v>0.3</v>
      </c>
      <c r="O783" s="12"/>
      <c r="P783" s="17">
        <f>Data!$I783+0.05</f>
        <v>0.55000000000000016</v>
      </c>
      <c r="Q783" s="12"/>
      <c r="R783" s="13"/>
    </row>
    <row r="784" spans="1:18" ht="15.75" customHeight="1">
      <c r="A784" s="1"/>
      <c r="B784" s="6" t="s">
        <v>14</v>
      </c>
      <c r="C784" s="6">
        <v>1185732</v>
      </c>
      <c r="D784" s="7">
        <v>44479</v>
      </c>
      <c r="E784" s="6" t="s">
        <v>46</v>
      </c>
      <c r="F784" s="6" t="s">
        <v>47</v>
      </c>
      <c r="G784" s="6" t="s">
        <v>48</v>
      </c>
      <c r="H784" s="6" t="s">
        <v>21</v>
      </c>
      <c r="I784" s="8">
        <v>0.60000000000000009</v>
      </c>
      <c r="J784" s="9">
        <v>7000</v>
      </c>
      <c r="K784" s="10">
        <f t="shared" si="6"/>
        <v>4200.0000000000009</v>
      </c>
      <c r="L784" s="10">
        <f t="shared" si="7"/>
        <v>1470.0000000000002</v>
      </c>
      <c r="M784" s="11">
        <v>0.35</v>
      </c>
      <c r="O784" s="12"/>
      <c r="P784" s="17">
        <f>Data!$I784+0.05</f>
        <v>0.65000000000000013</v>
      </c>
      <c r="Q784" s="12"/>
      <c r="R784" s="13"/>
    </row>
    <row r="785" spans="1:18" ht="15.75" customHeight="1">
      <c r="A785" s="1"/>
      <c r="B785" s="6" t="s">
        <v>14</v>
      </c>
      <c r="C785" s="6">
        <v>1185732</v>
      </c>
      <c r="D785" s="7">
        <v>44479</v>
      </c>
      <c r="E785" s="6" t="s">
        <v>46</v>
      </c>
      <c r="F785" s="6" t="s">
        <v>47</v>
      </c>
      <c r="G785" s="6" t="s">
        <v>48</v>
      </c>
      <c r="H785" s="6" t="s">
        <v>22</v>
      </c>
      <c r="I785" s="8">
        <v>0.65</v>
      </c>
      <c r="J785" s="9">
        <v>8250</v>
      </c>
      <c r="K785" s="10">
        <f t="shared" si="6"/>
        <v>5362.5</v>
      </c>
      <c r="L785" s="10">
        <f t="shared" si="7"/>
        <v>2681.25</v>
      </c>
      <c r="M785" s="11">
        <v>0.5</v>
      </c>
      <c r="O785" s="12"/>
      <c r="P785" s="17">
        <f>Data!$I785+0.05</f>
        <v>0.70000000000000007</v>
      </c>
      <c r="Q785" s="12"/>
      <c r="R785" s="13"/>
    </row>
    <row r="786" spans="1:18" ht="15.75" customHeight="1">
      <c r="A786" s="1"/>
      <c r="B786" s="6" t="s">
        <v>14</v>
      </c>
      <c r="C786" s="6">
        <v>1185732</v>
      </c>
      <c r="D786" s="7">
        <v>44509</v>
      </c>
      <c r="E786" s="6" t="s">
        <v>46</v>
      </c>
      <c r="F786" s="6" t="s">
        <v>47</v>
      </c>
      <c r="G786" s="6" t="s">
        <v>48</v>
      </c>
      <c r="H786" s="6" t="s">
        <v>17</v>
      </c>
      <c r="I786" s="8">
        <v>0.60000000000000009</v>
      </c>
      <c r="J786" s="9">
        <v>9750</v>
      </c>
      <c r="K786" s="10">
        <f t="shared" si="6"/>
        <v>5850.0000000000009</v>
      </c>
      <c r="L786" s="10">
        <f t="shared" si="7"/>
        <v>2632.5000000000005</v>
      </c>
      <c r="M786" s="11">
        <v>0.45</v>
      </c>
      <c r="O786" s="12"/>
      <c r="P786" s="17">
        <f>Data!$I786+0.05</f>
        <v>0.65000000000000013</v>
      </c>
      <c r="Q786" s="12"/>
      <c r="R786" s="13"/>
    </row>
    <row r="787" spans="1:18" ht="15.75" customHeight="1">
      <c r="A787" s="1"/>
      <c r="B787" s="6" t="s">
        <v>14</v>
      </c>
      <c r="C787" s="6">
        <v>1185732</v>
      </c>
      <c r="D787" s="7">
        <v>44509</v>
      </c>
      <c r="E787" s="6" t="s">
        <v>46</v>
      </c>
      <c r="F787" s="6" t="s">
        <v>47</v>
      </c>
      <c r="G787" s="6" t="s">
        <v>48</v>
      </c>
      <c r="H787" s="6" t="s">
        <v>18</v>
      </c>
      <c r="I787" s="8">
        <v>0.50000000000000011</v>
      </c>
      <c r="J787" s="9">
        <v>8000</v>
      </c>
      <c r="K787" s="10">
        <f t="shared" si="6"/>
        <v>4000.0000000000009</v>
      </c>
      <c r="L787" s="10">
        <f t="shared" si="7"/>
        <v>1400.0000000000002</v>
      </c>
      <c r="M787" s="11">
        <v>0.35</v>
      </c>
      <c r="O787" s="12"/>
      <c r="P787" s="17">
        <f>Data!$I787+0.05</f>
        <v>0.55000000000000016</v>
      </c>
      <c r="Q787" s="12"/>
      <c r="R787" s="13"/>
    </row>
    <row r="788" spans="1:18" ht="15.75" customHeight="1">
      <c r="A788" s="1"/>
      <c r="B788" s="6" t="s">
        <v>14</v>
      </c>
      <c r="C788" s="6">
        <v>1185732</v>
      </c>
      <c r="D788" s="7">
        <v>44509</v>
      </c>
      <c r="E788" s="6" t="s">
        <v>46</v>
      </c>
      <c r="F788" s="6" t="s">
        <v>47</v>
      </c>
      <c r="G788" s="6" t="s">
        <v>48</v>
      </c>
      <c r="H788" s="6" t="s">
        <v>19</v>
      </c>
      <c r="I788" s="8">
        <v>0.50000000000000011</v>
      </c>
      <c r="J788" s="9">
        <v>7450</v>
      </c>
      <c r="K788" s="10">
        <f t="shared" si="6"/>
        <v>3725.0000000000009</v>
      </c>
      <c r="L788" s="10">
        <f t="shared" si="7"/>
        <v>931.25000000000023</v>
      </c>
      <c r="M788" s="11">
        <v>0.25</v>
      </c>
      <c r="O788" s="12"/>
      <c r="P788" s="17">
        <f>Data!$I788+0.05</f>
        <v>0.55000000000000016</v>
      </c>
      <c r="Q788" s="12"/>
      <c r="R788" s="13"/>
    </row>
    <row r="789" spans="1:18" ht="15.75" customHeight="1">
      <c r="A789" s="1"/>
      <c r="B789" s="6" t="s">
        <v>14</v>
      </c>
      <c r="C789" s="6">
        <v>1185732</v>
      </c>
      <c r="D789" s="7">
        <v>44509</v>
      </c>
      <c r="E789" s="6" t="s">
        <v>46</v>
      </c>
      <c r="F789" s="6" t="s">
        <v>47</v>
      </c>
      <c r="G789" s="6" t="s">
        <v>48</v>
      </c>
      <c r="H789" s="6" t="s">
        <v>20</v>
      </c>
      <c r="I789" s="8">
        <v>0.50000000000000011</v>
      </c>
      <c r="J789" s="9">
        <v>7750</v>
      </c>
      <c r="K789" s="10">
        <f t="shared" si="6"/>
        <v>3875.0000000000009</v>
      </c>
      <c r="L789" s="10">
        <f t="shared" si="7"/>
        <v>1162.5000000000002</v>
      </c>
      <c r="M789" s="11">
        <v>0.3</v>
      </c>
      <c r="O789" s="12"/>
      <c r="P789" s="17">
        <f>Data!$I789+0.05</f>
        <v>0.55000000000000016</v>
      </c>
      <c r="Q789" s="12"/>
      <c r="R789" s="13"/>
    </row>
    <row r="790" spans="1:18" ht="15.75" customHeight="1">
      <c r="A790" s="1"/>
      <c r="B790" s="6" t="s">
        <v>14</v>
      </c>
      <c r="C790" s="6">
        <v>1185732</v>
      </c>
      <c r="D790" s="7">
        <v>44509</v>
      </c>
      <c r="E790" s="6" t="s">
        <v>46</v>
      </c>
      <c r="F790" s="6" t="s">
        <v>47</v>
      </c>
      <c r="G790" s="6" t="s">
        <v>48</v>
      </c>
      <c r="H790" s="6" t="s">
        <v>21</v>
      </c>
      <c r="I790" s="8">
        <v>0.65</v>
      </c>
      <c r="J790" s="9">
        <v>7500</v>
      </c>
      <c r="K790" s="10">
        <f t="shared" si="6"/>
        <v>4875</v>
      </c>
      <c r="L790" s="10">
        <f t="shared" si="7"/>
        <v>1706.25</v>
      </c>
      <c r="M790" s="11">
        <v>0.35</v>
      </c>
      <c r="O790" s="12"/>
      <c r="P790" s="17">
        <f>Data!$I790+0.05</f>
        <v>0.70000000000000007</v>
      </c>
      <c r="Q790" s="12"/>
      <c r="R790" s="13"/>
    </row>
    <row r="791" spans="1:18" ht="15.75" customHeight="1">
      <c r="A791" s="1"/>
      <c r="B791" s="6" t="s">
        <v>14</v>
      </c>
      <c r="C791" s="6">
        <v>1185732</v>
      </c>
      <c r="D791" s="7">
        <v>44509</v>
      </c>
      <c r="E791" s="6" t="s">
        <v>46</v>
      </c>
      <c r="F791" s="6" t="s">
        <v>47</v>
      </c>
      <c r="G791" s="6" t="s">
        <v>48</v>
      </c>
      <c r="H791" s="6" t="s">
        <v>22</v>
      </c>
      <c r="I791" s="8">
        <v>0.7</v>
      </c>
      <c r="J791" s="9">
        <v>8500</v>
      </c>
      <c r="K791" s="10">
        <f t="shared" si="6"/>
        <v>5950</v>
      </c>
      <c r="L791" s="10">
        <f t="shared" si="7"/>
        <v>2975</v>
      </c>
      <c r="M791" s="11">
        <v>0.5</v>
      </c>
      <c r="O791" s="12"/>
      <c r="P791" s="17">
        <f>Data!$I791+0.05</f>
        <v>0.75</v>
      </c>
      <c r="Q791" s="12"/>
      <c r="R791" s="13"/>
    </row>
    <row r="792" spans="1:18" ht="15.75" customHeight="1">
      <c r="A792" s="1"/>
      <c r="B792" s="6" t="s">
        <v>14</v>
      </c>
      <c r="C792" s="6">
        <v>1185732</v>
      </c>
      <c r="D792" s="7">
        <v>44538</v>
      </c>
      <c r="E792" s="6" t="s">
        <v>46</v>
      </c>
      <c r="F792" s="6" t="s">
        <v>47</v>
      </c>
      <c r="G792" s="6" t="s">
        <v>48</v>
      </c>
      <c r="H792" s="6" t="s">
        <v>17</v>
      </c>
      <c r="I792" s="8">
        <v>0.65</v>
      </c>
      <c r="J792" s="9">
        <v>10750</v>
      </c>
      <c r="K792" s="10">
        <f t="shared" si="6"/>
        <v>6987.5</v>
      </c>
      <c r="L792" s="10">
        <f t="shared" si="7"/>
        <v>3144.375</v>
      </c>
      <c r="M792" s="11">
        <v>0.45</v>
      </c>
      <c r="O792" s="12"/>
      <c r="P792" s="17">
        <f>Data!$I792+0.05</f>
        <v>0.70000000000000007</v>
      </c>
      <c r="Q792" s="12"/>
      <c r="R792" s="13"/>
    </row>
    <row r="793" spans="1:18" ht="15.75" customHeight="1">
      <c r="A793" s="1"/>
      <c r="B793" s="6" t="s">
        <v>14</v>
      </c>
      <c r="C793" s="6">
        <v>1185732</v>
      </c>
      <c r="D793" s="7">
        <v>44538</v>
      </c>
      <c r="E793" s="6" t="s">
        <v>46</v>
      </c>
      <c r="F793" s="6" t="s">
        <v>47</v>
      </c>
      <c r="G793" s="6" t="s">
        <v>48</v>
      </c>
      <c r="H793" s="6" t="s">
        <v>18</v>
      </c>
      <c r="I793" s="8">
        <v>0.55000000000000004</v>
      </c>
      <c r="J793" s="9">
        <v>8750</v>
      </c>
      <c r="K793" s="10">
        <f t="shared" si="6"/>
        <v>4812.5</v>
      </c>
      <c r="L793" s="10">
        <f t="shared" si="7"/>
        <v>1684.375</v>
      </c>
      <c r="M793" s="11">
        <v>0.35</v>
      </c>
      <c r="O793" s="12"/>
      <c r="P793" s="17">
        <f>Data!$I793+0.05</f>
        <v>0.60000000000000009</v>
      </c>
      <c r="Q793" s="12"/>
      <c r="R793" s="13"/>
    </row>
    <row r="794" spans="1:18" ht="15.75" customHeight="1">
      <c r="A794" s="1"/>
      <c r="B794" s="6" t="s">
        <v>14</v>
      </c>
      <c r="C794" s="6">
        <v>1185732</v>
      </c>
      <c r="D794" s="7">
        <v>44538</v>
      </c>
      <c r="E794" s="6" t="s">
        <v>46</v>
      </c>
      <c r="F794" s="6" t="s">
        <v>47</v>
      </c>
      <c r="G794" s="6" t="s">
        <v>48</v>
      </c>
      <c r="H794" s="6" t="s">
        <v>19</v>
      </c>
      <c r="I794" s="8">
        <v>0.55000000000000004</v>
      </c>
      <c r="J794" s="9">
        <v>8250</v>
      </c>
      <c r="K794" s="10">
        <f t="shared" si="6"/>
        <v>4537.5</v>
      </c>
      <c r="L794" s="10">
        <f t="shared" si="7"/>
        <v>1134.375</v>
      </c>
      <c r="M794" s="11">
        <v>0.25</v>
      </c>
      <c r="O794" s="12"/>
      <c r="P794" s="17">
        <f>Data!$I794+0.05</f>
        <v>0.60000000000000009</v>
      </c>
      <c r="Q794" s="12"/>
      <c r="R794" s="13"/>
    </row>
    <row r="795" spans="1:18" ht="15.75" customHeight="1">
      <c r="A795" s="1"/>
      <c r="B795" s="6" t="s">
        <v>14</v>
      </c>
      <c r="C795" s="6">
        <v>1185732</v>
      </c>
      <c r="D795" s="7">
        <v>44538</v>
      </c>
      <c r="E795" s="6" t="s">
        <v>46</v>
      </c>
      <c r="F795" s="6" t="s">
        <v>47</v>
      </c>
      <c r="G795" s="6" t="s">
        <v>48</v>
      </c>
      <c r="H795" s="6" t="s">
        <v>20</v>
      </c>
      <c r="I795" s="8">
        <v>0.55000000000000004</v>
      </c>
      <c r="J795" s="9">
        <v>7750</v>
      </c>
      <c r="K795" s="10">
        <f t="shared" si="6"/>
        <v>4262.5</v>
      </c>
      <c r="L795" s="10">
        <f t="shared" si="7"/>
        <v>1278.75</v>
      </c>
      <c r="M795" s="11">
        <v>0.3</v>
      </c>
      <c r="O795" s="12"/>
      <c r="P795" s="17">
        <f>Data!$I795+0.05</f>
        <v>0.60000000000000009</v>
      </c>
      <c r="Q795" s="12"/>
      <c r="R795" s="13"/>
    </row>
    <row r="796" spans="1:18" ht="15.75" customHeight="1">
      <c r="A796" s="1"/>
      <c r="B796" s="6" t="s">
        <v>14</v>
      </c>
      <c r="C796" s="6">
        <v>1185732</v>
      </c>
      <c r="D796" s="7">
        <v>44538</v>
      </c>
      <c r="E796" s="6" t="s">
        <v>46</v>
      </c>
      <c r="F796" s="6" t="s">
        <v>47</v>
      </c>
      <c r="G796" s="6" t="s">
        <v>48</v>
      </c>
      <c r="H796" s="6" t="s">
        <v>21</v>
      </c>
      <c r="I796" s="8">
        <v>0.65</v>
      </c>
      <c r="J796" s="9">
        <v>7750</v>
      </c>
      <c r="K796" s="10">
        <f t="shared" si="6"/>
        <v>5037.5</v>
      </c>
      <c r="L796" s="10">
        <f t="shared" si="7"/>
        <v>1763.125</v>
      </c>
      <c r="M796" s="11">
        <v>0.35</v>
      </c>
      <c r="O796" s="12"/>
      <c r="P796" s="17">
        <f>Data!$I796+0.05</f>
        <v>0.70000000000000007</v>
      </c>
      <c r="Q796" s="12"/>
      <c r="R796" s="13"/>
    </row>
    <row r="797" spans="1:18" ht="15.75" customHeight="1">
      <c r="A797" s="1"/>
      <c r="B797" s="6" t="s">
        <v>14</v>
      </c>
      <c r="C797" s="6">
        <v>1185732</v>
      </c>
      <c r="D797" s="7">
        <v>44538</v>
      </c>
      <c r="E797" s="6" t="s">
        <v>46</v>
      </c>
      <c r="F797" s="6" t="s">
        <v>47</v>
      </c>
      <c r="G797" s="6" t="s">
        <v>48</v>
      </c>
      <c r="H797" s="6" t="s">
        <v>22</v>
      </c>
      <c r="I797" s="8">
        <v>0.7</v>
      </c>
      <c r="J797" s="9">
        <v>8750</v>
      </c>
      <c r="K797" s="10">
        <f t="shared" si="6"/>
        <v>6125</v>
      </c>
      <c r="L797" s="10">
        <f t="shared" si="7"/>
        <v>3062.5</v>
      </c>
      <c r="M797" s="11">
        <v>0.5</v>
      </c>
      <c r="O797" s="12"/>
      <c r="P797" s="17">
        <f>Data!$I797+0.05</f>
        <v>0.75</v>
      </c>
      <c r="Q797" s="12"/>
      <c r="R797" s="13"/>
    </row>
    <row r="798" spans="1:18" ht="15.75" customHeight="1">
      <c r="A798" s="1" t="s">
        <v>39</v>
      </c>
      <c r="B798" s="6" t="s">
        <v>14</v>
      </c>
      <c r="C798" s="6">
        <v>1185732</v>
      </c>
      <c r="D798" s="7">
        <v>44209</v>
      </c>
      <c r="E798" s="6" t="s">
        <v>33</v>
      </c>
      <c r="F798" s="6" t="s">
        <v>49</v>
      </c>
      <c r="G798" s="6" t="s">
        <v>50</v>
      </c>
      <c r="H798" s="6" t="s">
        <v>17</v>
      </c>
      <c r="I798" s="8">
        <v>0.35</v>
      </c>
      <c r="J798" s="9">
        <v>4500</v>
      </c>
      <c r="K798" s="10">
        <f t="shared" si="6"/>
        <v>1575</v>
      </c>
      <c r="L798" s="10">
        <f t="shared" si="7"/>
        <v>551.25</v>
      </c>
      <c r="M798" s="11">
        <v>0.35000000000000003</v>
      </c>
      <c r="O798" s="16"/>
      <c r="P798" s="17"/>
      <c r="Q798" s="12"/>
      <c r="R798" s="13"/>
    </row>
    <row r="799" spans="1:18" ht="15.75" customHeight="1">
      <c r="A799" s="1"/>
      <c r="B799" s="6" t="s">
        <v>14</v>
      </c>
      <c r="C799" s="6">
        <v>1185732</v>
      </c>
      <c r="D799" s="7">
        <v>44209</v>
      </c>
      <c r="E799" s="6" t="s">
        <v>33</v>
      </c>
      <c r="F799" s="6" t="s">
        <v>49</v>
      </c>
      <c r="G799" s="6" t="s">
        <v>50</v>
      </c>
      <c r="H799" s="6" t="s">
        <v>18</v>
      </c>
      <c r="I799" s="8">
        <v>0.35</v>
      </c>
      <c r="J799" s="9">
        <v>2500</v>
      </c>
      <c r="K799" s="10">
        <f t="shared" si="6"/>
        <v>875</v>
      </c>
      <c r="L799" s="10">
        <f t="shared" si="7"/>
        <v>262.5</v>
      </c>
      <c r="M799" s="11">
        <v>0.3</v>
      </c>
      <c r="O799" s="16"/>
      <c r="P799" s="17"/>
      <c r="Q799" s="12"/>
      <c r="R799" s="13"/>
    </row>
    <row r="800" spans="1:18" ht="15.75" customHeight="1">
      <c r="A800" s="1"/>
      <c r="B800" s="6" t="s">
        <v>14</v>
      </c>
      <c r="C800" s="6">
        <v>1185732</v>
      </c>
      <c r="D800" s="7">
        <v>44209</v>
      </c>
      <c r="E800" s="6" t="s">
        <v>33</v>
      </c>
      <c r="F800" s="6" t="s">
        <v>49</v>
      </c>
      <c r="G800" s="6" t="s">
        <v>50</v>
      </c>
      <c r="H800" s="6" t="s">
        <v>19</v>
      </c>
      <c r="I800" s="8">
        <v>0.25</v>
      </c>
      <c r="J800" s="9">
        <v>2500</v>
      </c>
      <c r="K800" s="10">
        <f t="shared" si="6"/>
        <v>625</v>
      </c>
      <c r="L800" s="10">
        <f t="shared" si="7"/>
        <v>187.5</v>
      </c>
      <c r="M800" s="11">
        <v>0.3</v>
      </c>
      <c r="O800" s="16"/>
      <c r="P800" s="17"/>
      <c r="Q800" s="12"/>
      <c r="R800" s="13"/>
    </row>
    <row r="801" spans="1:18" ht="15.75" customHeight="1">
      <c r="A801" s="1"/>
      <c r="B801" s="6" t="s">
        <v>14</v>
      </c>
      <c r="C801" s="6">
        <v>1185732</v>
      </c>
      <c r="D801" s="7">
        <v>44209</v>
      </c>
      <c r="E801" s="6" t="s">
        <v>33</v>
      </c>
      <c r="F801" s="6" t="s">
        <v>49</v>
      </c>
      <c r="G801" s="6" t="s">
        <v>50</v>
      </c>
      <c r="H801" s="6" t="s">
        <v>20</v>
      </c>
      <c r="I801" s="8">
        <v>0.30000000000000004</v>
      </c>
      <c r="J801" s="9">
        <v>1000</v>
      </c>
      <c r="K801" s="10">
        <f t="shared" si="6"/>
        <v>300.00000000000006</v>
      </c>
      <c r="L801" s="10">
        <f t="shared" si="7"/>
        <v>105.00000000000003</v>
      </c>
      <c r="M801" s="11">
        <v>0.35000000000000003</v>
      </c>
      <c r="O801" s="16"/>
      <c r="P801" s="17"/>
      <c r="Q801" s="12"/>
      <c r="R801" s="13"/>
    </row>
    <row r="802" spans="1:18" ht="15.75" customHeight="1">
      <c r="A802" s="1"/>
      <c r="B802" s="6" t="s">
        <v>14</v>
      </c>
      <c r="C802" s="6">
        <v>1185732</v>
      </c>
      <c r="D802" s="7">
        <v>44209</v>
      </c>
      <c r="E802" s="6" t="s">
        <v>33</v>
      </c>
      <c r="F802" s="6" t="s">
        <v>49</v>
      </c>
      <c r="G802" s="6" t="s">
        <v>50</v>
      </c>
      <c r="H802" s="6" t="s">
        <v>21</v>
      </c>
      <c r="I802" s="8">
        <v>0.44999999999999996</v>
      </c>
      <c r="J802" s="9">
        <v>1500</v>
      </c>
      <c r="K802" s="10">
        <f t="shared" si="6"/>
        <v>674.99999999999989</v>
      </c>
      <c r="L802" s="10">
        <f t="shared" si="7"/>
        <v>202.49999999999997</v>
      </c>
      <c r="M802" s="11">
        <v>0.3</v>
      </c>
      <c r="O802" s="16"/>
      <c r="P802" s="17"/>
      <c r="Q802" s="12"/>
      <c r="R802" s="13"/>
    </row>
    <row r="803" spans="1:18" ht="15.75" customHeight="1">
      <c r="A803" s="1"/>
      <c r="B803" s="6" t="s">
        <v>14</v>
      </c>
      <c r="C803" s="6">
        <v>1185732</v>
      </c>
      <c r="D803" s="7">
        <v>44209</v>
      </c>
      <c r="E803" s="6" t="s">
        <v>33</v>
      </c>
      <c r="F803" s="6" t="s">
        <v>49</v>
      </c>
      <c r="G803" s="6" t="s">
        <v>50</v>
      </c>
      <c r="H803" s="6" t="s">
        <v>22</v>
      </c>
      <c r="I803" s="8">
        <v>0.35</v>
      </c>
      <c r="J803" s="9">
        <v>2500</v>
      </c>
      <c r="K803" s="10">
        <f t="shared" si="6"/>
        <v>875</v>
      </c>
      <c r="L803" s="10">
        <f t="shared" si="7"/>
        <v>393.75</v>
      </c>
      <c r="M803" s="11">
        <v>0.45</v>
      </c>
      <c r="O803" s="16"/>
      <c r="P803" s="17"/>
      <c r="Q803" s="12"/>
      <c r="R803" s="13"/>
    </row>
    <row r="804" spans="1:18" ht="15.75" customHeight="1">
      <c r="A804" s="1"/>
      <c r="B804" s="6" t="s">
        <v>14</v>
      </c>
      <c r="C804" s="6">
        <v>1185732</v>
      </c>
      <c r="D804" s="7">
        <v>44240</v>
      </c>
      <c r="E804" s="6" t="s">
        <v>33</v>
      </c>
      <c r="F804" s="6" t="s">
        <v>49</v>
      </c>
      <c r="G804" s="6" t="s">
        <v>50</v>
      </c>
      <c r="H804" s="6" t="s">
        <v>17</v>
      </c>
      <c r="I804" s="8">
        <v>0.35</v>
      </c>
      <c r="J804" s="9">
        <v>5000</v>
      </c>
      <c r="K804" s="10">
        <f t="shared" si="6"/>
        <v>1750</v>
      </c>
      <c r="L804" s="10">
        <f t="shared" si="7"/>
        <v>612.50000000000011</v>
      </c>
      <c r="M804" s="11">
        <v>0.35000000000000003</v>
      </c>
      <c r="O804" s="16"/>
      <c r="P804" s="17"/>
      <c r="Q804" s="12"/>
      <c r="R804" s="13"/>
    </row>
    <row r="805" spans="1:18" ht="15.75" customHeight="1">
      <c r="A805" s="1"/>
      <c r="B805" s="6" t="s">
        <v>14</v>
      </c>
      <c r="C805" s="6">
        <v>1185732</v>
      </c>
      <c r="D805" s="7">
        <v>44240</v>
      </c>
      <c r="E805" s="6" t="s">
        <v>33</v>
      </c>
      <c r="F805" s="6" t="s">
        <v>49</v>
      </c>
      <c r="G805" s="6" t="s">
        <v>50</v>
      </c>
      <c r="H805" s="6" t="s">
        <v>18</v>
      </c>
      <c r="I805" s="8">
        <v>0.35</v>
      </c>
      <c r="J805" s="9">
        <v>1500</v>
      </c>
      <c r="K805" s="10">
        <f t="shared" si="6"/>
        <v>525</v>
      </c>
      <c r="L805" s="10">
        <f t="shared" si="7"/>
        <v>157.5</v>
      </c>
      <c r="M805" s="11">
        <v>0.3</v>
      </c>
      <c r="O805" s="16"/>
      <c r="P805" s="17"/>
      <c r="Q805" s="12"/>
      <c r="R805" s="13"/>
    </row>
    <row r="806" spans="1:18" ht="15.75" customHeight="1">
      <c r="A806" s="1"/>
      <c r="B806" s="6" t="s">
        <v>14</v>
      </c>
      <c r="C806" s="6">
        <v>1185732</v>
      </c>
      <c r="D806" s="7">
        <v>44240</v>
      </c>
      <c r="E806" s="6" t="s">
        <v>33</v>
      </c>
      <c r="F806" s="6" t="s">
        <v>49</v>
      </c>
      <c r="G806" s="6" t="s">
        <v>50</v>
      </c>
      <c r="H806" s="6" t="s">
        <v>19</v>
      </c>
      <c r="I806" s="8">
        <v>0.25</v>
      </c>
      <c r="J806" s="9">
        <v>2000</v>
      </c>
      <c r="K806" s="10">
        <f t="shared" si="6"/>
        <v>500</v>
      </c>
      <c r="L806" s="10">
        <f t="shared" si="7"/>
        <v>150</v>
      </c>
      <c r="M806" s="11">
        <v>0.3</v>
      </c>
      <c r="O806" s="16"/>
      <c r="P806" s="17"/>
      <c r="Q806" s="12"/>
      <c r="R806" s="13"/>
    </row>
    <row r="807" spans="1:18" ht="15.75" customHeight="1">
      <c r="A807" s="1"/>
      <c r="B807" s="6" t="s">
        <v>14</v>
      </c>
      <c r="C807" s="6">
        <v>1185732</v>
      </c>
      <c r="D807" s="7">
        <v>44240</v>
      </c>
      <c r="E807" s="6" t="s">
        <v>33</v>
      </c>
      <c r="F807" s="6" t="s">
        <v>49</v>
      </c>
      <c r="G807" s="6" t="s">
        <v>50</v>
      </c>
      <c r="H807" s="6" t="s">
        <v>20</v>
      </c>
      <c r="I807" s="8">
        <v>0.30000000000000004</v>
      </c>
      <c r="J807" s="9">
        <v>750</v>
      </c>
      <c r="K807" s="10">
        <f t="shared" si="6"/>
        <v>225.00000000000003</v>
      </c>
      <c r="L807" s="10">
        <f t="shared" si="7"/>
        <v>78.750000000000014</v>
      </c>
      <c r="M807" s="11">
        <v>0.35000000000000003</v>
      </c>
      <c r="O807" s="16"/>
      <c r="P807" s="17"/>
      <c r="Q807" s="12"/>
      <c r="R807" s="13"/>
    </row>
    <row r="808" spans="1:18" ht="15.75" customHeight="1">
      <c r="A808" s="1"/>
      <c r="B808" s="6" t="s">
        <v>14</v>
      </c>
      <c r="C808" s="6">
        <v>1185732</v>
      </c>
      <c r="D808" s="7">
        <v>44240</v>
      </c>
      <c r="E808" s="6" t="s">
        <v>33</v>
      </c>
      <c r="F808" s="6" t="s">
        <v>49</v>
      </c>
      <c r="G808" s="6" t="s">
        <v>50</v>
      </c>
      <c r="H808" s="6" t="s">
        <v>21</v>
      </c>
      <c r="I808" s="8">
        <v>0.44999999999999996</v>
      </c>
      <c r="J808" s="9">
        <v>1500</v>
      </c>
      <c r="K808" s="10">
        <f t="shared" si="6"/>
        <v>674.99999999999989</v>
      </c>
      <c r="L808" s="10">
        <f t="shared" si="7"/>
        <v>202.49999999999997</v>
      </c>
      <c r="M808" s="11">
        <v>0.3</v>
      </c>
      <c r="O808" s="16"/>
      <c r="P808" s="17"/>
      <c r="Q808" s="12"/>
      <c r="R808" s="13"/>
    </row>
    <row r="809" spans="1:18" ht="15.75" customHeight="1">
      <c r="A809" s="1"/>
      <c r="B809" s="6" t="s">
        <v>14</v>
      </c>
      <c r="C809" s="6">
        <v>1185732</v>
      </c>
      <c r="D809" s="7">
        <v>44240</v>
      </c>
      <c r="E809" s="6" t="s">
        <v>33</v>
      </c>
      <c r="F809" s="6" t="s">
        <v>49</v>
      </c>
      <c r="G809" s="6" t="s">
        <v>50</v>
      </c>
      <c r="H809" s="6" t="s">
        <v>22</v>
      </c>
      <c r="I809" s="8">
        <v>0.35</v>
      </c>
      <c r="J809" s="9">
        <v>2250</v>
      </c>
      <c r="K809" s="10">
        <f t="shared" si="6"/>
        <v>787.5</v>
      </c>
      <c r="L809" s="10">
        <f t="shared" si="7"/>
        <v>354.375</v>
      </c>
      <c r="M809" s="11">
        <v>0.45</v>
      </c>
      <c r="O809" s="16"/>
      <c r="P809" s="17"/>
      <c r="Q809" s="12"/>
      <c r="R809" s="13"/>
    </row>
    <row r="810" spans="1:18" ht="15.75" customHeight="1">
      <c r="A810" s="1"/>
      <c r="B810" s="6" t="s">
        <v>14</v>
      </c>
      <c r="C810" s="6">
        <v>1185732</v>
      </c>
      <c r="D810" s="7">
        <v>44267</v>
      </c>
      <c r="E810" s="6" t="s">
        <v>33</v>
      </c>
      <c r="F810" s="6" t="s">
        <v>49</v>
      </c>
      <c r="G810" s="6" t="s">
        <v>50</v>
      </c>
      <c r="H810" s="6" t="s">
        <v>17</v>
      </c>
      <c r="I810" s="8">
        <v>0.4</v>
      </c>
      <c r="J810" s="9">
        <v>4450</v>
      </c>
      <c r="K810" s="10">
        <f t="shared" si="6"/>
        <v>1780</v>
      </c>
      <c r="L810" s="10">
        <f t="shared" si="7"/>
        <v>623.00000000000011</v>
      </c>
      <c r="M810" s="11">
        <v>0.35000000000000003</v>
      </c>
      <c r="O810" s="16"/>
      <c r="P810" s="17"/>
      <c r="Q810" s="12"/>
      <c r="R810" s="13"/>
    </row>
    <row r="811" spans="1:18" ht="15.75" customHeight="1">
      <c r="A811" s="1"/>
      <c r="B811" s="6" t="s">
        <v>14</v>
      </c>
      <c r="C811" s="6">
        <v>1185732</v>
      </c>
      <c r="D811" s="7">
        <v>44267</v>
      </c>
      <c r="E811" s="6" t="s">
        <v>33</v>
      </c>
      <c r="F811" s="6" t="s">
        <v>49</v>
      </c>
      <c r="G811" s="6" t="s">
        <v>50</v>
      </c>
      <c r="H811" s="6" t="s">
        <v>18</v>
      </c>
      <c r="I811" s="8">
        <v>0.4</v>
      </c>
      <c r="J811" s="9">
        <v>1250</v>
      </c>
      <c r="K811" s="10">
        <f t="shared" si="6"/>
        <v>500</v>
      </c>
      <c r="L811" s="10">
        <f t="shared" si="7"/>
        <v>150</v>
      </c>
      <c r="M811" s="11">
        <v>0.3</v>
      </c>
      <c r="O811" s="16"/>
      <c r="P811" s="17"/>
      <c r="Q811" s="12"/>
      <c r="R811" s="13"/>
    </row>
    <row r="812" spans="1:18" ht="15.75" customHeight="1">
      <c r="A812" s="1"/>
      <c r="B812" s="6" t="s">
        <v>14</v>
      </c>
      <c r="C812" s="6">
        <v>1185732</v>
      </c>
      <c r="D812" s="7">
        <v>44267</v>
      </c>
      <c r="E812" s="6" t="s">
        <v>33</v>
      </c>
      <c r="F812" s="6" t="s">
        <v>49</v>
      </c>
      <c r="G812" s="6" t="s">
        <v>50</v>
      </c>
      <c r="H812" s="6" t="s">
        <v>19</v>
      </c>
      <c r="I812" s="8">
        <v>0.30000000000000004</v>
      </c>
      <c r="J812" s="9">
        <v>1750</v>
      </c>
      <c r="K812" s="10">
        <f t="shared" si="6"/>
        <v>525.00000000000011</v>
      </c>
      <c r="L812" s="10">
        <f t="shared" si="7"/>
        <v>157.50000000000003</v>
      </c>
      <c r="M812" s="11">
        <v>0.3</v>
      </c>
      <c r="O812" s="16"/>
      <c r="P812" s="17"/>
      <c r="Q812" s="12"/>
      <c r="R812" s="13"/>
    </row>
    <row r="813" spans="1:18" ht="15.75" customHeight="1">
      <c r="A813" s="1"/>
      <c r="B813" s="6" t="s">
        <v>14</v>
      </c>
      <c r="C813" s="6">
        <v>1185732</v>
      </c>
      <c r="D813" s="7">
        <v>44267</v>
      </c>
      <c r="E813" s="6" t="s">
        <v>33</v>
      </c>
      <c r="F813" s="6" t="s">
        <v>49</v>
      </c>
      <c r="G813" s="6" t="s">
        <v>50</v>
      </c>
      <c r="H813" s="6" t="s">
        <v>20</v>
      </c>
      <c r="I813" s="8">
        <v>0.35</v>
      </c>
      <c r="J813" s="9">
        <v>250</v>
      </c>
      <c r="K813" s="10">
        <f t="shared" si="6"/>
        <v>87.5</v>
      </c>
      <c r="L813" s="10">
        <f t="shared" si="7"/>
        <v>30.625000000000004</v>
      </c>
      <c r="M813" s="11">
        <v>0.35000000000000003</v>
      </c>
      <c r="O813" s="16"/>
      <c r="P813" s="17"/>
      <c r="Q813" s="12"/>
      <c r="R813" s="13"/>
    </row>
    <row r="814" spans="1:18" ht="15.75" customHeight="1">
      <c r="A814" s="1"/>
      <c r="B814" s="6" t="s">
        <v>14</v>
      </c>
      <c r="C814" s="6">
        <v>1185732</v>
      </c>
      <c r="D814" s="7">
        <v>44267</v>
      </c>
      <c r="E814" s="6" t="s">
        <v>33</v>
      </c>
      <c r="F814" s="6" t="s">
        <v>49</v>
      </c>
      <c r="G814" s="6" t="s">
        <v>50</v>
      </c>
      <c r="H814" s="6" t="s">
        <v>21</v>
      </c>
      <c r="I814" s="8">
        <v>0.5</v>
      </c>
      <c r="J814" s="9">
        <v>750</v>
      </c>
      <c r="K814" s="10">
        <f t="shared" si="6"/>
        <v>375</v>
      </c>
      <c r="L814" s="10">
        <f t="shared" si="7"/>
        <v>112.5</v>
      </c>
      <c r="M814" s="11">
        <v>0.3</v>
      </c>
      <c r="O814" s="16"/>
      <c r="P814" s="17"/>
      <c r="Q814" s="12"/>
      <c r="R814" s="13"/>
    </row>
    <row r="815" spans="1:18" ht="15.75" customHeight="1">
      <c r="A815" s="1"/>
      <c r="B815" s="6" t="s">
        <v>14</v>
      </c>
      <c r="C815" s="6">
        <v>1185732</v>
      </c>
      <c r="D815" s="7">
        <v>44267</v>
      </c>
      <c r="E815" s="6" t="s">
        <v>33</v>
      </c>
      <c r="F815" s="6" t="s">
        <v>49</v>
      </c>
      <c r="G815" s="6" t="s">
        <v>50</v>
      </c>
      <c r="H815" s="6" t="s">
        <v>22</v>
      </c>
      <c r="I815" s="8">
        <v>0.4</v>
      </c>
      <c r="J815" s="9">
        <v>1750</v>
      </c>
      <c r="K815" s="10">
        <f t="shared" si="6"/>
        <v>700</v>
      </c>
      <c r="L815" s="10">
        <f t="shared" si="7"/>
        <v>315</v>
      </c>
      <c r="M815" s="11">
        <v>0.45</v>
      </c>
      <c r="O815" s="16"/>
      <c r="P815" s="17"/>
      <c r="Q815" s="12"/>
      <c r="R815" s="13"/>
    </row>
    <row r="816" spans="1:18" ht="15.75" customHeight="1">
      <c r="A816" s="1"/>
      <c r="B816" s="6" t="s">
        <v>14</v>
      </c>
      <c r="C816" s="6">
        <v>1185732</v>
      </c>
      <c r="D816" s="7">
        <v>44299</v>
      </c>
      <c r="E816" s="6" t="s">
        <v>33</v>
      </c>
      <c r="F816" s="6" t="s">
        <v>49</v>
      </c>
      <c r="G816" s="6" t="s">
        <v>50</v>
      </c>
      <c r="H816" s="6" t="s">
        <v>17</v>
      </c>
      <c r="I816" s="8">
        <v>0.4</v>
      </c>
      <c r="J816" s="9">
        <v>4000</v>
      </c>
      <c r="K816" s="10">
        <f t="shared" si="6"/>
        <v>1600</v>
      </c>
      <c r="L816" s="10">
        <f t="shared" si="7"/>
        <v>560</v>
      </c>
      <c r="M816" s="11">
        <v>0.35000000000000003</v>
      </c>
      <c r="O816" s="16"/>
      <c r="P816" s="17"/>
      <c r="Q816" s="12"/>
      <c r="R816" s="13"/>
    </row>
    <row r="817" spans="1:18" ht="15.75" customHeight="1">
      <c r="A817" s="1"/>
      <c r="B817" s="6" t="s">
        <v>14</v>
      </c>
      <c r="C817" s="6">
        <v>1185732</v>
      </c>
      <c r="D817" s="7">
        <v>44299</v>
      </c>
      <c r="E817" s="6" t="s">
        <v>33</v>
      </c>
      <c r="F817" s="6" t="s">
        <v>49</v>
      </c>
      <c r="G817" s="6" t="s">
        <v>50</v>
      </c>
      <c r="H817" s="6" t="s">
        <v>18</v>
      </c>
      <c r="I817" s="8">
        <v>0.4</v>
      </c>
      <c r="J817" s="9">
        <v>1000</v>
      </c>
      <c r="K817" s="10">
        <f t="shared" si="6"/>
        <v>400</v>
      </c>
      <c r="L817" s="10">
        <f t="shared" si="7"/>
        <v>120</v>
      </c>
      <c r="M817" s="11">
        <v>0.3</v>
      </c>
      <c r="O817" s="16"/>
      <c r="P817" s="17"/>
      <c r="Q817" s="12"/>
      <c r="R817" s="13"/>
    </row>
    <row r="818" spans="1:18" ht="15.75" customHeight="1">
      <c r="A818" s="1"/>
      <c r="B818" s="6" t="s">
        <v>14</v>
      </c>
      <c r="C818" s="6">
        <v>1185732</v>
      </c>
      <c r="D818" s="7">
        <v>44299</v>
      </c>
      <c r="E818" s="6" t="s">
        <v>33</v>
      </c>
      <c r="F818" s="6" t="s">
        <v>49</v>
      </c>
      <c r="G818" s="6" t="s">
        <v>50</v>
      </c>
      <c r="H818" s="6" t="s">
        <v>19</v>
      </c>
      <c r="I818" s="8">
        <v>0.30000000000000004</v>
      </c>
      <c r="J818" s="9">
        <v>1000</v>
      </c>
      <c r="K818" s="10">
        <f t="shared" si="6"/>
        <v>300.00000000000006</v>
      </c>
      <c r="L818" s="10">
        <f t="shared" si="7"/>
        <v>90.000000000000014</v>
      </c>
      <c r="M818" s="11">
        <v>0.3</v>
      </c>
      <c r="O818" s="16"/>
      <c r="P818" s="17"/>
      <c r="Q818" s="12"/>
      <c r="R818" s="13"/>
    </row>
    <row r="819" spans="1:18" ht="15.75" customHeight="1">
      <c r="A819" s="1"/>
      <c r="B819" s="6" t="s">
        <v>14</v>
      </c>
      <c r="C819" s="6">
        <v>1185732</v>
      </c>
      <c r="D819" s="7">
        <v>44299</v>
      </c>
      <c r="E819" s="6" t="s">
        <v>33</v>
      </c>
      <c r="F819" s="6" t="s">
        <v>49</v>
      </c>
      <c r="G819" s="6" t="s">
        <v>50</v>
      </c>
      <c r="H819" s="6" t="s">
        <v>20</v>
      </c>
      <c r="I819" s="8">
        <v>0.35</v>
      </c>
      <c r="J819" s="9">
        <v>250</v>
      </c>
      <c r="K819" s="10">
        <f t="shared" si="6"/>
        <v>87.5</v>
      </c>
      <c r="L819" s="10">
        <f t="shared" si="7"/>
        <v>30.625000000000004</v>
      </c>
      <c r="M819" s="11">
        <v>0.35000000000000003</v>
      </c>
      <c r="O819" s="16"/>
      <c r="P819" s="17"/>
      <c r="Q819" s="12"/>
      <c r="R819" s="13"/>
    </row>
    <row r="820" spans="1:18" ht="15.75" customHeight="1">
      <c r="A820" s="1"/>
      <c r="B820" s="6" t="s">
        <v>14</v>
      </c>
      <c r="C820" s="6">
        <v>1185732</v>
      </c>
      <c r="D820" s="7">
        <v>44299</v>
      </c>
      <c r="E820" s="6" t="s">
        <v>33</v>
      </c>
      <c r="F820" s="6" t="s">
        <v>49</v>
      </c>
      <c r="G820" s="6" t="s">
        <v>50</v>
      </c>
      <c r="H820" s="6" t="s">
        <v>21</v>
      </c>
      <c r="I820" s="8">
        <v>0.5</v>
      </c>
      <c r="J820" s="9">
        <v>500</v>
      </c>
      <c r="K820" s="10">
        <f t="shared" si="6"/>
        <v>250</v>
      </c>
      <c r="L820" s="10">
        <f t="shared" si="7"/>
        <v>75</v>
      </c>
      <c r="M820" s="11">
        <v>0.3</v>
      </c>
      <c r="O820" s="16"/>
      <c r="P820" s="17"/>
      <c r="Q820" s="12"/>
      <c r="R820" s="13"/>
    </row>
    <row r="821" spans="1:18" ht="15.75" customHeight="1">
      <c r="A821" s="1"/>
      <c r="B821" s="6" t="s">
        <v>14</v>
      </c>
      <c r="C821" s="6">
        <v>1185732</v>
      </c>
      <c r="D821" s="7">
        <v>44299</v>
      </c>
      <c r="E821" s="6" t="s">
        <v>33</v>
      </c>
      <c r="F821" s="6" t="s">
        <v>49</v>
      </c>
      <c r="G821" s="6" t="s">
        <v>50</v>
      </c>
      <c r="H821" s="6" t="s">
        <v>22</v>
      </c>
      <c r="I821" s="8">
        <v>0.4</v>
      </c>
      <c r="J821" s="9">
        <v>1750</v>
      </c>
      <c r="K821" s="10">
        <f t="shared" si="6"/>
        <v>700</v>
      </c>
      <c r="L821" s="10">
        <f t="shared" si="7"/>
        <v>315</v>
      </c>
      <c r="M821" s="11">
        <v>0.45</v>
      </c>
      <c r="O821" s="16"/>
      <c r="P821" s="17"/>
      <c r="Q821" s="12"/>
      <c r="R821" s="13"/>
    </row>
    <row r="822" spans="1:18" ht="15.75" customHeight="1">
      <c r="A822" s="1"/>
      <c r="B822" s="6" t="s">
        <v>14</v>
      </c>
      <c r="C822" s="6">
        <v>1185732</v>
      </c>
      <c r="D822" s="7">
        <v>44330</v>
      </c>
      <c r="E822" s="6" t="s">
        <v>33</v>
      </c>
      <c r="F822" s="6" t="s">
        <v>49</v>
      </c>
      <c r="G822" s="6" t="s">
        <v>50</v>
      </c>
      <c r="H822" s="6" t="s">
        <v>17</v>
      </c>
      <c r="I822" s="8">
        <v>0.5</v>
      </c>
      <c r="J822" s="9">
        <v>4450</v>
      </c>
      <c r="K822" s="10">
        <f t="shared" si="6"/>
        <v>2225</v>
      </c>
      <c r="L822" s="10">
        <f t="shared" si="7"/>
        <v>778.75000000000011</v>
      </c>
      <c r="M822" s="11">
        <v>0.35000000000000003</v>
      </c>
      <c r="O822" s="16"/>
      <c r="P822" s="17"/>
      <c r="Q822" s="12"/>
      <c r="R822" s="13"/>
    </row>
    <row r="823" spans="1:18" ht="15.75" customHeight="1">
      <c r="A823" s="1"/>
      <c r="B823" s="6" t="s">
        <v>14</v>
      </c>
      <c r="C823" s="6">
        <v>1185732</v>
      </c>
      <c r="D823" s="7">
        <v>44330</v>
      </c>
      <c r="E823" s="6" t="s">
        <v>33</v>
      </c>
      <c r="F823" s="6" t="s">
        <v>49</v>
      </c>
      <c r="G823" s="6" t="s">
        <v>50</v>
      </c>
      <c r="H823" s="6" t="s">
        <v>18</v>
      </c>
      <c r="I823" s="8">
        <v>0.45000000000000007</v>
      </c>
      <c r="J823" s="9">
        <v>1500</v>
      </c>
      <c r="K823" s="10">
        <f t="shared" si="6"/>
        <v>675.00000000000011</v>
      </c>
      <c r="L823" s="10">
        <f t="shared" si="7"/>
        <v>202.50000000000003</v>
      </c>
      <c r="M823" s="11">
        <v>0.3</v>
      </c>
      <c r="O823" s="16"/>
      <c r="P823" s="17"/>
      <c r="Q823" s="12"/>
      <c r="R823" s="13"/>
    </row>
    <row r="824" spans="1:18" ht="15.75" customHeight="1">
      <c r="A824" s="1"/>
      <c r="B824" s="6" t="s">
        <v>14</v>
      </c>
      <c r="C824" s="6">
        <v>1185732</v>
      </c>
      <c r="D824" s="7">
        <v>44330</v>
      </c>
      <c r="E824" s="6" t="s">
        <v>33</v>
      </c>
      <c r="F824" s="6" t="s">
        <v>49</v>
      </c>
      <c r="G824" s="6" t="s">
        <v>50</v>
      </c>
      <c r="H824" s="6" t="s">
        <v>19</v>
      </c>
      <c r="I824" s="8">
        <v>0.4</v>
      </c>
      <c r="J824" s="9">
        <v>1250</v>
      </c>
      <c r="K824" s="10">
        <f t="shared" si="6"/>
        <v>500</v>
      </c>
      <c r="L824" s="10">
        <f t="shared" si="7"/>
        <v>150</v>
      </c>
      <c r="M824" s="11">
        <v>0.3</v>
      </c>
      <c r="O824" s="16"/>
      <c r="P824" s="17"/>
      <c r="Q824" s="12"/>
      <c r="R824" s="13"/>
    </row>
    <row r="825" spans="1:18" ht="15.75" customHeight="1">
      <c r="A825" s="1"/>
      <c r="B825" s="6" t="s">
        <v>14</v>
      </c>
      <c r="C825" s="6">
        <v>1185732</v>
      </c>
      <c r="D825" s="7">
        <v>44330</v>
      </c>
      <c r="E825" s="6" t="s">
        <v>33</v>
      </c>
      <c r="F825" s="6" t="s">
        <v>49</v>
      </c>
      <c r="G825" s="6" t="s">
        <v>50</v>
      </c>
      <c r="H825" s="6" t="s">
        <v>20</v>
      </c>
      <c r="I825" s="8">
        <v>0.4</v>
      </c>
      <c r="J825" s="9">
        <v>500</v>
      </c>
      <c r="K825" s="10">
        <f t="shared" si="6"/>
        <v>200</v>
      </c>
      <c r="L825" s="10">
        <f t="shared" si="7"/>
        <v>70</v>
      </c>
      <c r="M825" s="11">
        <v>0.35000000000000003</v>
      </c>
      <c r="O825" s="16"/>
      <c r="P825" s="17"/>
      <c r="Q825" s="12"/>
      <c r="R825" s="13"/>
    </row>
    <row r="826" spans="1:18" ht="15.75" customHeight="1">
      <c r="A826" s="1"/>
      <c r="B826" s="6" t="s">
        <v>14</v>
      </c>
      <c r="C826" s="6">
        <v>1185732</v>
      </c>
      <c r="D826" s="7">
        <v>44330</v>
      </c>
      <c r="E826" s="6" t="s">
        <v>33</v>
      </c>
      <c r="F826" s="6" t="s">
        <v>49</v>
      </c>
      <c r="G826" s="6" t="s">
        <v>50</v>
      </c>
      <c r="H826" s="6" t="s">
        <v>21</v>
      </c>
      <c r="I826" s="8">
        <v>0.54999999999999993</v>
      </c>
      <c r="J826" s="9">
        <v>750</v>
      </c>
      <c r="K826" s="10">
        <f t="shared" si="6"/>
        <v>412.49999999999994</v>
      </c>
      <c r="L826" s="10">
        <f t="shared" si="7"/>
        <v>123.74999999999997</v>
      </c>
      <c r="M826" s="11">
        <v>0.3</v>
      </c>
      <c r="O826" s="16"/>
      <c r="P826" s="17"/>
      <c r="Q826" s="12"/>
      <c r="R826" s="13"/>
    </row>
    <row r="827" spans="1:18" ht="15.75" customHeight="1">
      <c r="A827" s="1"/>
      <c r="B827" s="6" t="s">
        <v>14</v>
      </c>
      <c r="C827" s="6">
        <v>1185732</v>
      </c>
      <c r="D827" s="7">
        <v>44330</v>
      </c>
      <c r="E827" s="6" t="s">
        <v>33</v>
      </c>
      <c r="F827" s="6" t="s">
        <v>49</v>
      </c>
      <c r="G827" s="6" t="s">
        <v>50</v>
      </c>
      <c r="H827" s="6" t="s">
        <v>22</v>
      </c>
      <c r="I827" s="8">
        <v>0.6</v>
      </c>
      <c r="J827" s="9">
        <v>1750</v>
      </c>
      <c r="K827" s="10">
        <f t="shared" si="6"/>
        <v>1050</v>
      </c>
      <c r="L827" s="10">
        <f t="shared" si="7"/>
        <v>472.5</v>
      </c>
      <c r="M827" s="11">
        <v>0.45</v>
      </c>
      <c r="O827" s="16"/>
      <c r="P827" s="17"/>
      <c r="Q827" s="12"/>
      <c r="R827" s="13"/>
    </row>
    <row r="828" spans="1:18" ht="15.75" customHeight="1">
      <c r="A828" s="1"/>
      <c r="B828" s="6" t="s">
        <v>14</v>
      </c>
      <c r="C828" s="6">
        <v>1185732</v>
      </c>
      <c r="D828" s="7">
        <v>44360</v>
      </c>
      <c r="E828" s="6" t="s">
        <v>33</v>
      </c>
      <c r="F828" s="6" t="s">
        <v>49</v>
      </c>
      <c r="G828" s="6" t="s">
        <v>50</v>
      </c>
      <c r="H828" s="6" t="s">
        <v>17</v>
      </c>
      <c r="I828" s="8">
        <v>0.45</v>
      </c>
      <c r="J828" s="9">
        <v>4250</v>
      </c>
      <c r="K828" s="10">
        <f t="shared" si="6"/>
        <v>1912.5</v>
      </c>
      <c r="L828" s="10">
        <f t="shared" si="7"/>
        <v>669.37500000000011</v>
      </c>
      <c r="M828" s="11">
        <v>0.35000000000000003</v>
      </c>
      <c r="O828" s="16"/>
      <c r="P828" s="17"/>
      <c r="Q828" s="12"/>
      <c r="R828" s="13"/>
    </row>
    <row r="829" spans="1:18" ht="15.75" customHeight="1">
      <c r="A829" s="1"/>
      <c r="B829" s="6" t="s">
        <v>14</v>
      </c>
      <c r="C829" s="6">
        <v>1185732</v>
      </c>
      <c r="D829" s="7">
        <v>44360</v>
      </c>
      <c r="E829" s="6" t="s">
        <v>33</v>
      </c>
      <c r="F829" s="6" t="s">
        <v>49</v>
      </c>
      <c r="G829" s="6" t="s">
        <v>50</v>
      </c>
      <c r="H829" s="6" t="s">
        <v>18</v>
      </c>
      <c r="I829" s="8">
        <v>0.40000000000000008</v>
      </c>
      <c r="J829" s="9">
        <v>1750</v>
      </c>
      <c r="K829" s="10">
        <f t="shared" si="6"/>
        <v>700.00000000000011</v>
      </c>
      <c r="L829" s="10">
        <f t="shared" si="7"/>
        <v>210.00000000000003</v>
      </c>
      <c r="M829" s="11">
        <v>0.3</v>
      </c>
      <c r="O829" s="16"/>
      <c r="P829" s="17"/>
      <c r="Q829" s="12"/>
      <c r="R829" s="13"/>
    </row>
    <row r="830" spans="1:18" ht="15.75" customHeight="1">
      <c r="A830" s="1"/>
      <c r="B830" s="6" t="s">
        <v>14</v>
      </c>
      <c r="C830" s="6">
        <v>1185732</v>
      </c>
      <c r="D830" s="7">
        <v>44360</v>
      </c>
      <c r="E830" s="6" t="s">
        <v>33</v>
      </c>
      <c r="F830" s="6" t="s">
        <v>49</v>
      </c>
      <c r="G830" s="6" t="s">
        <v>50</v>
      </c>
      <c r="H830" s="6" t="s">
        <v>19</v>
      </c>
      <c r="I830" s="8">
        <v>0.35000000000000003</v>
      </c>
      <c r="J830" s="9">
        <v>1750</v>
      </c>
      <c r="K830" s="10">
        <f t="shared" si="6"/>
        <v>612.50000000000011</v>
      </c>
      <c r="L830" s="10">
        <f t="shared" si="7"/>
        <v>183.75000000000003</v>
      </c>
      <c r="M830" s="11">
        <v>0.3</v>
      </c>
      <c r="O830" s="16"/>
      <c r="P830" s="17"/>
      <c r="Q830" s="12"/>
      <c r="R830" s="13"/>
    </row>
    <row r="831" spans="1:18" ht="15.75" customHeight="1">
      <c r="A831" s="1"/>
      <c r="B831" s="6" t="s">
        <v>14</v>
      </c>
      <c r="C831" s="6">
        <v>1185732</v>
      </c>
      <c r="D831" s="7">
        <v>44360</v>
      </c>
      <c r="E831" s="6" t="s">
        <v>33</v>
      </c>
      <c r="F831" s="6" t="s">
        <v>49</v>
      </c>
      <c r="G831" s="6" t="s">
        <v>50</v>
      </c>
      <c r="H831" s="6" t="s">
        <v>20</v>
      </c>
      <c r="I831" s="8">
        <v>0.35000000000000003</v>
      </c>
      <c r="J831" s="9">
        <v>1500</v>
      </c>
      <c r="K831" s="10">
        <f t="shared" si="6"/>
        <v>525</v>
      </c>
      <c r="L831" s="10">
        <f t="shared" si="7"/>
        <v>183.75000000000003</v>
      </c>
      <c r="M831" s="11">
        <v>0.35000000000000003</v>
      </c>
      <c r="O831" s="16"/>
      <c r="P831" s="17"/>
      <c r="Q831" s="12"/>
      <c r="R831" s="13"/>
    </row>
    <row r="832" spans="1:18" ht="15.75" customHeight="1">
      <c r="A832" s="1"/>
      <c r="B832" s="6" t="s">
        <v>14</v>
      </c>
      <c r="C832" s="6">
        <v>1185732</v>
      </c>
      <c r="D832" s="7">
        <v>44360</v>
      </c>
      <c r="E832" s="6" t="s">
        <v>33</v>
      </c>
      <c r="F832" s="6" t="s">
        <v>49</v>
      </c>
      <c r="G832" s="6" t="s">
        <v>50</v>
      </c>
      <c r="H832" s="6" t="s">
        <v>21</v>
      </c>
      <c r="I832" s="8">
        <v>0.5</v>
      </c>
      <c r="J832" s="9">
        <v>1500</v>
      </c>
      <c r="K832" s="10">
        <f t="shared" si="6"/>
        <v>750</v>
      </c>
      <c r="L832" s="10">
        <f t="shared" si="7"/>
        <v>225</v>
      </c>
      <c r="M832" s="11">
        <v>0.3</v>
      </c>
      <c r="O832" s="16"/>
      <c r="P832" s="17"/>
      <c r="Q832" s="12"/>
      <c r="R832" s="13"/>
    </row>
    <row r="833" spans="1:18" ht="15.75" customHeight="1">
      <c r="A833" s="1"/>
      <c r="B833" s="6" t="s">
        <v>14</v>
      </c>
      <c r="C833" s="6">
        <v>1185732</v>
      </c>
      <c r="D833" s="7">
        <v>44360</v>
      </c>
      <c r="E833" s="6" t="s">
        <v>33</v>
      </c>
      <c r="F833" s="6" t="s">
        <v>49</v>
      </c>
      <c r="G833" s="6" t="s">
        <v>50</v>
      </c>
      <c r="H833" s="6" t="s">
        <v>22</v>
      </c>
      <c r="I833" s="8">
        <v>0.55000000000000004</v>
      </c>
      <c r="J833" s="9">
        <v>3250</v>
      </c>
      <c r="K833" s="10">
        <f t="shared" si="6"/>
        <v>1787.5000000000002</v>
      </c>
      <c r="L833" s="10">
        <f t="shared" si="7"/>
        <v>804.37500000000011</v>
      </c>
      <c r="M833" s="11">
        <v>0.45</v>
      </c>
      <c r="O833" s="16"/>
      <c r="P833" s="17"/>
      <c r="Q833" s="12"/>
      <c r="R833" s="13"/>
    </row>
    <row r="834" spans="1:18" ht="15.75" customHeight="1">
      <c r="A834" s="1"/>
      <c r="B834" s="6" t="s">
        <v>14</v>
      </c>
      <c r="C834" s="6">
        <v>1185732</v>
      </c>
      <c r="D834" s="7">
        <v>44389</v>
      </c>
      <c r="E834" s="6" t="s">
        <v>33</v>
      </c>
      <c r="F834" s="6" t="s">
        <v>49</v>
      </c>
      <c r="G834" s="6" t="s">
        <v>50</v>
      </c>
      <c r="H834" s="6" t="s">
        <v>17</v>
      </c>
      <c r="I834" s="8">
        <v>0.5</v>
      </c>
      <c r="J834" s="9">
        <v>5500</v>
      </c>
      <c r="K834" s="10">
        <f t="shared" si="6"/>
        <v>2750</v>
      </c>
      <c r="L834" s="10">
        <f t="shared" si="7"/>
        <v>962.50000000000011</v>
      </c>
      <c r="M834" s="11">
        <v>0.35000000000000003</v>
      </c>
      <c r="O834" s="16"/>
      <c r="P834" s="17"/>
      <c r="Q834" s="12"/>
      <c r="R834" s="13"/>
    </row>
    <row r="835" spans="1:18" ht="15.75" customHeight="1">
      <c r="A835" s="1"/>
      <c r="B835" s="6" t="s">
        <v>14</v>
      </c>
      <c r="C835" s="6">
        <v>1185732</v>
      </c>
      <c r="D835" s="7">
        <v>44389</v>
      </c>
      <c r="E835" s="6" t="s">
        <v>33</v>
      </c>
      <c r="F835" s="6" t="s">
        <v>49</v>
      </c>
      <c r="G835" s="6" t="s">
        <v>50</v>
      </c>
      <c r="H835" s="6" t="s">
        <v>18</v>
      </c>
      <c r="I835" s="8">
        <v>0.45000000000000007</v>
      </c>
      <c r="J835" s="9">
        <v>3000</v>
      </c>
      <c r="K835" s="10">
        <f t="shared" si="6"/>
        <v>1350.0000000000002</v>
      </c>
      <c r="L835" s="10">
        <f t="shared" si="7"/>
        <v>405.00000000000006</v>
      </c>
      <c r="M835" s="11">
        <v>0.3</v>
      </c>
      <c r="O835" s="16"/>
      <c r="P835" s="17"/>
      <c r="Q835" s="12"/>
      <c r="R835" s="13"/>
    </row>
    <row r="836" spans="1:18" ht="15.75" customHeight="1">
      <c r="A836" s="1"/>
      <c r="B836" s="6" t="s">
        <v>14</v>
      </c>
      <c r="C836" s="6">
        <v>1185732</v>
      </c>
      <c r="D836" s="7">
        <v>44389</v>
      </c>
      <c r="E836" s="6" t="s">
        <v>33</v>
      </c>
      <c r="F836" s="6" t="s">
        <v>49</v>
      </c>
      <c r="G836" s="6" t="s">
        <v>50</v>
      </c>
      <c r="H836" s="6" t="s">
        <v>19</v>
      </c>
      <c r="I836" s="8">
        <v>0.4</v>
      </c>
      <c r="J836" s="9">
        <v>2250</v>
      </c>
      <c r="K836" s="10">
        <f t="shared" si="6"/>
        <v>900</v>
      </c>
      <c r="L836" s="10">
        <f t="shared" si="7"/>
        <v>270</v>
      </c>
      <c r="M836" s="11">
        <v>0.3</v>
      </c>
      <c r="O836" s="16"/>
      <c r="P836" s="17"/>
      <c r="Q836" s="12"/>
      <c r="R836" s="13"/>
    </row>
    <row r="837" spans="1:18" ht="15.75" customHeight="1">
      <c r="A837" s="1"/>
      <c r="B837" s="6" t="s">
        <v>14</v>
      </c>
      <c r="C837" s="6">
        <v>1185732</v>
      </c>
      <c r="D837" s="7">
        <v>44389</v>
      </c>
      <c r="E837" s="6" t="s">
        <v>33</v>
      </c>
      <c r="F837" s="6" t="s">
        <v>49</v>
      </c>
      <c r="G837" s="6" t="s">
        <v>50</v>
      </c>
      <c r="H837" s="6" t="s">
        <v>20</v>
      </c>
      <c r="I837" s="8">
        <v>0.4</v>
      </c>
      <c r="J837" s="9">
        <v>1750</v>
      </c>
      <c r="K837" s="10">
        <f t="shared" si="6"/>
        <v>700</v>
      </c>
      <c r="L837" s="10">
        <f t="shared" si="7"/>
        <v>245.00000000000003</v>
      </c>
      <c r="M837" s="11">
        <v>0.35000000000000003</v>
      </c>
      <c r="O837" s="16"/>
      <c r="P837" s="17"/>
      <c r="Q837" s="12"/>
      <c r="R837" s="13"/>
    </row>
    <row r="838" spans="1:18" ht="15.75" customHeight="1">
      <c r="A838" s="1"/>
      <c r="B838" s="6" t="s">
        <v>14</v>
      </c>
      <c r="C838" s="6">
        <v>1185732</v>
      </c>
      <c r="D838" s="7">
        <v>44389</v>
      </c>
      <c r="E838" s="6" t="s">
        <v>33</v>
      </c>
      <c r="F838" s="6" t="s">
        <v>49</v>
      </c>
      <c r="G838" s="6" t="s">
        <v>50</v>
      </c>
      <c r="H838" s="6" t="s">
        <v>21</v>
      </c>
      <c r="I838" s="8">
        <v>0.5</v>
      </c>
      <c r="J838" s="9">
        <v>2000</v>
      </c>
      <c r="K838" s="10">
        <f t="shared" si="6"/>
        <v>1000</v>
      </c>
      <c r="L838" s="10">
        <f t="shared" si="7"/>
        <v>300</v>
      </c>
      <c r="M838" s="11">
        <v>0.3</v>
      </c>
      <c r="O838" s="16"/>
      <c r="P838" s="17"/>
      <c r="Q838" s="12"/>
      <c r="R838" s="13"/>
    </row>
    <row r="839" spans="1:18" ht="15.75" customHeight="1">
      <c r="A839" s="1"/>
      <c r="B839" s="6" t="s">
        <v>14</v>
      </c>
      <c r="C839" s="6">
        <v>1185732</v>
      </c>
      <c r="D839" s="7">
        <v>44389</v>
      </c>
      <c r="E839" s="6" t="s">
        <v>33</v>
      </c>
      <c r="F839" s="6" t="s">
        <v>49</v>
      </c>
      <c r="G839" s="6" t="s">
        <v>50</v>
      </c>
      <c r="H839" s="6" t="s">
        <v>22</v>
      </c>
      <c r="I839" s="8">
        <v>0.55000000000000004</v>
      </c>
      <c r="J839" s="9">
        <v>3750</v>
      </c>
      <c r="K839" s="10">
        <f t="shared" si="6"/>
        <v>2062.5</v>
      </c>
      <c r="L839" s="10">
        <f t="shared" si="7"/>
        <v>928.125</v>
      </c>
      <c r="M839" s="11">
        <v>0.45</v>
      </c>
      <c r="O839" s="16"/>
      <c r="P839" s="17"/>
      <c r="Q839" s="12"/>
      <c r="R839" s="13"/>
    </row>
    <row r="840" spans="1:18" ht="15.75" customHeight="1">
      <c r="A840" s="1"/>
      <c r="B840" s="6" t="s">
        <v>14</v>
      </c>
      <c r="C840" s="6">
        <v>1185732</v>
      </c>
      <c r="D840" s="7">
        <v>44421</v>
      </c>
      <c r="E840" s="6" t="s">
        <v>33</v>
      </c>
      <c r="F840" s="6" t="s">
        <v>49</v>
      </c>
      <c r="G840" s="6" t="s">
        <v>50</v>
      </c>
      <c r="H840" s="6" t="s">
        <v>17</v>
      </c>
      <c r="I840" s="8">
        <v>0.5</v>
      </c>
      <c r="J840" s="9">
        <v>5250</v>
      </c>
      <c r="K840" s="10">
        <f t="shared" si="6"/>
        <v>2625</v>
      </c>
      <c r="L840" s="10">
        <f t="shared" si="7"/>
        <v>918.75000000000011</v>
      </c>
      <c r="M840" s="11">
        <v>0.35000000000000003</v>
      </c>
      <c r="O840" s="16"/>
      <c r="P840" s="17"/>
      <c r="Q840" s="12"/>
      <c r="R840" s="13"/>
    </row>
    <row r="841" spans="1:18" ht="15.75" customHeight="1">
      <c r="A841" s="1"/>
      <c r="B841" s="6" t="s">
        <v>14</v>
      </c>
      <c r="C841" s="6">
        <v>1185732</v>
      </c>
      <c r="D841" s="7">
        <v>44421</v>
      </c>
      <c r="E841" s="6" t="s">
        <v>33</v>
      </c>
      <c r="F841" s="6" t="s">
        <v>49</v>
      </c>
      <c r="G841" s="6" t="s">
        <v>50</v>
      </c>
      <c r="H841" s="6" t="s">
        <v>18</v>
      </c>
      <c r="I841" s="8">
        <v>0.45000000000000007</v>
      </c>
      <c r="J841" s="9">
        <v>3000</v>
      </c>
      <c r="K841" s="10">
        <f t="shared" si="6"/>
        <v>1350.0000000000002</v>
      </c>
      <c r="L841" s="10">
        <f t="shared" si="7"/>
        <v>405.00000000000006</v>
      </c>
      <c r="M841" s="11">
        <v>0.3</v>
      </c>
      <c r="O841" s="16"/>
      <c r="P841" s="17"/>
      <c r="Q841" s="12"/>
      <c r="R841" s="13"/>
    </row>
    <row r="842" spans="1:18" ht="15.75" customHeight="1">
      <c r="A842" s="1"/>
      <c r="B842" s="6" t="s">
        <v>14</v>
      </c>
      <c r="C842" s="6">
        <v>1185732</v>
      </c>
      <c r="D842" s="7">
        <v>44421</v>
      </c>
      <c r="E842" s="6" t="s">
        <v>33</v>
      </c>
      <c r="F842" s="6" t="s">
        <v>49</v>
      </c>
      <c r="G842" s="6" t="s">
        <v>50</v>
      </c>
      <c r="H842" s="6" t="s">
        <v>19</v>
      </c>
      <c r="I842" s="8">
        <v>0.4</v>
      </c>
      <c r="J842" s="9">
        <v>2250</v>
      </c>
      <c r="K842" s="10">
        <f t="shared" si="6"/>
        <v>900</v>
      </c>
      <c r="L842" s="10">
        <f t="shared" si="7"/>
        <v>270</v>
      </c>
      <c r="M842" s="11">
        <v>0.3</v>
      </c>
      <c r="O842" s="16"/>
      <c r="P842" s="17"/>
      <c r="Q842" s="12"/>
      <c r="R842" s="13"/>
    </row>
    <row r="843" spans="1:18" ht="15.75" customHeight="1">
      <c r="A843" s="1"/>
      <c r="B843" s="6" t="s">
        <v>14</v>
      </c>
      <c r="C843" s="6">
        <v>1185732</v>
      </c>
      <c r="D843" s="7">
        <v>44421</v>
      </c>
      <c r="E843" s="6" t="s">
        <v>33</v>
      </c>
      <c r="F843" s="6" t="s">
        <v>49</v>
      </c>
      <c r="G843" s="6" t="s">
        <v>50</v>
      </c>
      <c r="H843" s="6" t="s">
        <v>20</v>
      </c>
      <c r="I843" s="8">
        <v>0.35000000000000003</v>
      </c>
      <c r="J843" s="9">
        <v>1750</v>
      </c>
      <c r="K843" s="10">
        <f t="shared" si="6"/>
        <v>612.50000000000011</v>
      </c>
      <c r="L843" s="10">
        <f t="shared" si="7"/>
        <v>214.37500000000006</v>
      </c>
      <c r="M843" s="11">
        <v>0.35000000000000003</v>
      </c>
      <c r="O843" s="16"/>
      <c r="P843" s="17"/>
      <c r="Q843" s="12"/>
      <c r="R843" s="13"/>
    </row>
    <row r="844" spans="1:18" ht="15.75" customHeight="1">
      <c r="A844" s="1"/>
      <c r="B844" s="6" t="s">
        <v>14</v>
      </c>
      <c r="C844" s="6">
        <v>1185732</v>
      </c>
      <c r="D844" s="7">
        <v>44421</v>
      </c>
      <c r="E844" s="6" t="s">
        <v>33</v>
      </c>
      <c r="F844" s="6" t="s">
        <v>49</v>
      </c>
      <c r="G844" s="6" t="s">
        <v>50</v>
      </c>
      <c r="H844" s="6" t="s">
        <v>21</v>
      </c>
      <c r="I844" s="8">
        <v>0.45</v>
      </c>
      <c r="J844" s="9">
        <v>1500</v>
      </c>
      <c r="K844" s="10">
        <f t="shared" si="6"/>
        <v>675</v>
      </c>
      <c r="L844" s="10">
        <f t="shared" si="7"/>
        <v>202.5</v>
      </c>
      <c r="M844" s="11">
        <v>0.3</v>
      </c>
      <c r="O844" s="16"/>
      <c r="P844" s="17"/>
      <c r="Q844" s="12"/>
      <c r="R844" s="13"/>
    </row>
    <row r="845" spans="1:18" ht="15.75" customHeight="1">
      <c r="A845" s="1"/>
      <c r="B845" s="6" t="s">
        <v>14</v>
      </c>
      <c r="C845" s="6">
        <v>1185732</v>
      </c>
      <c r="D845" s="7">
        <v>44421</v>
      </c>
      <c r="E845" s="6" t="s">
        <v>33</v>
      </c>
      <c r="F845" s="6" t="s">
        <v>49</v>
      </c>
      <c r="G845" s="6" t="s">
        <v>50</v>
      </c>
      <c r="H845" s="6" t="s">
        <v>22</v>
      </c>
      <c r="I845" s="8">
        <v>0.5</v>
      </c>
      <c r="J845" s="9">
        <v>3250</v>
      </c>
      <c r="K845" s="10">
        <f t="shared" si="6"/>
        <v>1625</v>
      </c>
      <c r="L845" s="10">
        <f t="shared" si="7"/>
        <v>731.25</v>
      </c>
      <c r="M845" s="11">
        <v>0.45</v>
      </c>
      <c r="O845" s="16"/>
      <c r="P845" s="17"/>
      <c r="Q845" s="12"/>
      <c r="R845" s="13"/>
    </row>
    <row r="846" spans="1:18" ht="15.75" customHeight="1">
      <c r="A846" s="1"/>
      <c r="B846" s="6" t="s">
        <v>14</v>
      </c>
      <c r="C846" s="6">
        <v>1185732</v>
      </c>
      <c r="D846" s="7">
        <v>44453</v>
      </c>
      <c r="E846" s="6" t="s">
        <v>33</v>
      </c>
      <c r="F846" s="6" t="s">
        <v>49</v>
      </c>
      <c r="G846" s="6" t="s">
        <v>50</v>
      </c>
      <c r="H846" s="6" t="s">
        <v>17</v>
      </c>
      <c r="I846" s="8">
        <v>0.45</v>
      </c>
      <c r="J846" s="9">
        <v>4500</v>
      </c>
      <c r="K846" s="10">
        <f t="shared" si="6"/>
        <v>2025</v>
      </c>
      <c r="L846" s="10">
        <f t="shared" si="7"/>
        <v>708.75000000000011</v>
      </c>
      <c r="M846" s="11">
        <v>0.35000000000000003</v>
      </c>
      <c r="O846" s="16"/>
      <c r="P846" s="17"/>
      <c r="Q846" s="12"/>
      <c r="R846" s="13"/>
    </row>
    <row r="847" spans="1:18" ht="15.75" customHeight="1">
      <c r="A847" s="1"/>
      <c r="B847" s="6" t="s">
        <v>14</v>
      </c>
      <c r="C847" s="6">
        <v>1185732</v>
      </c>
      <c r="D847" s="7">
        <v>44453</v>
      </c>
      <c r="E847" s="6" t="s">
        <v>33</v>
      </c>
      <c r="F847" s="6" t="s">
        <v>49</v>
      </c>
      <c r="G847" s="6" t="s">
        <v>50</v>
      </c>
      <c r="H847" s="6" t="s">
        <v>18</v>
      </c>
      <c r="I847" s="8">
        <v>0.40000000000000008</v>
      </c>
      <c r="J847" s="9">
        <v>2500</v>
      </c>
      <c r="K847" s="10">
        <f t="shared" si="6"/>
        <v>1000.0000000000002</v>
      </c>
      <c r="L847" s="10">
        <f t="shared" si="7"/>
        <v>300.00000000000006</v>
      </c>
      <c r="M847" s="11">
        <v>0.3</v>
      </c>
      <c r="O847" s="16"/>
      <c r="P847" s="17"/>
      <c r="Q847" s="12"/>
      <c r="R847" s="13"/>
    </row>
    <row r="848" spans="1:18" ht="15.75" customHeight="1">
      <c r="A848" s="1"/>
      <c r="B848" s="6" t="s">
        <v>14</v>
      </c>
      <c r="C848" s="6">
        <v>1185732</v>
      </c>
      <c r="D848" s="7">
        <v>44453</v>
      </c>
      <c r="E848" s="6" t="s">
        <v>33</v>
      </c>
      <c r="F848" s="6" t="s">
        <v>49</v>
      </c>
      <c r="G848" s="6" t="s">
        <v>50</v>
      </c>
      <c r="H848" s="6" t="s">
        <v>19</v>
      </c>
      <c r="I848" s="8">
        <v>0.25</v>
      </c>
      <c r="J848" s="9">
        <v>1500</v>
      </c>
      <c r="K848" s="10">
        <f t="shared" si="6"/>
        <v>375</v>
      </c>
      <c r="L848" s="10">
        <f t="shared" si="7"/>
        <v>112.5</v>
      </c>
      <c r="M848" s="11">
        <v>0.3</v>
      </c>
      <c r="O848" s="16"/>
      <c r="P848" s="17"/>
      <c r="Q848" s="12"/>
      <c r="R848" s="13"/>
    </row>
    <row r="849" spans="1:18" ht="15.75" customHeight="1">
      <c r="A849" s="1"/>
      <c r="B849" s="6" t="s">
        <v>14</v>
      </c>
      <c r="C849" s="6">
        <v>1185732</v>
      </c>
      <c r="D849" s="7">
        <v>44453</v>
      </c>
      <c r="E849" s="6" t="s">
        <v>33</v>
      </c>
      <c r="F849" s="6" t="s">
        <v>49</v>
      </c>
      <c r="G849" s="6" t="s">
        <v>50</v>
      </c>
      <c r="H849" s="6" t="s">
        <v>20</v>
      </c>
      <c r="I849" s="8">
        <v>0.25</v>
      </c>
      <c r="J849" s="9">
        <v>1250</v>
      </c>
      <c r="K849" s="10">
        <f t="shared" si="6"/>
        <v>312.5</v>
      </c>
      <c r="L849" s="10">
        <f t="shared" si="7"/>
        <v>109.37500000000001</v>
      </c>
      <c r="M849" s="11">
        <v>0.35000000000000003</v>
      </c>
      <c r="O849" s="16"/>
      <c r="P849" s="17"/>
      <c r="Q849" s="12"/>
      <c r="R849" s="13"/>
    </row>
    <row r="850" spans="1:18" ht="15.75" customHeight="1">
      <c r="A850" s="1"/>
      <c r="B850" s="6" t="s">
        <v>14</v>
      </c>
      <c r="C850" s="6">
        <v>1185732</v>
      </c>
      <c r="D850" s="7">
        <v>44453</v>
      </c>
      <c r="E850" s="6" t="s">
        <v>33</v>
      </c>
      <c r="F850" s="6" t="s">
        <v>49</v>
      </c>
      <c r="G850" s="6" t="s">
        <v>50</v>
      </c>
      <c r="H850" s="6" t="s">
        <v>21</v>
      </c>
      <c r="I850" s="8">
        <v>0.35</v>
      </c>
      <c r="J850" s="9">
        <v>1250</v>
      </c>
      <c r="K850" s="10">
        <f t="shared" si="6"/>
        <v>437.5</v>
      </c>
      <c r="L850" s="10">
        <f t="shared" si="7"/>
        <v>131.25</v>
      </c>
      <c r="M850" s="11">
        <v>0.3</v>
      </c>
      <c r="O850" s="16"/>
      <c r="P850" s="17"/>
      <c r="Q850" s="12"/>
      <c r="R850" s="13"/>
    </row>
    <row r="851" spans="1:18" ht="15.75" customHeight="1">
      <c r="A851" s="1"/>
      <c r="B851" s="6" t="s">
        <v>14</v>
      </c>
      <c r="C851" s="6">
        <v>1185732</v>
      </c>
      <c r="D851" s="7">
        <v>44453</v>
      </c>
      <c r="E851" s="6" t="s">
        <v>33</v>
      </c>
      <c r="F851" s="6" t="s">
        <v>49</v>
      </c>
      <c r="G851" s="6" t="s">
        <v>50</v>
      </c>
      <c r="H851" s="6" t="s">
        <v>22</v>
      </c>
      <c r="I851" s="8">
        <v>0.4</v>
      </c>
      <c r="J851" s="9">
        <v>2000</v>
      </c>
      <c r="K851" s="10">
        <f t="shared" si="6"/>
        <v>800</v>
      </c>
      <c r="L851" s="10">
        <f t="shared" si="7"/>
        <v>360</v>
      </c>
      <c r="M851" s="11">
        <v>0.45</v>
      </c>
      <c r="O851" s="16"/>
      <c r="P851" s="17"/>
      <c r="Q851" s="12"/>
      <c r="R851" s="13"/>
    </row>
    <row r="852" spans="1:18" ht="15.75" customHeight="1">
      <c r="A852" s="1"/>
      <c r="B852" s="6" t="s">
        <v>14</v>
      </c>
      <c r="C852" s="6">
        <v>1185732</v>
      </c>
      <c r="D852" s="7">
        <v>44482</v>
      </c>
      <c r="E852" s="6" t="s">
        <v>33</v>
      </c>
      <c r="F852" s="6" t="s">
        <v>49</v>
      </c>
      <c r="G852" s="6" t="s">
        <v>50</v>
      </c>
      <c r="H852" s="6" t="s">
        <v>17</v>
      </c>
      <c r="I852" s="8">
        <v>0.44999999999999996</v>
      </c>
      <c r="J852" s="9">
        <v>3750</v>
      </c>
      <c r="K852" s="10">
        <f t="shared" si="6"/>
        <v>1687.4999999999998</v>
      </c>
      <c r="L852" s="10">
        <f t="shared" si="7"/>
        <v>590.625</v>
      </c>
      <c r="M852" s="11">
        <v>0.35000000000000003</v>
      </c>
      <c r="O852" s="16"/>
      <c r="P852" s="17"/>
      <c r="Q852" s="12"/>
      <c r="R852" s="13"/>
    </row>
    <row r="853" spans="1:18" ht="15.75" customHeight="1">
      <c r="A853" s="1"/>
      <c r="B853" s="6" t="s">
        <v>14</v>
      </c>
      <c r="C853" s="6">
        <v>1185732</v>
      </c>
      <c r="D853" s="7">
        <v>44482</v>
      </c>
      <c r="E853" s="6" t="s">
        <v>33</v>
      </c>
      <c r="F853" s="6" t="s">
        <v>49</v>
      </c>
      <c r="G853" s="6" t="s">
        <v>50</v>
      </c>
      <c r="H853" s="6" t="s">
        <v>18</v>
      </c>
      <c r="I853" s="8">
        <v>0.35</v>
      </c>
      <c r="J853" s="9">
        <v>2000</v>
      </c>
      <c r="K853" s="10">
        <f t="shared" si="6"/>
        <v>700</v>
      </c>
      <c r="L853" s="10">
        <f t="shared" si="7"/>
        <v>210</v>
      </c>
      <c r="M853" s="11">
        <v>0.3</v>
      </c>
      <c r="O853" s="16"/>
      <c r="P853" s="17"/>
      <c r="Q853" s="12"/>
      <c r="R853" s="13"/>
    </row>
    <row r="854" spans="1:18" ht="15.75" customHeight="1">
      <c r="A854" s="1"/>
      <c r="B854" s="6" t="s">
        <v>14</v>
      </c>
      <c r="C854" s="6">
        <v>1185732</v>
      </c>
      <c r="D854" s="7">
        <v>44482</v>
      </c>
      <c r="E854" s="6" t="s">
        <v>33</v>
      </c>
      <c r="F854" s="6" t="s">
        <v>49</v>
      </c>
      <c r="G854" s="6" t="s">
        <v>50</v>
      </c>
      <c r="H854" s="6" t="s">
        <v>19</v>
      </c>
      <c r="I854" s="8">
        <v>0.35</v>
      </c>
      <c r="J854" s="9">
        <v>1000</v>
      </c>
      <c r="K854" s="10">
        <f t="shared" si="6"/>
        <v>350</v>
      </c>
      <c r="L854" s="10">
        <f t="shared" si="7"/>
        <v>105</v>
      </c>
      <c r="M854" s="11">
        <v>0.3</v>
      </c>
      <c r="O854" s="16"/>
      <c r="P854" s="17"/>
      <c r="Q854" s="12"/>
      <c r="R854" s="13"/>
    </row>
    <row r="855" spans="1:18" ht="15.75" customHeight="1">
      <c r="A855" s="1"/>
      <c r="B855" s="6" t="s">
        <v>14</v>
      </c>
      <c r="C855" s="6">
        <v>1185732</v>
      </c>
      <c r="D855" s="7">
        <v>44482</v>
      </c>
      <c r="E855" s="6" t="s">
        <v>33</v>
      </c>
      <c r="F855" s="6" t="s">
        <v>49</v>
      </c>
      <c r="G855" s="6" t="s">
        <v>50</v>
      </c>
      <c r="H855" s="6" t="s">
        <v>20</v>
      </c>
      <c r="I855" s="8">
        <v>0.35</v>
      </c>
      <c r="J855" s="9">
        <v>750</v>
      </c>
      <c r="K855" s="10">
        <f t="shared" si="6"/>
        <v>262.5</v>
      </c>
      <c r="L855" s="10">
        <f t="shared" si="7"/>
        <v>91.875000000000014</v>
      </c>
      <c r="M855" s="11">
        <v>0.35000000000000003</v>
      </c>
      <c r="O855" s="16"/>
      <c r="P855" s="17"/>
      <c r="Q855" s="12"/>
      <c r="R855" s="13"/>
    </row>
    <row r="856" spans="1:18" ht="15.75" customHeight="1">
      <c r="A856" s="1"/>
      <c r="B856" s="6" t="s">
        <v>14</v>
      </c>
      <c r="C856" s="6">
        <v>1185732</v>
      </c>
      <c r="D856" s="7">
        <v>44482</v>
      </c>
      <c r="E856" s="6" t="s">
        <v>33</v>
      </c>
      <c r="F856" s="6" t="s">
        <v>49</v>
      </c>
      <c r="G856" s="6" t="s">
        <v>50</v>
      </c>
      <c r="H856" s="6" t="s">
        <v>21</v>
      </c>
      <c r="I856" s="8">
        <v>0.44999999999999996</v>
      </c>
      <c r="J856" s="9">
        <v>750</v>
      </c>
      <c r="K856" s="10">
        <f t="shared" si="6"/>
        <v>337.49999999999994</v>
      </c>
      <c r="L856" s="10">
        <f t="shared" si="7"/>
        <v>101.24999999999999</v>
      </c>
      <c r="M856" s="11">
        <v>0.3</v>
      </c>
      <c r="O856" s="16"/>
      <c r="P856" s="17"/>
      <c r="Q856" s="12"/>
      <c r="R856" s="13"/>
    </row>
    <row r="857" spans="1:18" ht="15.75" customHeight="1">
      <c r="A857" s="1"/>
      <c r="B857" s="6" t="s">
        <v>14</v>
      </c>
      <c r="C857" s="6">
        <v>1185732</v>
      </c>
      <c r="D857" s="7">
        <v>44482</v>
      </c>
      <c r="E857" s="6" t="s">
        <v>33</v>
      </c>
      <c r="F857" s="6" t="s">
        <v>49</v>
      </c>
      <c r="G857" s="6" t="s">
        <v>50</v>
      </c>
      <c r="H857" s="6" t="s">
        <v>22</v>
      </c>
      <c r="I857" s="8">
        <v>0.49999999999999989</v>
      </c>
      <c r="J857" s="9">
        <v>2000</v>
      </c>
      <c r="K857" s="10">
        <f t="shared" si="6"/>
        <v>999.99999999999977</v>
      </c>
      <c r="L857" s="10">
        <f t="shared" si="7"/>
        <v>449.99999999999989</v>
      </c>
      <c r="M857" s="11">
        <v>0.45</v>
      </c>
      <c r="O857" s="16"/>
      <c r="P857" s="17"/>
      <c r="Q857" s="12"/>
      <c r="R857" s="13"/>
    </row>
    <row r="858" spans="1:18" ht="15.75" customHeight="1">
      <c r="A858" s="1"/>
      <c r="B858" s="6" t="s">
        <v>14</v>
      </c>
      <c r="C858" s="6">
        <v>1185732</v>
      </c>
      <c r="D858" s="7">
        <v>44513</v>
      </c>
      <c r="E858" s="6" t="s">
        <v>33</v>
      </c>
      <c r="F858" s="6" t="s">
        <v>49</v>
      </c>
      <c r="G858" s="6" t="s">
        <v>50</v>
      </c>
      <c r="H858" s="6" t="s">
        <v>17</v>
      </c>
      <c r="I858" s="8">
        <v>0.5</v>
      </c>
      <c r="J858" s="9">
        <v>3500</v>
      </c>
      <c r="K858" s="10">
        <f t="shared" si="6"/>
        <v>1750</v>
      </c>
      <c r="L858" s="10">
        <f t="shared" si="7"/>
        <v>612.50000000000011</v>
      </c>
      <c r="M858" s="11">
        <v>0.35000000000000003</v>
      </c>
      <c r="O858" s="16"/>
      <c r="P858" s="17"/>
      <c r="Q858" s="12"/>
      <c r="R858" s="13"/>
    </row>
    <row r="859" spans="1:18" ht="15.75" customHeight="1">
      <c r="A859" s="1"/>
      <c r="B859" s="6" t="s">
        <v>14</v>
      </c>
      <c r="C859" s="6">
        <v>1185732</v>
      </c>
      <c r="D859" s="7">
        <v>44513</v>
      </c>
      <c r="E859" s="6" t="s">
        <v>33</v>
      </c>
      <c r="F859" s="6" t="s">
        <v>49</v>
      </c>
      <c r="G859" s="6" t="s">
        <v>50</v>
      </c>
      <c r="H859" s="6" t="s">
        <v>18</v>
      </c>
      <c r="I859" s="8">
        <v>0.4</v>
      </c>
      <c r="J859" s="9">
        <v>2000</v>
      </c>
      <c r="K859" s="10">
        <f t="shared" si="6"/>
        <v>800</v>
      </c>
      <c r="L859" s="10">
        <f t="shared" si="7"/>
        <v>240</v>
      </c>
      <c r="M859" s="11">
        <v>0.3</v>
      </c>
      <c r="O859" s="16"/>
      <c r="P859" s="17"/>
      <c r="Q859" s="12"/>
      <c r="R859" s="13"/>
    </row>
    <row r="860" spans="1:18" ht="15.75" customHeight="1">
      <c r="A860" s="1"/>
      <c r="B860" s="6" t="s">
        <v>14</v>
      </c>
      <c r="C860" s="6">
        <v>1185732</v>
      </c>
      <c r="D860" s="7">
        <v>44513</v>
      </c>
      <c r="E860" s="6" t="s">
        <v>33</v>
      </c>
      <c r="F860" s="6" t="s">
        <v>49</v>
      </c>
      <c r="G860" s="6" t="s">
        <v>50</v>
      </c>
      <c r="H860" s="6" t="s">
        <v>19</v>
      </c>
      <c r="I860" s="8">
        <v>0.4</v>
      </c>
      <c r="J860" s="9">
        <v>1450</v>
      </c>
      <c r="K860" s="10">
        <f t="shared" si="6"/>
        <v>580</v>
      </c>
      <c r="L860" s="10">
        <f t="shared" si="7"/>
        <v>174</v>
      </c>
      <c r="M860" s="11">
        <v>0.3</v>
      </c>
      <c r="O860" s="16"/>
      <c r="P860" s="17"/>
      <c r="Q860" s="12"/>
      <c r="R860" s="13"/>
    </row>
    <row r="861" spans="1:18" ht="15.75" customHeight="1">
      <c r="A861" s="1"/>
      <c r="B861" s="6" t="s">
        <v>14</v>
      </c>
      <c r="C861" s="6">
        <v>1185732</v>
      </c>
      <c r="D861" s="7">
        <v>44513</v>
      </c>
      <c r="E861" s="6" t="s">
        <v>33</v>
      </c>
      <c r="F861" s="6" t="s">
        <v>49</v>
      </c>
      <c r="G861" s="6" t="s">
        <v>50</v>
      </c>
      <c r="H861" s="6" t="s">
        <v>20</v>
      </c>
      <c r="I861" s="8">
        <v>0.4</v>
      </c>
      <c r="J861" s="9">
        <v>1500</v>
      </c>
      <c r="K861" s="10">
        <f t="shared" si="6"/>
        <v>600</v>
      </c>
      <c r="L861" s="10">
        <f t="shared" si="7"/>
        <v>210.00000000000003</v>
      </c>
      <c r="M861" s="11">
        <v>0.35000000000000003</v>
      </c>
      <c r="O861" s="16"/>
      <c r="P861" s="17"/>
      <c r="Q861" s="12"/>
      <c r="R861" s="13"/>
    </row>
    <row r="862" spans="1:18" ht="15.75" customHeight="1">
      <c r="A862" s="1"/>
      <c r="B862" s="6" t="s">
        <v>14</v>
      </c>
      <c r="C862" s="6">
        <v>1185732</v>
      </c>
      <c r="D862" s="7">
        <v>44513</v>
      </c>
      <c r="E862" s="6" t="s">
        <v>33</v>
      </c>
      <c r="F862" s="6" t="s">
        <v>49</v>
      </c>
      <c r="G862" s="6" t="s">
        <v>50</v>
      </c>
      <c r="H862" s="6" t="s">
        <v>21</v>
      </c>
      <c r="I862" s="8">
        <v>0.54999999999999993</v>
      </c>
      <c r="J862" s="9">
        <v>1250</v>
      </c>
      <c r="K862" s="10">
        <f t="shared" si="6"/>
        <v>687.49999999999989</v>
      </c>
      <c r="L862" s="10">
        <f t="shared" si="7"/>
        <v>206.24999999999997</v>
      </c>
      <c r="M862" s="11">
        <v>0.3</v>
      </c>
      <c r="O862" s="16"/>
      <c r="P862" s="17"/>
      <c r="Q862" s="12"/>
      <c r="R862" s="13"/>
    </row>
    <row r="863" spans="1:18" ht="15.75" customHeight="1">
      <c r="A863" s="1"/>
      <c r="B863" s="6" t="s">
        <v>14</v>
      </c>
      <c r="C863" s="6">
        <v>1185732</v>
      </c>
      <c r="D863" s="7">
        <v>44513</v>
      </c>
      <c r="E863" s="6" t="s">
        <v>33</v>
      </c>
      <c r="F863" s="6" t="s">
        <v>49</v>
      </c>
      <c r="G863" s="6" t="s">
        <v>50</v>
      </c>
      <c r="H863" s="6" t="s">
        <v>22</v>
      </c>
      <c r="I863" s="8">
        <v>0.59999999999999987</v>
      </c>
      <c r="J863" s="9">
        <v>2250</v>
      </c>
      <c r="K863" s="10">
        <f t="shared" si="6"/>
        <v>1349.9999999999998</v>
      </c>
      <c r="L863" s="10">
        <f t="shared" si="7"/>
        <v>607.49999999999989</v>
      </c>
      <c r="M863" s="11">
        <v>0.45</v>
      </c>
      <c r="O863" s="16"/>
      <c r="P863" s="17"/>
      <c r="Q863" s="12"/>
      <c r="R863" s="13"/>
    </row>
    <row r="864" spans="1:18" ht="15.75" customHeight="1">
      <c r="A864" s="1"/>
      <c r="B864" s="6" t="s">
        <v>14</v>
      </c>
      <c r="C864" s="6">
        <v>1185732</v>
      </c>
      <c r="D864" s="7">
        <v>44542</v>
      </c>
      <c r="E864" s="6" t="s">
        <v>33</v>
      </c>
      <c r="F864" s="6" t="s">
        <v>49</v>
      </c>
      <c r="G864" s="6" t="s">
        <v>50</v>
      </c>
      <c r="H864" s="6" t="s">
        <v>17</v>
      </c>
      <c r="I864" s="8">
        <v>0.54999999999999993</v>
      </c>
      <c r="J864" s="9">
        <v>4750</v>
      </c>
      <c r="K864" s="10">
        <f t="shared" si="6"/>
        <v>2612.4999999999995</v>
      </c>
      <c r="L864" s="10">
        <f t="shared" si="7"/>
        <v>914.37499999999989</v>
      </c>
      <c r="M864" s="11">
        <v>0.35000000000000003</v>
      </c>
      <c r="O864" s="16"/>
      <c r="P864" s="17"/>
      <c r="Q864" s="12"/>
      <c r="R864" s="13"/>
    </row>
    <row r="865" spans="1:18" ht="15.75" customHeight="1">
      <c r="A865" s="1"/>
      <c r="B865" s="6" t="s">
        <v>14</v>
      </c>
      <c r="C865" s="6">
        <v>1185732</v>
      </c>
      <c r="D865" s="7">
        <v>44542</v>
      </c>
      <c r="E865" s="6" t="s">
        <v>33</v>
      </c>
      <c r="F865" s="6" t="s">
        <v>49</v>
      </c>
      <c r="G865" s="6" t="s">
        <v>50</v>
      </c>
      <c r="H865" s="6" t="s">
        <v>18</v>
      </c>
      <c r="I865" s="8">
        <v>0.45</v>
      </c>
      <c r="J865" s="9">
        <v>2750</v>
      </c>
      <c r="K865" s="10">
        <f t="shared" si="6"/>
        <v>1237.5</v>
      </c>
      <c r="L865" s="10">
        <f t="shared" si="7"/>
        <v>371.25</v>
      </c>
      <c r="M865" s="11">
        <v>0.3</v>
      </c>
      <c r="O865" s="16"/>
      <c r="P865" s="17"/>
      <c r="Q865" s="12"/>
      <c r="R865" s="13"/>
    </row>
    <row r="866" spans="1:18" ht="15.75" customHeight="1">
      <c r="A866" s="1"/>
      <c r="B866" s="6" t="s">
        <v>14</v>
      </c>
      <c r="C866" s="6">
        <v>1185732</v>
      </c>
      <c r="D866" s="7">
        <v>44542</v>
      </c>
      <c r="E866" s="6" t="s">
        <v>33</v>
      </c>
      <c r="F866" s="6" t="s">
        <v>49</v>
      </c>
      <c r="G866" s="6" t="s">
        <v>50</v>
      </c>
      <c r="H866" s="6" t="s">
        <v>19</v>
      </c>
      <c r="I866" s="8">
        <v>0.45</v>
      </c>
      <c r="J866" s="9">
        <v>2250</v>
      </c>
      <c r="K866" s="10">
        <f t="shared" si="6"/>
        <v>1012.5</v>
      </c>
      <c r="L866" s="10">
        <f t="shared" si="7"/>
        <v>303.75</v>
      </c>
      <c r="M866" s="11">
        <v>0.3</v>
      </c>
      <c r="O866" s="16"/>
      <c r="P866" s="17"/>
      <c r="Q866" s="12"/>
      <c r="R866" s="13"/>
    </row>
    <row r="867" spans="1:18" ht="15.75" customHeight="1">
      <c r="A867" s="1"/>
      <c r="B867" s="6" t="s">
        <v>14</v>
      </c>
      <c r="C867" s="6">
        <v>1185732</v>
      </c>
      <c r="D867" s="7">
        <v>44542</v>
      </c>
      <c r="E867" s="6" t="s">
        <v>33</v>
      </c>
      <c r="F867" s="6" t="s">
        <v>49</v>
      </c>
      <c r="G867" s="6" t="s">
        <v>50</v>
      </c>
      <c r="H867" s="6" t="s">
        <v>20</v>
      </c>
      <c r="I867" s="8">
        <v>0.45</v>
      </c>
      <c r="J867" s="9">
        <v>1750</v>
      </c>
      <c r="K867" s="10">
        <f t="shared" si="6"/>
        <v>787.5</v>
      </c>
      <c r="L867" s="10">
        <f t="shared" si="7"/>
        <v>275.625</v>
      </c>
      <c r="M867" s="11">
        <v>0.35000000000000003</v>
      </c>
      <c r="O867" s="16"/>
      <c r="P867" s="17"/>
      <c r="Q867" s="12"/>
      <c r="R867" s="13"/>
    </row>
    <row r="868" spans="1:18" ht="15.75" customHeight="1">
      <c r="A868" s="1"/>
      <c r="B868" s="6" t="s">
        <v>14</v>
      </c>
      <c r="C868" s="6">
        <v>1185732</v>
      </c>
      <c r="D868" s="7">
        <v>44542</v>
      </c>
      <c r="E868" s="6" t="s">
        <v>33</v>
      </c>
      <c r="F868" s="6" t="s">
        <v>49</v>
      </c>
      <c r="G868" s="6" t="s">
        <v>50</v>
      </c>
      <c r="H868" s="6" t="s">
        <v>21</v>
      </c>
      <c r="I868" s="8">
        <v>0.54999999999999993</v>
      </c>
      <c r="J868" s="9">
        <v>1750</v>
      </c>
      <c r="K868" s="10">
        <f t="shared" si="6"/>
        <v>962.49999999999989</v>
      </c>
      <c r="L868" s="10">
        <f t="shared" si="7"/>
        <v>288.74999999999994</v>
      </c>
      <c r="M868" s="11">
        <v>0.3</v>
      </c>
      <c r="O868" s="16"/>
      <c r="P868" s="17"/>
      <c r="Q868" s="12"/>
      <c r="R868" s="13"/>
    </row>
    <row r="869" spans="1:18" ht="15.75" customHeight="1">
      <c r="A869" s="1"/>
      <c r="B869" s="6" t="s">
        <v>14</v>
      </c>
      <c r="C869" s="6">
        <v>1185732</v>
      </c>
      <c r="D869" s="7">
        <v>44542</v>
      </c>
      <c r="E869" s="6" t="s">
        <v>33</v>
      </c>
      <c r="F869" s="6" t="s">
        <v>49</v>
      </c>
      <c r="G869" s="6" t="s">
        <v>50</v>
      </c>
      <c r="H869" s="6" t="s">
        <v>22</v>
      </c>
      <c r="I869" s="8">
        <v>0.59999999999999987</v>
      </c>
      <c r="J869" s="9">
        <v>2750</v>
      </c>
      <c r="K869" s="10">
        <f t="shared" si="6"/>
        <v>1649.9999999999995</v>
      </c>
      <c r="L869" s="10">
        <f t="shared" si="7"/>
        <v>742.49999999999977</v>
      </c>
      <c r="M869" s="11">
        <v>0.45</v>
      </c>
      <c r="O869" s="16"/>
      <c r="P869" s="17"/>
      <c r="Q869" s="12"/>
      <c r="R869" s="13"/>
    </row>
    <row r="870" spans="1:18" ht="15.75" customHeight="1">
      <c r="A870" s="1" t="s">
        <v>39</v>
      </c>
      <c r="B870" s="6" t="s">
        <v>31</v>
      </c>
      <c r="C870" s="6">
        <v>1189833</v>
      </c>
      <c r="D870" s="7">
        <v>44213</v>
      </c>
      <c r="E870" s="6" t="s">
        <v>33</v>
      </c>
      <c r="F870" s="6" t="s">
        <v>51</v>
      </c>
      <c r="G870" s="6" t="s">
        <v>52</v>
      </c>
      <c r="H870" s="6" t="s">
        <v>17</v>
      </c>
      <c r="I870" s="8">
        <v>0.35</v>
      </c>
      <c r="J870" s="9">
        <v>4750</v>
      </c>
      <c r="K870" s="10">
        <f t="shared" si="6"/>
        <v>1662.5</v>
      </c>
      <c r="L870" s="10">
        <f t="shared" si="7"/>
        <v>748.125</v>
      </c>
      <c r="M870" s="11">
        <v>0.45</v>
      </c>
      <c r="O870" s="16"/>
      <c r="P870" s="17"/>
      <c r="Q870" s="12"/>
      <c r="R870" s="13"/>
    </row>
    <row r="871" spans="1:18" ht="15.75" customHeight="1">
      <c r="A871" s="1"/>
      <c r="B871" s="6" t="s">
        <v>31</v>
      </c>
      <c r="C871" s="6">
        <v>1189833</v>
      </c>
      <c r="D871" s="7">
        <v>44213</v>
      </c>
      <c r="E871" s="6" t="s">
        <v>33</v>
      </c>
      <c r="F871" s="6" t="s">
        <v>51</v>
      </c>
      <c r="G871" s="6" t="s">
        <v>52</v>
      </c>
      <c r="H871" s="6" t="s">
        <v>18</v>
      </c>
      <c r="I871" s="8">
        <v>0.45</v>
      </c>
      <c r="J871" s="9">
        <v>4750</v>
      </c>
      <c r="K871" s="10">
        <f t="shared" si="6"/>
        <v>2137.5</v>
      </c>
      <c r="L871" s="10">
        <f t="shared" si="7"/>
        <v>641.25</v>
      </c>
      <c r="M871" s="11">
        <v>0.3</v>
      </c>
      <c r="O871" s="16"/>
      <c r="P871" s="17"/>
      <c r="Q871" s="12"/>
      <c r="R871" s="13"/>
    </row>
    <row r="872" spans="1:18" ht="15.75" customHeight="1">
      <c r="A872" s="1"/>
      <c r="B872" s="6" t="s">
        <v>31</v>
      </c>
      <c r="C872" s="6">
        <v>1189833</v>
      </c>
      <c r="D872" s="7">
        <v>44213</v>
      </c>
      <c r="E872" s="6" t="s">
        <v>33</v>
      </c>
      <c r="F872" s="6" t="s">
        <v>51</v>
      </c>
      <c r="G872" s="6" t="s">
        <v>52</v>
      </c>
      <c r="H872" s="6" t="s">
        <v>19</v>
      </c>
      <c r="I872" s="8">
        <v>0.45</v>
      </c>
      <c r="J872" s="9">
        <v>4750</v>
      </c>
      <c r="K872" s="10">
        <f t="shared" si="6"/>
        <v>2137.5</v>
      </c>
      <c r="L872" s="10">
        <f t="shared" si="7"/>
        <v>961.875</v>
      </c>
      <c r="M872" s="11">
        <v>0.45</v>
      </c>
      <c r="O872" s="16"/>
      <c r="P872" s="17"/>
      <c r="Q872" s="12"/>
      <c r="R872" s="13"/>
    </row>
    <row r="873" spans="1:18" ht="15.75" customHeight="1">
      <c r="A873" s="1"/>
      <c r="B873" s="6" t="s">
        <v>31</v>
      </c>
      <c r="C873" s="6">
        <v>1189833</v>
      </c>
      <c r="D873" s="7">
        <v>44213</v>
      </c>
      <c r="E873" s="6" t="s">
        <v>33</v>
      </c>
      <c r="F873" s="6" t="s">
        <v>51</v>
      </c>
      <c r="G873" s="6" t="s">
        <v>52</v>
      </c>
      <c r="H873" s="6" t="s">
        <v>20</v>
      </c>
      <c r="I873" s="8">
        <v>0.45</v>
      </c>
      <c r="J873" s="9">
        <v>3250</v>
      </c>
      <c r="K873" s="10">
        <f t="shared" si="6"/>
        <v>1462.5</v>
      </c>
      <c r="L873" s="10">
        <f t="shared" si="7"/>
        <v>585</v>
      </c>
      <c r="M873" s="11">
        <v>0.39999999999999997</v>
      </c>
      <c r="O873" s="16"/>
      <c r="P873" s="17"/>
      <c r="Q873" s="12"/>
      <c r="R873" s="13"/>
    </row>
    <row r="874" spans="1:18" ht="15.75" customHeight="1">
      <c r="A874" s="1"/>
      <c r="B874" s="6" t="s">
        <v>31</v>
      </c>
      <c r="C874" s="6">
        <v>1189833</v>
      </c>
      <c r="D874" s="7">
        <v>44213</v>
      </c>
      <c r="E874" s="6" t="s">
        <v>33</v>
      </c>
      <c r="F874" s="6" t="s">
        <v>51</v>
      </c>
      <c r="G874" s="6" t="s">
        <v>52</v>
      </c>
      <c r="H874" s="6" t="s">
        <v>21</v>
      </c>
      <c r="I874" s="8">
        <v>0.5</v>
      </c>
      <c r="J874" s="9">
        <v>2750</v>
      </c>
      <c r="K874" s="10">
        <f t="shared" si="6"/>
        <v>1375</v>
      </c>
      <c r="L874" s="10">
        <f t="shared" si="7"/>
        <v>825.00000000000011</v>
      </c>
      <c r="M874" s="11">
        <v>0.60000000000000009</v>
      </c>
      <c r="O874" s="16"/>
      <c r="P874" s="17"/>
      <c r="Q874" s="12"/>
      <c r="R874" s="13"/>
    </row>
    <row r="875" spans="1:18" ht="15.75" customHeight="1">
      <c r="A875" s="1"/>
      <c r="B875" s="6" t="s">
        <v>31</v>
      </c>
      <c r="C875" s="6">
        <v>1189833</v>
      </c>
      <c r="D875" s="7">
        <v>44213</v>
      </c>
      <c r="E875" s="6" t="s">
        <v>33</v>
      </c>
      <c r="F875" s="6" t="s">
        <v>51</v>
      </c>
      <c r="G875" s="6" t="s">
        <v>52</v>
      </c>
      <c r="H875" s="6" t="s">
        <v>22</v>
      </c>
      <c r="I875" s="8">
        <v>0.45</v>
      </c>
      <c r="J875" s="9">
        <v>4750</v>
      </c>
      <c r="K875" s="10">
        <f t="shared" si="6"/>
        <v>2137.5</v>
      </c>
      <c r="L875" s="10">
        <f t="shared" si="7"/>
        <v>534.375</v>
      </c>
      <c r="M875" s="11">
        <v>0.25</v>
      </c>
      <c r="O875" s="16"/>
      <c r="P875" s="17"/>
      <c r="Q875" s="12"/>
      <c r="R875" s="13"/>
    </row>
    <row r="876" spans="1:18" ht="15.75" customHeight="1">
      <c r="A876" s="1"/>
      <c r="B876" s="6" t="s">
        <v>31</v>
      </c>
      <c r="C876" s="6">
        <v>1189833</v>
      </c>
      <c r="D876" s="7">
        <v>44244</v>
      </c>
      <c r="E876" s="6" t="s">
        <v>33</v>
      </c>
      <c r="F876" s="6" t="s">
        <v>51</v>
      </c>
      <c r="G876" s="6" t="s">
        <v>52</v>
      </c>
      <c r="H876" s="6" t="s">
        <v>17</v>
      </c>
      <c r="I876" s="8">
        <v>0.35</v>
      </c>
      <c r="J876" s="9">
        <v>5250</v>
      </c>
      <c r="K876" s="10">
        <f t="shared" si="6"/>
        <v>1837.4999999999998</v>
      </c>
      <c r="L876" s="10">
        <f t="shared" si="7"/>
        <v>826.87499999999989</v>
      </c>
      <c r="M876" s="11">
        <v>0.45</v>
      </c>
      <c r="O876" s="16"/>
      <c r="P876" s="17"/>
      <c r="Q876" s="12"/>
      <c r="R876" s="13"/>
    </row>
    <row r="877" spans="1:18" ht="15.75" customHeight="1">
      <c r="A877" s="1"/>
      <c r="B877" s="6" t="s">
        <v>31</v>
      </c>
      <c r="C877" s="6">
        <v>1189833</v>
      </c>
      <c r="D877" s="7">
        <v>44244</v>
      </c>
      <c r="E877" s="6" t="s">
        <v>33</v>
      </c>
      <c r="F877" s="6" t="s">
        <v>51</v>
      </c>
      <c r="G877" s="6" t="s">
        <v>52</v>
      </c>
      <c r="H877" s="6" t="s">
        <v>18</v>
      </c>
      <c r="I877" s="8">
        <v>0.45</v>
      </c>
      <c r="J877" s="9">
        <v>4250</v>
      </c>
      <c r="K877" s="10">
        <f t="shared" si="6"/>
        <v>1912.5</v>
      </c>
      <c r="L877" s="10">
        <f t="shared" si="7"/>
        <v>573.75</v>
      </c>
      <c r="M877" s="11">
        <v>0.3</v>
      </c>
      <c r="O877" s="16"/>
      <c r="P877" s="17"/>
      <c r="Q877" s="12"/>
      <c r="R877" s="13"/>
    </row>
    <row r="878" spans="1:18" ht="15.75" customHeight="1">
      <c r="A878" s="1"/>
      <c r="B878" s="6" t="s">
        <v>31</v>
      </c>
      <c r="C878" s="6">
        <v>1189833</v>
      </c>
      <c r="D878" s="7">
        <v>44244</v>
      </c>
      <c r="E878" s="6" t="s">
        <v>33</v>
      </c>
      <c r="F878" s="6" t="s">
        <v>51</v>
      </c>
      <c r="G878" s="6" t="s">
        <v>52</v>
      </c>
      <c r="H878" s="6" t="s">
        <v>19</v>
      </c>
      <c r="I878" s="8">
        <v>0.45</v>
      </c>
      <c r="J878" s="9">
        <v>4500</v>
      </c>
      <c r="K878" s="10">
        <f t="shared" si="6"/>
        <v>2025</v>
      </c>
      <c r="L878" s="10">
        <f t="shared" si="7"/>
        <v>911.25</v>
      </c>
      <c r="M878" s="11">
        <v>0.45</v>
      </c>
      <c r="O878" s="16"/>
      <c r="P878" s="17"/>
      <c r="Q878" s="12"/>
      <c r="R878" s="13"/>
    </row>
    <row r="879" spans="1:18" ht="15.75" customHeight="1">
      <c r="A879" s="1"/>
      <c r="B879" s="6" t="s">
        <v>31</v>
      </c>
      <c r="C879" s="6">
        <v>1189833</v>
      </c>
      <c r="D879" s="7">
        <v>44244</v>
      </c>
      <c r="E879" s="6" t="s">
        <v>33</v>
      </c>
      <c r="F879" s="6" t="s">
        <v>51</v>
      </c>
      <c r="G879" s="6" t="s">
        <v>52</v>
      </c>
      <c r="H879" s="6" t="s">
        <v>20</v>
      </c>
      <c r="I879" s="8">
        <v>0.45</v>
      </c>
      <c r="J879" s="9">
        <v>3000</v>
      </c>
      <c r="K879" s="10">
        <f t="shared" si="6"/>
        <v>1350</v>
      </c>
      <c r="L879" s="10">
        <f t="shared" si="7"/>
        <v>540</v>
      </c>
      <c r="M879" s="11">
        <v>0.39999999999999997</v>
      </c>
      <c r="O879" s="16"/>
      <c r="P879" s="17"/>
      <c r="Q879" s="12"/>
      <c r="R879" s="13"/>
    </row>
    <row r="880" spans="1:18" ht="15.75" customHeight="1">
      <c r="A880" s="1"/>
      <c r="B880" s="6" t="s">
        <v>31</v>
      </c>
      <c r="C880" s="6">
        <v>1189833</v>
      </c>
      <c r="D880" s="7">
        <v>44244</v>
      </c>
      <c r="E880" s="6" t="s">
        <v>33</v>
      </c>
      <c r="F880" s="6" t="s">
        <v>51</v>
      </c>
      <c r="G880" s="6" t="s">
        <v>52</v>
      </c>
      <c r="H880" s="6" t="s">
        <v>21</v>
      </c>
      <c r="I880" s="8">
        <v>0.5</v>
      </c>
      <c r="J880" s="9">
        <v>2250</v>
      </c>
      <c r="K880" s="10">
        <f t="shared" si="6"/>
        <v>1125</v>
      </c>
      <c r="L880" s="10">
        <f t="shared" si="7"/>
        <v>675.00000000000011</v>
      </c>
      <c r="M880" s="11">
        <v>0.60000000000000009</v>
      </c>
      <c r="O880" s="16"/>
      <c r="P880" s="17"/>
      <c r="Q880" s="12"/>
      <c r="R880" s="13"/>
    </row>
    <row r="881" spans="1:18" ht="15.75" customHeight="1">
      <c r="A881" s="1"/>
      <c r="B881" s="6" t="s">
        <v>31</v>
      </c>
      <c r="C881" s="6">
        <v>1189833</v>
      </c>
      <c r="D881" s="7">
        <v>44244</v>
      </c>
      <c r="E881" s="6" t="s">
        <v>33</v>
      </c>
      <c r="F881" s="6" t="s">
        <v>51</v>
      </c>
      <c r="G881" s="6" t="s">
        <v>52</v>
      </c>
      <c r="H881" s="6" t="s">
        <v>22</v>
      </c>
      <c r="I881" s="8">
        <v>0.45</v>
      </c>
      <c r="J881" s="9">
        <v>4250</v>
      </c>
      <c r="K881" s="10">
        <f t="shared" si="6"/>
        <v>1912.5</v>
      </c>
      <c r="L881" s="10">
        <f t="shared" si="7"/>
        <v>478.125</v>
      </c>
      <c r="M881" s="11">
        <v>0.25</v>
      </c>
      <c r="O881" s="16"/>
      <c r="P881" s="17"/>
      <c r="Q881" s="12"/>
      <c r="R881" s="13"/>
    </row>
    <row r="882" spans="1:18" ht="15.75" customHeight="1">
      <c r="A882" s="1"/>
      <c r="B882" s="6" t="s">
        <v>31</v>
      </c>
      <c r="C882" s="6">
        <v>1189833</v>
      </c>
      <c r="D882" s="7">
        <v>44271</v>
      </c>
      <c r="E882" s="6" t="s">
        <v>33</v>
      </c>
      <c r="F882" s="6" t="s">
        <v>51</v>
      </c>
      <c r="G882" s="6" t="s">
        <v>52</v>
      </c>
      <c r="H882" s="6" t="s">
        <v>17</v>
      </c>
      <c r="I882" s="8">
        <v>0.35</v>
      </c>
      <c r="J882" s="9">
        <v>5750</v>
      </c>
      <c r="K882" s="10">
        <f t="shared" si="6"/>
        <v>2012.4999999999998</v>
      </c>
      <c r="L882" s="10">
        <f t="shared" si="7"/>
        <v>905.62499999999989</v>
      </c>
      <c r="M882" s="11">
        <v>0.45</v>
      </c>
      <c r="O882" s="16"/>
      <c r="P882" s="17"/>
      <c r="Q882" s="12"/>
      <c r="R882" s="13"/>
    </row>
    <row r="883" spans="1:18" ht="15.75" customHeight="1">
      <c r="A883" s="1"/>
      <c r="B883" s="6" t="s">
        <v>31</v>
      </c>
      <c r="C883" s="6">
        <v>1189833</v>
      </c>
      <c r="D883" s="7">
        <v>44271</v>
      </c>
      <c r="E883" s="6" t="s">
        <v>33</v>
      </c>
      <c r="F883" s="6" t="s">
        <v>51</v>
      </c>
      <c r="G883" s="6" t="s">
        <v>52</v>
      </c>
      <c r="H883" s="6" t="s">
        <v>18</v>
      </c>
      <c r="I883" s="8">
        <v>0.45</v>
      </c>
      <c r="J883" s="9">
        <v>4250</v>
      </c>
      <c r="K883" s="10">
        <f t="shared" si="6"/>
        <v>1912.5</v>
      </c>
      <c r="L883" s="10">
        <f t="shared" si="7"/>
        <v>573.75</v>
      </c>
      <c r="M883" s="11">
        <v>0.3</v>
      </c>
      <c r="O883" s="16"/>
      <c r="P883" s="17"/>
      <c r="Q883" s="12"/>
      <c r="R883" s="13"/>
    </row>
    <row r="884" spans="1:18" ht="15.75" customHeight="1">
      <c r="A884" s="1"/>
      <c r="B884" s="6" t="s">
        <v>31</v>
      </c>
      <c r="C884" s="6">
        <v>1189833</v>
      </c>
      <c r="D884" s="7">
        <v>44271</v>
      </c>
      <c r="E884" s="6" t="s">
        <v>33</v>
      </c>
      <c r="F884" s="6" t="s">
        <v>51</v>
      </c>
      <c r="G884" s="6" t="s">
        <v>52</v>
      </c>
      <c r="H884" s="6" t="s">
        <v>19</v>
      </c>
      <c r="I884" s="8">
        <v>0.45</v>
      </c>
      <c r="J884" s="9">
        <v>4250</v>
      </c>
      <c r="K884" s="10">
        <f t="shared" si="6"/>
        <v>1912.5</v>
      </c>
      <c r="L884" s="10">
        <f t="shared" si="7"/>
        <v>860.625</v>
      </c>
      <c r="M884" s="11">
        <v>0.45</v>
      </c>
      <c r="O884" s="16"/>
      <c r="P884" s="17"/>
      <c r="Q884" s="12"/>
      <c r="R884" s="13"/>
    </row>
    <row r="885" spans="1:18" ht="15.75" customHeight="1">
      <c r="A885" s="1"/>
      <c r="B885" s="6" t="s">
        <v>31</v>
      </c>
      <c r="C885" s="6">
        <v>1189833</v>
      </c>
      <c r="D885" s="7">
        <v>44271</v>
      </c>
      <c r="E885" s="6" t="s">
        <v>33</v>
      </c>
      <c r="F885" s="6" t="s">
        <v>51</v>
      </c>
      <c r="G885" s="6" t="s">
        <v>52</v>
      </c>
      <c r="H885" s="6" t="s">
        <v>20</v>
      </c>
      <c r="I885" s="8">
        <v>0.45</v>
      </c>
      <c r="J885" s="9">
        <v>3250</v>
      </c>
      <c r="K885" s="10">
        <f t="shared" si="6"/>
        <v>1462.5</v>
      </c>
      <c r="L885" s="10">
        <f t="shared" si="7"/>
        <v>585</v>
      </c>
      <c r="M885" s="11">
        <v>0.39999999999999997</v>
      </c>
      <c r="O885" s="16"/>
      <c r="P885" s="17"/>
      <c r="Q885" s="12"/>
      <c r="R885" s="13"/>
    </row>
    <row r="886" spans="1:18" ht="15.75" customHeight="1">
      <c r="A886" s="1"/>
      <c r="B886" s="6" t="s">
        <v>31</v>
      </c>
      <c r="C886" s="6">
        <v>1189833</v>
      </c>
      <c r="D886" s="7">
        <v>44271</v>
      </c>
      <c r="E886" s="6" t="s">
        <v>33</v>
      </c>
      <c r="F886" s="6" t="s">
        <v>51</v>
      </c>
      <c r="G886" s="6" t="s">
        <v>52</v>
      </c>
      <c r="H886" s="6" t="s">
        <v>21</v>
      </c>
      <c r="I886" s="8">
        <v>0.5</v>
      </c>
      <c r="J886" s="9">
        <v>2000</v>
      </c>
      <c r="K886" s="10">
        <f t="shared" si="6"/>
        <v>1000</v>
      </c>
      <c r="L886" s="10">
        <f t="shared" si="7"/>
        <v>600.00000000000011</v>
      </c>
      <c r="M886" s="11">
        <v>0.60000000000000009</v>
      </c>
      <c r="O886" s="16"/>
      <c r="P886" s="17"/>
      <c r="Q886" s="12"/>
      <c r="R886" s="13"/>
    </row>
    <row r="887" spans="1:18" ht="15.75" customHeight="1">
      <c r="A887" s="1"/>
      <c r="B887" s="6" t="s">
        <v>31</v>
      </c>
      <c r="C887" s="6">
        <v>1189833</v>
      </c>
      <c r="D887" s="7">
        <v>44271</v>
      </c>
      <c r="E887" s="6" t="s">
        <v>33</v>
      </c>
      <c r="F887" s="6" t="s">
        <v>51</v>
      </c>
      <c r="G887" s="6" t="s">
        <v>52</v>
      </c>
      <c r="H887" s="6" t="s">
        <v>22</v>
      </c>
      <c r="I887" s="8">
        <v>0.45</v>
      </c>
      <c r="J887" s="9">
        <v>4000</v>
      </c>
      <c r="K887" s="10">
        <f t="shared" si="6"/>
        <v>1800</v>
      </c>
      <c r="L887" s="10">
        <f t="shared" si="7"/>
        <v>450</v>
      </c>
      <c r="M887" s="11">
        <v>0.25</v>
      </c>
      <c r="O887" s="16"/>
      <c r="P887" s="17"/>
      <c r="Q887" s="12"/>
      <c r="R887" s="13"/>
    </row>
    <row r="888" spans="1:18" ht="15.75" customHeight="1">
      <c r="A888" s="1"/>
      <c r="B888" s="6" t="s">
        <v>31</v>
      </c>
      <c r="C888" s="6">
        <v>1189833</v>
      </c>
      <c r="D888" s="7">
        <v>44303</v>
      </c>
      <c r="E888" s="6" t="s">
        <v>33</v>
      </c>
      <c r="F888" s="6" t="s">
        <v>51</v>
      </c>
      <c r="G888" s="6" t="s">
        <v>52</v>
      </c>
      <c r="H888" s="6" t="s">
        <v>17</v>
      </c>
      <c r="I888" s="8">
        <v>0.45</v>
      </c>
      <c r="J888" s="9">
        <v>5750</v>
      </c>
      <c r="K888" s="10">
        <f t="shared" si="6"/>
        <v>2587.5</v>
      </c>
      <c r="L888" s="10">
        <f t="shared" si="7"/>
        <v>1164.375</v>
      </c>
      <c r="M888" s="11">
        <v>0.45</v>
      </c>
      <c r="O888" s="16"/>
      <c r="P888" s="17"/>
      <c r="Q888" s="12"/>
      <c r="R888" s="13"/>
    </row>
    <row r="889" spans="1:18" ht="15.75" customHeight="1">
      <c r="A889" s="1"/>
      <c r="B889" s="6" t="s">
        <v>31</v>
      </c>
      <c r="C889" s="6">
        <v>1189833</v>
      </c>
      <c r="D889" s="7">
        <v>44303</v>
      </c>
      <c r="E889" s="6" t="s">
        <v>33</v>
      </c>
      <c r="F889" s="6" t="s">
        <v>51</v>
      </c>
      <c r="G889" s="6" t="s">
        <v>52</v>
      </c>
      <c r="H889" s="6" t="s">
        <v>18</v>
      </c>
      <c r="I889" s="8">
        <v>0.45</v>
      </c>
      <c r="J889" s="9">
        <v>3750</v>
      </c>
      <c r="K889" s="10">
        <f t="shared" si="6"/>
        <v>1687.5</v>
      </c>
      <c r="L889" s="10">
        <f t="shared" si="7"/>
        <v>506.25</v>
      </c>
      <c r="M889" s="11">
        <v>0.3</v>
      </c>
      <c r="O889" s="16"/>
      <c r="P889" s="17"/>
      <c r="Q889" s="12"/>
      <c r="R889" s="13"/>
    </row>
    <row r="890" spans="1:18" ht="15.75" customHeight="1">
      <c r="A890" s="1"/>
      <c r="B890" s="6" t="s">
        <v>31</v>
      </c>
      <c r="C890" s="6">
        <v>1189833</v>
      </c>
      <c r="D890" s="7">
        <v>44303</v>
      </c>
      <c r="E890" s="6" t="s">
        <v>33</v>
      </c>
      <c r="F890" s="6" t="s">
        <v>51</v>
      </c>
      <c r="G890" s="6" t="s">
        <v>52</v>
      </c>
      <c r="H890" s="6" t="s">
        <v>19</v>
      </c>
      <c r="I890" s="8">
        <v>0.45</v>
      </c>
      <c r="J890" s="9">
        <v>4000</v>
      </c>
      <c r="K890" s="10">
        <f t="shared" si="6"/>
        <v>1800</v>
      </c>
      <c r="L890" s="10">
        <f t="shared" si="7"/>
        <v>810</v>
      </c>
      <c r="M890" s="11">
        <v>0.45</v>
      </c>
      <c r="O890" s="16"/>
      <c r="P890" s="17"/>
      <c r="Q890" s="12"/>
      <c r="R890" s="13"/>
    </row>
    <row r="891" spans="1:18" ht="15.75" customHeight="1">
      <c r="A891" s="1"/>
      <c r="B891" s="6" t="s">
        <v>31</v>
      </c>
      <c r="C891" s="6">
        <v>1189833</v>
      </c>
      <c r="D891" s="7">
        <v>44303</v>
      </c>
      <c r="E891" s="6" t="s">
        <v>33</v>
      </c>
      <c r="F891" s="6" t="s">
        <v>51</v>
      </c>
      <c r="G891" s="6" t="s">
        <v>52</v>
      </c>
      <c r="H891" s="6" t="s">
        <v>20</v>
      </c>
      <c r="I891" s="8">
        <v>0.4</v>
      </c>
      <c r="J891" s="9">
        <v>3000</v>
      </c>
      <c r="K891" s="10">
        <f t="shared" si="6"/>
        <v>1200</v>
      </c>
      <c r="L891" s="10">
        <f t="shared" si="7"/>
        <v>479.99999999999994</v>
      </c>
      <c r="M891" s="11">
        <v>0.39999999999999997</v>
      </c>
      <c r="O891" s="16"/>
      <c r="P891" s="17"/>
      <c r="Q891" s="12"/>
      <c r="R891" s="13"/>
    </row>
    <row r="892" spans="1:18" ht="15.75" customHeight="1">
      <c r="A892" s="1"/>
      <c r="B892" s="6" t="s">
        <v>31</v>
      </c>
      <c r="C892" s="6">
        <v>1189833</v>
      </c>
      <c r="D892" s="7">
        <v>44303</v>
      </c>
      <c r="E892" s="6" t="s">
        <v>33</v>
      </c>
      <c r="F892" s="6" t="s">
        <v>51</v>
      </c>
      <c r="G892" s="6" t="s">
        <v>52</v>
      </c>
      <c r="H892" s="6" t="s">
        <v>21</v>
      </c>
      <c r="I892" s="8">
        <v>0.45</v>
      </c>
      <c r="J892" s="9">
        <v>2000</v>
      </c>
      <c r="K892" s="10">
        <f t="shared" si="6"/>
        <v>900</v>
      </c>
      <c r="L892" s="10">
        <f t="shared" si="7"/>
        <v>540.00000000000011</v>
      </c>
      <c r="M892" s="11">
        <v>0.60000000000000009</v>
      </c>
      <c r="O892" s="16"/>
      <c r="P892" s="17"/>
      <c r="Q892" s="12"/>
      <c r="R892" s="13"/>
    </row>
    <row r="893" spans="1:18" ht="15.75" customHeight="1">
      <c r="A893" s="1"/>
      <c r="B893" s="6" t="s">
        <v>31</v>
      </c>
      <c r="C893" s="6">
        <v>1189833</v>
      </c>
      <c r="D893" s="7">
        <v>44303</v>
      </c>
      <c r="E893" s="6" t="s">
        <v>33</v>
      </c>
      <c r="F893" s="6" t="s">
        <v>51</v>
      </c>
      <c r="G893" s="6" t="s">
        <v>52</v>
      </c>
      <c r="H893" s="6" t="s">
        <v>22</v>
      </c>
      <c r="I893" s="8">
        <v>0.6</v>
      </c>
      <c r="J893" s="9">
        <v>3750</v>
      </c>
      <c r="K893" s="10">
        <f t="shared" si="6"/>
        <v>2250</v>
      </c>
      <c r="L893" s="10">
        <f t="shared" si="7"/>
        <v>562.5</v>
      </c>
      <c r="M893" s="11">
        <v>0.25</v>
      </c>
      <c r="O893" s="16"/>
      <c r="P893" s="17"/>
      <c r="Q893" s="12"/>
      <c r="R893" s="13"/>
    </row>
    <row r="894" spans="1:18" ht="15.75" customHeight="1">
      <c r="A894" s="1"/>
      <c r="B894" s="6" t="s">
        <v>31</v>
      </c>
      <c r="C894" s="6">
        <v>1189833</v>
      </c>
      <c r="D894" s="7">
        <v>44334</v>
      </c>
      <c r="E894" s="6" t="s">
        <v>33</v>
      </c>
      <c r="F894" s="6" t="s">
        <v>51</v>
      </c>
      <c r="G894" s="6" t="s">
        <v>52</v>
      </c>
      <c r="H894" s="6" t="s">
        <v>17</v>
      </c>
      <c r="I894" s="8">
        <v>0.4</v>
      </c>
      <c r="J894" s="9">
        <v>5750</v>
      </c>
      <c r="K894" s="10">
        <f t="shared" si="6"/>
        <v>2300</v>
      </c>
      <c r="L894" s="10">
        <f t="shared" si="7"/>
        <v>1035</v>
      </c>
      <c r="M894" s="11">
        <v>0.45</v>
      </c>
      <c r="O894" s="16"/>
      <c r="P894" s="17"/>
      <c r="Q894" s="12"/>
      <c r="R894" s="13"/>
    </row>
    <row r="895" spans="1:18" ht="15.75" customHeight="1">
      <c r="A895" s="1"/>
      <c r="B895" s="6" t="s">
        <v>31</v>
      </c>
      <c r="C895" s="6">
        <v>1189833</v>
      </c>
      <c r="D895" s="7">
        <v>44334</v>
      </c>
      <c r="E895" s="6" t="s">
        <v>33</v>
      </c>
      <c r="F895" s="6" t="s">
        <v>51</v>
      </c>
      <c r="G895" s="6" t="s">
        <v>52</v>
      </c>
      <c r="H895" s="6" t="s">
        <v>18</v>
      </c>
      <c r="I895" s="8">
        <v>0.45</v>
      </c>
      <c r="J895" s="9">
        <v>4250</v>
      </c>
      <c r="K895" s="10">
        <f t="shared" si="6"/>
        <v>1912.5</v>
      </c>
      <c r="L895" s="10">
        <f t="shared" si="7"/>
        <v>573.75</v>
      </c>
      <c r="M895" s="11">
        <v>0.3</v>
      </c>
      <c r="O895" s="16"/>
      <c r="P895" s="17"/>
      <c r="Q895" s="12"/>
      <c r="R895" s="13"/>
    </row>
    <row r="896" spans="1:18" ht="15.75" customHeight="1">
      <c r="A896" s="1"/>
      <c r="B896" s="6" t="s">
        <v>31</v>
      </c>
      <c r="C896" s="6">
        <v>1189833</v>
      </c>
      <c r="D896" s="7">
        <v>44334</v>
      </c>
      <c r="E896" s="6" t="s">
        <v>33</v>
      </c>
      <c r="F896" s="6" t="s">
        <v>51</v>
      </c>
      <c r="G896" s="6" t="s">
        <v>52</v>
      </c>
      <c r="H896" s="6" t="s">
        <v>19</v>
      </c>
      <c r="I896" s="8">
        <v>0.45</v>
      </c>
      <c r="J896" s="9">
        <v>4250</v>
      </c>
      <c r="K896" s="10">
        <f t="shared" si="6"/>
        <v>1912.5</v>
      </c>
      <c r="L896" s="10">
        <f t="shared" si="7"/>
        <v>860.625</v>
      </c>
      <c r="M896" s="11">
        <v>0.45</v>
      </c>
      <c r="O896" s="16"/>
      <c r="P896" s="17"/>
      <c r="Q896" s="12"/>
      <c r="R896" s="13"/>
    </row>
    <row r="897" spans="1:18" ht="15.75" customHeight="1">
      <c r="A897" s="1"/>
      <c r="B897" s="6" t="s">
        <v>31</v>
      </c>
      <c r="C897" s="6">
        <v>1189833</v>
      </c>
      <c r="D897" s="7">
        <v>44334</v>
      </c>
      <c r="E897" s="6" t="s">
        <v>33</v>
      </c>
      <c r="F897" s="6" t="s">
        <v>51</v>
      </c>
      <c r="G897" s="6" t="s">
        <v>52</v>
      </c>
      <c r="H897" s="6" t="s">
        <v>20</v>
      </c>
      <c r="I897" s="8">
        <v>0.4</v>
      </c>
      <c r="J897" s="9">
        <v>3250</v>
      </c>
      <c r="K897" s="10">
        <f t="shared" si="6"/>
        <v>1300</v>
      </c>
      <c r="L897" s="10">
        <f t="shared" si="7"/>
        <v>520</v>
      </c>
      <c r="M897" s="11">
        <v>0.39999999999999997</v>
      </c>
      <c r="O897" s="16"/>
      <c r="P897" s="17"/>
      <c r="Q897" s="12"/>
      <c r="R897" s="13"/>
    </row>
    <row r="898" spans="1:18" ht="15.75" customHeight="1">
      <c r="A898" s="1"/>
      <c r="B898" s="6" t="s">
        <v>31</v>
      </c>
      <c r="C898" s="6">
        <v>1189833</v>
      </c>
      <c r="D898" s="7">
        <v>44334</v>
      </c>
      <c r="E898" s="6" t="s">
        <v>33</v>
      </c>
      <c r="F898" s="6" t="s">
        <v>51</v>
      </c>
      <c r="G898" s="6" t="s">
        <v>52</v>
      </c>
      <c r="H898" s="6" t="s">
        <v>21</v>
      </c>
      <c r="I898" s="8">
        <v>0.45</v>
      </c>
      <c r="J898" s="9">
        <v>2250</v>
      </c>
      <c r="K898" s="10">
        <f t="shared" si="6"/>
        <v>1012.5</v>
      </c>
      <c r="L898" s="10">
        <f t="shared" si="7"/>
        <v>607.50000000000011</v>
      </c>
      <c r="M898" s="11">
        <v>0.60000000000000009</v>
      </c>
      <c r="O898" s="16"/>
      <c r="P898" s="17"/>
      <c r="Q898" s="12"/>
      <c r="R898" s="13"/>
    </row>
    <row r="899" spans="1:18" ht="15.75" customHeight="1">
      <c r="A899" s="1"/>
      <c r="B899" s="6" t="s">
        <v>31</v>
      </c>
      <c r="C899" s="6">
        <v>1189833</v>
      </c>
      <c r="D899" s="7">
        <v>44334</v>
      </c>
      <c r="E899" s="6" t="s">
        <v>33</v>
      </c>
      <c r="F899" s="6" t="s">
        <v>51</v>
      </c>
      <c r="G899" s="6" t="s">
        <v>52</v>
      </c>
      <c r="H899" s="6" t="s">
        <v>22</v>
      </c>
      <c r="I899" s="8">
        <v>0.6</v>
      </c>
      <c r="J899" s="9">
        <v>4000</v>
      </c>
      <c r="K899" s="10">
        <f t="shared" si="6"/>
        <v>2400</v>
      </c>
      <c r="L899" s="10">
        <f t="shared" si="7"/>
        <v>600</v>
      </c>
      <c r="M899" s="11">
        <v>0.25</v>
      </c>
      <c r="O899" s="16"/>
      <c r="P899" s="17"/>
      <c r="Q899" s="12"/>
      <c r="R899" s="13"/>
    </row>
    <row r="900" spans="1:18" ht="15.75" customHeight="1">
      <c r="A900" s="1"/>
      <c r="B900" s="6" t="s">
        <v>31</v>
      </c>
      <c r="C900" s="6">
        <v>1189833</v>
      </c>
      <c r="D900" s="7">
        <v>44364</v>
      </c>
      <c r="E900" s="6" t="s">
        <v>33</v>
      </c>
      <c r="F900" s="6" t="s">
        <v>51</v>
      </c>
      <c r="G900" s="6" t="s">
        <v>52</v>
      </c>
      <c r="H900" s="6" t="s">
        <v>17</v>
      </c>
      <c r="I900" s="8">
        <v>0.4</v>
      </c>
      <c r="J900" s="9">
        <v>6750</v>
      </c>
      <c r="K900" s="10">
        <f t="shared" si="6"/>
        <v>2700</v>
      </c>
      <c r="L900" s="10">
        <f t="shared" si="7"/>
        <v>1215</v>
      </c>
      <c r="M900" s="11">
        <v>0.45</v>
      </c>
      <c r="O900" s="16"/>
      <c r="P900" s="17"/>
      <c r="Q900" s="12"/>
      <c r="R900" s="13"/>
    </row>
    <row r="901" spans="1:18" ht="15.75" customHeight="1">
      <c r="A901" s="1"/>
      <c r="B901" s="6" t="s">
        <v>31</v>
      </c>
      <c r="C901" s="6">
        <v>1189833</v>
      </c>
      <c r="D901" s="7">
        <v>44364</v>
      </c>
      <c r="E901" s="6" t="s">
        <v>33</v>
      </c>
      <c r="F901" s="6" t="s">
        <v>51</v>
      </c>
      <c r="G901" s="6" t="s">
        <v>52</v>
      </c>
      <c r="H901" s="6" t="s">
        <v>18</v>
      </c>
      <c r="I901" s="8">
        <v>0.45</v>
      </c>
      <c r="J901" s="9">
        <v>5250</v>
      </c>
      <c r="K901" s="10">
        <f t="shared" si="6"/>
        <v>2362.5</v>
      </c>
      <c r="L901" s="10">
        <f t="shared" si="7"/>
        <v>708.75</v>
      </c>
      <c r="M901" s="11">
        <v>0.3</v>
      </c>
      <c r="O901" s="16"/>
      <c r="P901" s="17"/>
      <c r="Q901" s="12"/>
      <c r="R901" s="13"/>
    </row>
    <row r="902" spans="1:18" ht="15.75" customHeight="1">
      <c r="A902" s="1"/>
      <c r="B902" s="6" t="s">
        <v>31</v>
      </c>
      <c r="C902" s="6">
        <v>1189833</v>
      </c>
      <c r="D902" s="7">
        <v>44364</v>
      </c>
      <c r="E902" s="6" t="s">
        <v>33</v>
      </c>
      <c r="F902" s="6" t="s">
        <v>51</v>
      </c>
      <c r="G902" s="6" t="s">
        <v>52</v>
      </c>
      <c r="H902" s="6" t="s">
        <v>19</v>
      </c>
      <c r="I902" s="8">
        <v>0.45</v>
      </c>
      <c r="J902" s="9">
        <v>5500</v>
      </c>
      <c r="K902" s="10">
        <f t="shared" si="6"/>
        <v>2475</v>
      </c>
      <c r="L902" s="10">
        <f t="shared" si="7"/>
        <v>1113.75</v>
      </c>
      <c r="M902" s="11">
        <v>0.45</v>
      </c>
      <c r="O902" s="16"/>
      <c r="P902" s="17"/>
      <c r="Q902" s="12"/>
      <c r="R902" s="13"/>
    </row>
    <row r="903" spans="1:18" ht="15.75" customHeight="1">
      <c r="A903" s="1"/>
      <c r="B903" s="6" t="s">
        <v>31</v>
      </c>
      <c r="C903" s="6">
        <v>1189833</v>
      </c>
      <c r="D903" s="7">
        <v>44364</v>
      </c>
      <c r="E903" s="6" t="s">
        <v>33</v>
      </c>
      <c r="F903" s="6" t="s">
        <v>51</v>
      </c>
      <c r="G903" s="6" t="s">
        <v>52</v>
      </c>
      <c r="H903" s="6" t="s">
        <v>20</v>
      </c>
      <c r="I903" s="8">
        <v>0.4</v>
      </c>
      <c r="J903" s="9">
        <v>4250</v>
      </c>
      <c r="K903" s="10">
        <f t="shared" si="6"/>
        <v>1700</v>
      </c>
      <c r="L903" s="10">
        <f t="shared" si="7"/>
        <v>680</v>
      </c>
      <c r="M903" s="11">
        <v>0.39999999999999997</v>
      </c>
      <c r="O903" s="16"/>
      <c r="P903" s="17"/>
      <c r="Q903" s="12"/>
      <c r="R903" s="13"/>
    </row>
    <row r="904" spans="1:18" ht="15.75" customHeight="1">
      <c r="A904" s="1"/>
      <c r="B904" s="6" t="s">
        <v>31</v>
      </c>
      <c r="C904" s="6">
        <v>1189833</v>
      </c>
      <c r="D904" s="7">
        <v>44364</v>
      </c>
      <c r="E904" s="6" t="s">
        <v>33</v>
      </c>
      <c r="F904" s="6" t="s">
        <v>51</v>
      </c>
      <c r="G904" s="6" t="s">
        <v>52</v>
      </c>
      <c r="H904" s="6" t="s">
        <v>21</v>
      </c>
      <c r="I904" s="8">
        <v>0.45</v>
      </c>
      <c r="J904" s="9">
        <v>3000</v>
      </c>
      <c r="K904" s="10">
        <f t="shared" si="6"/>
        <v>1350</v>
      </c>
      <c r="L904" s="10">
        <f t="shared" si="7"/>
        <v>810.00000000000011</v>
      </c>
      <c r="M904" s="11">
        <v>0.60000000000000009</v>
      </c>
      <c r="O904" s="16"/>
      <c r="P904" s="17"/>
      <c r="Q904" s="12"/>
      <c r="R904" s="13"/>
    </row>
    <row r="905" spans="1:18" ht="15.75" customHeight="1">
      <c r="A905" s="1"/>
      <c r="B905" s="6" t="s">
        <v>31</v>
      </c>
      <c r="C905" s="6">
        <v>1189833</v>
      </c>
      <c r="D905" s="7">
        <v>44364</v>
      </c>
      <c r="E905" s="6" t="s">
        <v>33</v>
      </c>
      <c r="F905" s="6" t="s">
        <v>51</v>
      </c>
      <c r="G905" s="6" t="s">
        <v>52</v>
      </c>
      <c r="H905" s="6" t="s">
        <v>22</v>
      </c>
      <c r="I905" s="8">
        <v>0.6</v>
      </c>
      <c r="J905" s="9">
        <v>6000</v>
      </c>
      <c r="K905" s="10">
        <f t="shared" si="6"/>
        <v>3600</v>
      </c>
      <c r="L905" s="10">
        <f t="shared" si="7"/>
        <v>900</v>
      </c>
      <c r="M905" s="11">
        <v>0.25</v>
      </c>
      <c r="O905" s="16"/>
      <c r="P905" s="17"/>
      <c r="Q905" s="12"/>
      <c r="R905" s="13"/>
    </row>
    <row r="906" spans="1:18" ht="15.75" customHeight="1">
      <c r="A906" s="1"/>
      <c r="B906" s="6" t="s">
        <v>31</v>
      </c>
      <c r="C906" s="6">
        <v>1189833</v>
      </c>
      <c r="D906" s="7">
        <v>44393</v>
      </c>
      <c r="E906" s="6" t="s">
        <v>33</v>
      </c>
      <c r="F906" s="6" t="s">
        <v>51</v>
      </c>
      <c r="G906" s="6" t="s">
        <v>52</v>
      </c>
      <c r="H906" s="6" t="s">
        <v>17</v>
      </c>
      <c r="I906" s="8">
        <v>0.4</v>
      </c>
      <c r="J906" s="9">
        <v>7500</v>
      </c>
      <c r="K906" s="10">
        <f t="shared" si="6"/>
        <v>3000</v>
      </c>
      <c r="L906" s="10">
        <f t="shared" si="7"/>
        <v>1350</v>
      </c>
      <c r="M906" s="11">
        <v>0.45</v>
      </c>
      <c r="O906" s="16"/>
      <c r="P906" s="17"/>
      <c r="Q906" s="12"/>
      <c r="R906" s="13"/>
    </row>
    <row r="907" spans="1:18" ht="15.75" customHeight="1">
      <c r="A907" s="1"/>
      <c r="B907" s="6" t="s">
        <v>31</v>
      </c>
      <c r="C907" s="6">
        <v>1189833</v>
      </c>
      <c r="D907" s="7">
        <v>44393</v>
      </c>
      <c r="E907" s="6" t="s">
        <v>33</v>
      </c>
      <c r="F907" s="6" t="s">
        <v>51</v>
      </c>
      <c r="G907" s="6" t="s">
        <v>52</v>
      </c>
      <c r="H907" s="6" t="s">
        <v>18</v>
      </c>
      <c r="I907" s="8">
        <v>0.45</v>
      </c>
      <c r="J907" s="9">
        <v>6000</v>
      </c>
      <c r="K907" s="10">
        <f t="shared" si="6"/>
        <v>2700</v>
      </c>
      <c r="L907" s="10">
        <f t="shared" si="7"/>
        <v>810</v>
      </c>
      <c r="M907" s="11">
        <v>0.3</v>
      </c>
      <c r="O907" s="16"/>
      <c r="P907" s="17"/>
      <c r="Q907" s="12"/>
      <c r="R907" s="13"/>
    </row>
    <row r="908" spans="1:18" ht="15.75" customHeight="1">
      <c r="A908" s="1"/>
      <c r="B908" s="6" t="s">
        <v>31</v>
      </c>
      <c r="C908" s="6">
        <v>1189833</v>
      </c>
      <c r="D908" s="7">
        <v>44393</v>
      </c>
      <c r="E908" s="6" t="s">
        <v>33</v>
      </c>
      <c r="F908" s="6" t="s">
        <v>51</v>
      </c>
      <c r="G908" s="6" t="s">
        <v>52</v>
      </c>
      <c r="H908" s="6" t="s">
        <v>19</v>
      </c>
      <c r="I908" s="8">
        <v>0.45</v>
      </c>
      <c r="J908" s="9">
        <v>5500</v>
      </c>
      <c r="K908" s="10">
        <f t="shared" si="6"/>
        <v>2475</v>
      </c>
      <c r="L908" s="10">
        <f t="shared" si="7"/>
        <v>1113.75</v>
      </c>
      <c r="M908" s="11">
        <v>0.45</v>
      </c>
      <c r="O908" s="16"/>
      <c r="P908" s="17"/>
      <c r="Q908" s="12"/>
      <c r="R908" s="13"/>
    </row>
    <row r="909" spans="1:18" ht="15.75" customHeight="1">
      <c r="A909" s="1"/>
      <c r="B909" s="6" t="s">
        <v>31</v>
      </c>
      <c r="C909" s="6">
        <v>1189833</v>
      </c>
      <c r="D909" s="7">
        <v>44393</v>
      </c>
      <c r="E909" s="6" t="s">
        <v>33</v>
      </c>
      <c r="F909" s="6" t="s">
        <v>51</v>
      </c>
      <c r="G909" s="6" t="s">
        <v>52</v>
      </c>
      <c r="H909" s="6" t="s">
        <v>20</v>
      </c>
      <c r="I909" s="8">
        <v>0.4</v>
      </c>
      <c r="J909" s="9">
        <v>4500</v>
      </c>
      <c r="K909" s="10">
        <f t="shared" si="6"/>
        <v>1800</v>
      </c>
      <c r="L909" s="10">
        <f t="shared" si="7"/>
        <v>719.99999999999989</v>
      </c>
      <c r="M909" s="11">
        <v>0.39999999999999997</v>
      </c>
      <c r="O909" s="16"/>
      <c r="P909" s="17"/>
      <c r="Q909" s="12"/>
      <c r="R909" s="13"/>
    </row>
    <row r="910" spans="1:18" ht="15.75" customHeight="1">
      <c r="A910" s="1"/>
      <c r="B910" s="6" t="s">
        <v>31</v>
      </c>
      <c r="C910" s="6">
        <v>1189833</v>
      </c>
      <c r="D910" s="7">
        <v>44393</v>
      </c>
      <c r="E910" s="6" t="s">
        <v>33</v>
      </c>
      <c r="F910" s="6" t="s">
        <v>51</v>
      </c>
      <c r="G910" s="6" t="s">
        <v>52</v>
      </c>
      <c r="H910" s="6" t="s">
        <v>21</v>
      </c>
      <c r="I910" s="8">
        <v>0.45</v>
      </c>
      <c r="J910" s="9">
        <v>4750</v>
      </c>
      <c r="K910" s="10">
        <f t="shared" si="6"/>
        <v>2137.5</v>
      </c>
      <c r="L910" s="10">
        <f t="shared" si="7"/>
        <v>1282.5000000000002</v>
      </c>
      <c r="M910" s="11">
        <v>0.60000000000000009</v>
      </c>
      <c r="O910" s="16"/>
      <c r="P910" s="17"/>
      <c r="Q910" s="12"/>
      <c r="R910" s="13"/>
    </row>
    <row r="911" spans="1:18" ht="15.75" customHeight="1">
      <c r="A911" s="1"/>
      <c r="B911" s="6" t="s">
        <v>31</v>
      </c>
      <c r="C911" s="6">
        <v>1189833</v>
      </c>
      <c r="D911" s="7">
        <v>44393</v>
      </c>
      <c r="E911" s="6" t="s">
        <v>33</v>
      </c>
      <c r="F911" s="6" t="s">
        <v>51</v>
      </c>
      <c r="G911" s="6" t="s">
        <v>52</v>
      </c>
      <c r="H911" s="6" t="s">
        <v>22</v>
      </c>
      <c r="I911" s="8">
        <v>0.6</v>
      </c>
      <c r="J911" s="9">
        <v>4750</v>
      </c>
      <c r="K911" s="10">
        <f t="shared" si="6"/>
        <v>2850</v>
      </c>
      <c r="L911" s="10">
        <f t="shared" si="7"/>
        <v>712.5</v>
      </c>
      <c r="M911" s="11">
        <v>0.25</v>
      </c>
      <c r="O911" s="16"/>
      <c r="P911" s="17"/>
      <c r="Q911" s="12"/>
      <c r="R911" s="13"/>
    </row>
    <row r="912" spans="1:18" ht="15.75" customHeight="1">
      <c r="A912" s="1"/>
      <c r="B912" s="6" t="s">
        <v>31</v>
      </c>
      <c r="C912" s="6">
        <v>1189833</v>
      </c>
      <c r="D912" s="7">
        <v>44425</v>
      </c>
      <c r="E912" s="6" t="s">
        <v>33</v>
      </c>
      <c r="F912" s="6" t="s">
        <v>51</v>
      </c>
      <c r="G912" s="6" t="s">
        <v>52</v>
      </c>
      <c r="H912" s="6" t="s">
        <v>17</v>
      </c>
      <c r="I912" s="8">
        <v>0.45</v>
      </c>
      <c r="J912" s="9">
        <v>6750</v>
      </c>
      <c r="K912" s="10">
        <f t="shared" si="6"/>
        <v>3037.5</v>
      </c>
      <c r="L912" s="10">
        <f t="shared" si="7"/>
        <v>1366.875</v>
      </c>
      <c r="M912" s="11">
        <v>0.45</v>
      </c>
      <c r="O912" s="16"/>
      <c r="P912" s="17"/>
      <c r="Q912" s="12"/>
      <c r="R912" s="13"/>
    </row>
    <row r="913" spans="1:18" ht="15.75" customHeight="1">
      <c r="A913" s="1"/>
      <c r="B913" s="6" t="s">
        <v>31</v>
      </c>
      <c r="C913" s="6">
        <v>1189833</v>
      </c>
      <c r="D913" s="7">
        <v>44425</v>
      </c>
      <c r="E913" s="6" t="s">
        <v>33</v>
      </c>
      <c r="F913" s="6" t="s">
        <v>51</v>
      </c>
      <c r="G913" s="6" t="s">
        <v>52</v>
      </c>
      <c r="H913" s="6" t="s">
        <v>18</v>
      </c>
      <c r="I913" s="8">
        <v>0.55000000000000004</v>
      </c>
      <c r="J913" s="9">
        <v>6250</v>
      </c>
      <c r="K913" s="10">
        <f t="shared" si="6"/>
        <v>3437.5000000000005</v>
      </c>
      <c r="L913" s="10">
        <f t="shared" si="7"/>
        <v>1031.25</v>
      </c>
      <c r="M913" s="11">
        <v>0.3</v>
      </c>
      <c r="O913" s="16"/>
      <c r="P913" s="17"/>
      <c r="Q913" s="12"/>
      <c r="R913" s="13"/>
    </row>
    <row r="914" spans="1:18" ht="15.75" customHeight="1">
      <c r="A914" s="1"/>
      <c r="B914" s="6" t="s">
        <v>31</v>
      </c>
      <c r="C914" s="6">
        <v>1189833</v>
      </c>
      <c r="D914" s="7">
        <v>44425</v>
      </c>
      <c r="E914" s="6" t="s">
        <v>33</v>
      </c>
      <c r="F914" s="6" t="s">
        <v>51</v>
      </c>
      <c r="G914" s="6" t="s">
        <v>52</v>
      </c>
      <c r="H914" s="6" t="s">
        <v>19</v>
      </c>
      <c r="I914" s="8">
        <v>0.5</v>
      </c>
      <c r="J914" s="9">
        <v>5000</v>
      </c>
      <c r="K914" s="10">
        <f t="shared" si="6"/>
        <v>2500</v>
      </c>
      <c r="L914" s="10">
        <f t="shared" si="7"/>
        <v>1125</v>
      </c>
      <c r="M914" s="11">
        <v>0.45</v>
      </c>
      <c r="O914" s="16"/>
      <c r="P914" s="17"/>
      <c r="Q914" s="12"/>
      <c r="R914" s="13"/>
    </row>
    <row r="915" spans="1:18" ht="15.75" customHeight="1">
      <c r="A915" s="1"/>
      <c r="B915" s="6" t="s">
        <v>31</v>
      </c>
      <c r="C915" s="6">
        <v>1189833</v>
      </c>
      <c r="D915" s="7">
        <v>44425</v>
      </c>
      <c r="E915" s="6" t="s">
        <v>33</v>
      </c>
      <c r="F915" s="6" t="s">
        <v>51</v>
      </c>
      <c r="G915" s="6" t="s">
        <v>52</v>
      </c>
      <c r="H915" s="6" t="s">
        <v>20</v>
      </c>
      <c r="I915" s="8">
        <v>0.45</v>
      </c>
      <c r="J915" s="9">
        <v>4250</v>
      </c>
      <c r="K915" s="10">
        <f t="shared" si="6"/>
        <v>1912.5</v>
      </c>
      <c r="L915" s="10">
        <f t="shared" si="7"/>
        <v>764.99999999999989</v>
      </c>
      <c r="M915" s="11">
        <v>0.39999999999999997</v>
      </c>
      <c r="O915" s="16"/>
      <c r="P915" s="17"/>
      <c r="Q915" s="12"/>
      <c r="R915" s="13"/>
    </row>
    <row r="916" spans="1:18" ht="15.75" customHeight="1">
      <c r="A916" s="1"/>
      <c r="B916" s="6" t="s">
        <v>31</v>
      </c>
      <c r="C916" s="6">
        <v>1189833</v>
      </c>
      <c r="D916" s="7">
        <v>44425</v>
      </c>
      <c r="E916" s="6" t="s">
        <v>33</v>
      </c>
      <c r="F916" s="6" t="s">
        <v>51</v>
      </c>
      <c r="G916" s="6" t="s">
        <v>52</v>
      </c>
      <c r="H916" s="6" t="s">
        <v>21</v>
      </c>
      <c r="I916" s="8">
        <v>0.54999999999999993</v>
      </c>
      <c r="J916" s="9">
        <v>4250</v>
      </c>
      <c r="K916" s="10">
        <f t="shared" si="6"/>
        <v>2337.4999999999995</v>
      </c>
      <c r="L916" s="10">
        <f t="shared" si="7"/>
        <v>1402.5</v>
      </c>
      <c r="M916" s="11">
        <v>0.60000000000000009</v>
      </c>
      <c r="O916" s="16"/>
      <c r="P916" s="17"/>
      <c r="Q916" s="12"/>
      <c r="R916" s="13"/>
    </row>
    <row r="917" spans="1:18" ht="15.75" customHeight="1">
      <c r="A917" s="1"/>
      <c r="B917" s="6" t="s">
        <v>31</v>
      </c>
      <c r="C917" s="6">
        <v>1189833</v>
      </c>
      <c r="D917" s="7">
        <v>44425</v>
      </c>
      <c r="E917" s="6" t="s">
        <v>33</v>
      </c>
      <c r="F917" s="6" t="s">
        <v>51</v>
      </c>
      <c r="G917" s="6" t="s">
        <v>52</v>
      </c>
      <c r="H917" s="6" t="s">
        <v>22</v>
      </c>
      <c r="I917" s="8">
        <v>0.6</v>
      </c>
      <c r="J917" s="9">
        <v>4000</v>
      </c>
      <c r="K917" s="10">
        <f t="shared" si="6"/>
        <v>2400</v>
      </c>
      <c r="L917" s="10">
        <f t="shared" si="7"/>
        <v>600</v>
      </c>
      <c r="M917" s="11">
        <v>0.25</v>
      </c>
      <c r="O917" s="16"/>
      <c r="P917" s="17"/>
      <c r="Q917" s="12"/>
      <c r="R917" s="13"/>
    </row>
    <row r="918" spans="1:18" ht="15.75" customHeight="1">
      <c r="A918" s="1"/>
      <c r="B918" s="6" t="s">
        <v>31</v>
      </c>
      <c r="C918" s="6">
        <v>1189833</v>
      </c>
      <c r="D918" s="7">
        <v>44457</v>
      </c>
      <c r="E918" s="6" t="s">
        <v>33</v>
      </c>
      <c r="F918" s="6" t="s">
        <v>51</v>
      </c>
      <c r="G918" s="6" t="s">
        <v>52</v>
      </c>
      <c r="H918" s="6" t="s">
        <v>17</v>
      </c>
      <c r="I918" s="8">
        <v>0.45</v>
      </c>
      <c r="J918" s="9">
        <v>6000</v>
      </c>
      <c r="K918" s="10">
        <f t="shared" si="6"/>
        <v>2700</v>
      </c>
      <c r="L918" s="10">
        <f t="shared" si="7"/>
        <v>1215</v>
      </c>
      <c r="M918" s="11">
        <v>0.45</v>
      </c>
      <c r="O918" s="16"/>
      <c r="P918" s="17"/>
      <c r="Q918" s="12"/>
      <c r="R918" s="13"/>
    </row>
    <row r="919" spans="1:18" ht="15.75" customHeight="1">
      <c r="A919" s="1"/>
      <c r="B919" s="6" t="s">
        <v>31</v>
      </c>
      <c r="C919" s="6">
        <v>1189833</v>
      </c>
      <c r="D919" s="7">
        <v>44457</v>
      </c>
      <c r="E919" s="6" t="s">
        <v>33</v>
      </c>
      <c r="F919" s="6" t="s">
        <v>51</v>
      </c>
      <c r="G919" s="6" t="s">
        <v>52</v>
      </c>
      <c r="H919" s="6" t="s">
        <v>18</v>
      </c>
      <c r="I919" s="8">
        <v>0.5</v>
      </c>
      <c r="J919" s="9">
        <v>6000</v>
      </c>
      <c r="K919" s="10">
        <f t="shared" si="6"/>
        <v>3000</v>
      </c>
      <c r="L919" s="10">
        <f t="shared" si="7"/>
        <v>900</v>
      </c>
      <c r="M919" s="11">
        <v>0.3</v>
      </c>
      <c r="O919" s="16"/>
      <c r="P919" s="17"/>
      <c r="Q919" s="12"/>
      <c r="R919" s="13"/>
    </row>
    <row r="920" spans="1:18" ht="15.75" customHeight="1">
      <c r="A920" s="1"/>
      <c r="B920" s="6" t="s">
        <v>31</v>
      </c>
      <c r="C920" s="6">
        <v>1189833</v>
      </c>
      <c r="D920" s="7">
        <v>44457</v>
      </c>
      <c r="E920" s="6" t="s">
        <v>33</v>
      </c>
      <c r="F920" s="6" t="s">
        <v>51</v>
      </c>
      <c r="G920" s="6" t="s">
        <v>52</v>
      </c>
      <c r="H920" s="6" t="s">
        <v>19</v>
      </c>
      <c r="I920" s="8">
        <v>0.45</v>
      </c>
      <c r="J920" s="9">
        <v>4500</v>
      </c>
      <c r="K920" s="10">
        <f t="shared" si="6"/>
        <v>2025</v>
      </c>
      <c r="L920" s="10">
        <f t="shared" si="7"/>
        <v>911.25</v>
      </c>
      <c r="M920" s="11">
        <v>0.45</v>
      </c>
      <c r="O920" s="16"/>
      <c r="P920" s="17"/>
      <c r="Q920" s="12"/>
      <c r="R920" s="13"/>
    </row>
    <row r="921" spans="1:18" ht="15.75" customHeight="1">
      <c r="A921" s="1"/>
      <c r="B921" s="6" t="s">
        <v>31</v>
      </c>
      <c r="C921" s="6">
        <v>1189833</v>
      </c>
      <c r="D921" s="7">
        <v>44457</v>
      </c>
      <c r="E921" s="6" t="s">
        <v>33</v>
      </c>
      <c r="F921" s="6" t="s">
        <v>51</v>
      </c>
      <c r="G921" s="6" t="s">
        <v>52</v>
      </c>
      <c r="H921" s="6" t="s">
        <v>20</v>
      </c>
      <c r="I921" s="8">
        <v>0.45</v>
      </c>
      <c r="J921" s="9">
        <v>4000</v>
      </c>
      <c r="K921" s="10">
        <f t="shared" si="6"/>
        <v>1800</v>
      </c>
      <c r="L921" s="10">
        <f t="shared" si="7"/>
        <v>719.99999999999989</v>
      </c>
      <c r="M921" s="11">
        <v>0.39999999999999997</v>
      </c>
      <c r="O921" s="16"/>
      <c r="P921" s="17"/>
      <c r="Q921" s="12"/>
      <c r="R921" s="13"/>
    </row>
    <row r="922" spans="1:18" ht="15.75" customHeight="1">
      <c r="A922" s="1"/>
      <c r="B922" s="6" t="s">
        <v>31</v>
      </c>
      <c r="C922" s="6">
        <v>1189833</v>
      </c>
      <c r="D922" s="7">
        <v>44457</v>
      </c>
      <c r="E922" s="6" t="s">
        <v>33</v>
      </c>
      <c r="F922" s="6" t="s">
        <v>51</v>
      </c>
      <c r="G922" s="6" t="s">
        <v>52</v>
      </c>
      <c r="H922" s="6" t="s">
        <v>21</v>
      </c>
      <c r="I922" s="8">
        <v>0.54999999999999993</v>
      </c>
      <c r="J922" s="9">
        <v>4000</v>
      </c>
      <c r="K922" s="10">
        <f t="shared" si="6"/>
        <v>2199.9999999999995</v>
      </c>
      <c r="L922" s="10">
        <f t="shared" si="7"/>
        <v>1320</v>
      </c>
      <c r="M922" s="11">
        <v>0.60000000000000009</v>
      </c>
      <c r="O922" s="16"/>
      <c r="P922" s="17"/>
      <c r="Q922" s="12"/>
      <c r="R922" s="13"/>
    </row>
    <row r="923" spans="1:18" ht="15.75" customHeight="1">
      <c r="A923" s="1"/>
      <c r="B923" s="6" t="s">
        <v>31</v>
      </c>
      <c r="C923" s="6">
        <v>1189833</v>
      </c>
      <c r="D923" s="7">
        <v>44457</v>
      </c>
      <c r="E923" s="6" t="s">
        <v>33</v>
      </c>
      <c r="F923" s="6" t="s">
        <v>51</v>
      </c>
      <c r="G923" s="6" t="s">
        <v>52</v>
      </c>
      <c r="H923" s="6" t="s">
        <v>22</v>
      </c>
      <c r="I923" s="8">
        <v>0.6</v>
      </c>
      <c r="J923" s="9">
        <v>4500</v>
      </c>
      <c r="K923" s="10">
        <f t="shared" si="6"/>
        <v>2700</v>
      </c>
      <c r="L923" s="10">
        <f t="shared" si="7"/>
        <v>675</v>
      </c>
      <c r="M923" s="11">
        <v>0.25</v>
      </c>
      <c r="O923" s="16"/>
      <c r="P923" s="17"/>
      <c r="Q923" s="12"/>
      <c r="R923" s="13"/>
    </row>
    <row r="924" spans="1:18" ht="15.75" customHeight="1">
      <c r="A924" s="1"/>
      <c r="B924" s="6" t="s">
        <v>31</v>
      </c>
      <c r="C924" s="6">
        <v>1189833</v>
      </c>
      <c r="D924" s="7">
        <v>44486</v>
      </c>
      <c r="E924" s="6" t="s">
        <v>33</v>
      </c>
      <c r="F924" s="6" t="s">
        <v>51</v>
      </c>
      <c r="G924" s="6" t="s">
        <v>52</v>
      </c>
      <c r="H924" s="6" t="s">
        <v>17</v>
      </c>
      <c r="I924" s="8">
        <v>0.45</v>
      </c>
      <c r="J924" s="9">
        <v>5500</v>
      </c>
      <c r="K924" s="10">
        <f t="shared" si="6"/>
        <v>2475</v>
      </c>
      <c r="L924" s="10">
        <f t="shared" si="7"/>
        <v>1113.75</v>
      </c>
      <c r="M924" s="11">
        <v>0.45</v>
      </c>
      <c r="O924" s="16"/>
      <c r="P924" s="17"/>
      <c r="Q924" s="12"/>
      <c r="R924" s="13"/>
    </row>
    <row r="925" spans="1:18" ht="15.75" customHeight="1">
      <c r="A925" s="1"/>
      <c r="B925" s="6" t="s">
        <v>31</v>
      </c>
      <c r="C925" s="6">
        <v>1189833</v>
      </c>
      <c r="D925" s="7">
        <v>44486</v>
      </c>
      <c r="E925" s="6" t="s">
        <v>33</v>
      </c>
      <c r="F925" s="6" t="s">
        <v>51</v>
      </c>
      <c r="G925" s="6" t="s">
        <v>52</v>
      </c>
      <c r="H925" s="6" t="s">
        <v>18</v>
      </c>
      <c r="I925" s="8">
        <v>0.5</v>
      </c>
      <c r="J925" s="9">
        <v>5500</v>
      </c>
      <c r="K925" s="10">
        <f t="shared" si="6"/>
        <v>2750</v>
      </c>
      <c r="L925" s="10">
        <f t="shared" si="7"/>
        <v>825</v>
      </c>
      <c r="M925" s="11">
        <v>0.3</v>
      </c>
      <c r="O925" s="16"/>
      <c r="P925" s="17"/>
      <c r="Q925" s="12"/>
      <c r="R925" s="13"/>
    </row>
    <row r="926" spans="1:18" ht="15.75" customHeight="1">
      <c r="A926" s="1"/>
      <c r="B926" s="6" t="s">
        <v>31</v>
      </c>
      <c r="C926" s="6">
        <v>1189833</v>
      </c>
      <c r="D926" s="7">
        <v>44486</v>
      </c>
      <c r="E926" s="6" t="s">
        <v>33</v>
      </c>
      <c r="F926" s="6" t="s">
        <v>51</v>
      </c>
      <c r="G926" s="6" t="s">
        <v>52</v>
      </c>
      <c r="H926" s="6" t="s">
        <v>19</v>
      </c>
      <c r="I926" s="8">
        <v>0.45</v>
      </c>
      <c r="J926" s="9">
        <v>4000</v>
      </c>
      <c r="K926" s="10">
        <f t="shared" si="6"/>
        <v>1800</v>
      </c>
      <c r="L926" s="10">
        <f t="shared" si="7"/>
        <v>810</v>
      </c>
      <c r="M926" s="11">
        <v>0.45</v>
      </c>
      <c r="O926" s="16"/>
      <c r="P926" s="17"/>
      <c r="Q926" s="12"/>
      <c r="R926" s="13"/>
    </row>
    <row r="927" spans="1:18" ht="15.75" customHeight="1">
      <c r="A927" s="1"/>
      <c r="B927" s="6" t="s">
        <v>31</v>
      </c>
      <c r="C927" s="6">
        <v>1189833</v>
      </c>
      <c r="D927" s="7">
        <v>44486</v>
      </c>
      <c r="E927" s="6" t="s">
        <v>33</v>
      </c>
      <c r="F927" s="6" t="s">
        <v>51</v>
      </c>
      <c r="G927" s="6" t="s">
        <v>52</v>
      </c>
      <c r="H927" s="6" t="s">
        <v>20</v>
      </c>
      <c r="I927" s="8">
        <v>0.45</v>
      </c>
      <c r="J927" s="9">
        <v>3750</v>
      </c>
      <c r="K927" s="10">
        <f t="shared" si="6"/>
        <v>1687.5</v>
      </c>
      <c r="L927" s="10">
        <f t="shared" si="7"/>
        <v>675</v>
      </c>
      <c r="M927" s="11">
        <v>0.39999999999999997</v>
      </c>
      <c r="O927" s="16"/>
      <c r="P927" s="17"/>
      <c r="Q927" s="12"/>
      <c r="R927" s="13"/>
    </row>
    <row r="928" spans="1:18" ht="15.75" customHeight="1">
      <c r="A928" s="1"/>
      <c r="B928" s="6" t="s">
        <v>31</v>
      </c>
      <c r="C928" s="6">
        <v>1189833</v>
      </c>
      <c r="D928" s="7">
        <v>44486</v>
      </c>
      <c r="E928" s="6" t="s">
        <v>33</v>
      </c>
      <c r="F928" s="6" t="s">
        <v>51</v>
      </c>
      <c r="G928" s="6" t="s">
        <v>52</v>
      </c>
      <c r="H928" s="6" t="s">
        <v>21</v>
      </c>
      <c r="I928" s="8">
        <v>0.54999999999999993</v>
      </c>
      <c r="J928" s="9">
        <v>3500</v>
      </c>
      <c r="K928" s="10">
        <f t="shared" si="6"/>
        <v>1924.9999999999998</v>
      </c>
      <c r="L928" s="10">
        <f t="shared" si="7"/>
        <v>1155</v>
      </c>
      <c r="M928" s="11">
        <v>0.60000000000000009</v>
      </c>
      <c r="O928" s="16"/>
      <c r="P928" s="17"/>
      <c r="Q928" s="12"/>
      <c r="R928" s="13"/>
    </row>
    <row r="929" spans="1:18" ht="15.75" customHeight="1">
      <c r="A929" s="1"/>
      <c r="B929" s="6" t="s">
        <v>31</v>
      </c>
      <c r="C929" s="6">
        <v>1189833</v>
      </c>
      <c r="D929" s="7">
        <v>44486</v>
      </c>
      <c r="E929" s="6" t="s">
        <v>33</v>
      </c>
      <c r="F929" s="6" t="s">
        <v>51</v>
      </c>
      <c r="G929" s="6" t="s">
        <v>52</v>
      </c>
      <c r="H929" s="6" t="s">
        <v>22</v>
      </c>
      <c r="I929" s="8">
        <v>0.6</v>
      </c>
      <c r="J929" s="9">
        <v>4000</v>
      </c>
      <c r="K929" s="10">
        <f t="shared" si="6"/>
        <v>2400</v>
      </c>
      <c r="L929" s="10">
        <f t="shared" si="7"/>
        <v>600</v>
      </c>
      <c r="M929" s="11">
        <v>0.25</v>
      </c>
      <c r="O929" s="16"/>
      <c r="P929" s="17"/>
      <c r="Q929" s="12"/>
      <c r="R929" s="13"/>
    </row>
    <row r="930" spans="1:18" ht="15.75" customHeight="1">
      <c r="A930" s="1"/>
      <c r="B930" s="6" t="s">
        <v>31</v>
      </c>
      <c r="C930" s="6">
        <v>1189833</v>
      </c>
      <c r="D930" s="7">
        <v>44517</v>
      </c>
      <c r="E930" s="6" t="s">
        <v>33</v>
      </c>
      <c r="F930" s="6" t="s">
        <v>51</v>
      </c>
      <c r="G930" s="6" t="s">
        <v>52</v>
      </c>
      <c r="H930" s="6" t="s">
        <v>17</v>
      </c>
      <c r="I930" s="8">
        <v>0.4</v>
      </c>
      <c r="J930" s="9">
        <v>5750</v>
      </c>
      <c r="K930" s="10">
        <f t="shared" si="6"/>
        <v>2300</v>
      </c>
      <c r="L930" s="10">
        <f t="shared" si="7"/>
        <v>1035</v>
      </c>
      <c r="M930" s="11">
        <v>0.45</v>
      </c>
      <c r="O930" s="16"/>
      <c r="P930" s="17"/>
      <c r="Q930" s="12"/>
      <c r="R930" s="13"/>
    </row>
    <row r="931" spans="1:18" ht="15.75" customHeight="1">
      <c r="A931" s="1"/>
      <c r="B931" s="6" t="s">
        <v>31</v>
      </c>
      <c r="C931" s="6">
        <v>1189833</v>
      </c>
      <c r="D931" s="7">
        <v>44517</v>
      </c>
      <c r="E931" s="6" t="s">
        <v>33</v>
      </c>
      <c r="F931" s="6" t="s">
        <v>51</v>
      </c>
      <c r="G931" s="6" t="s">
        <v>52</v>
      </c>
      <c r="H931" s="6" t="s">
        <v>18</v>
      </c>
      <c r="I931" s="8">
        <v>0.45000000000000007</v>
      </c>
      <c r="J931" s="9">
        <v>5750</v>
      </c>
      <c r="K931" s="10">
        <f t="shared" si="6"/>
        <v>2587.5000000000005</v>
      </c>
      <c r="L931" s="10">
        <f t="shared" si="7"/>
        <v>776.25000000000011</v>
      </c>
      <c r="M931" s="11">
        <v>0.3</v>
      </c>
      <c r="O931" s="16"/>
      <c r="P931" s="17"/>
      <c r="Q931" s="12"/>
      <c r="R931" s="13"/>
    </row>
    <row r="932" spans="1:18" ht="15.75" customHeight="1">
      <c r="A932" s="1"/>
      <c r="B932" s="6" t="s">
        <v>31</v>
      </c>
      <c r="C932" s="6">
        <v>1189833</v>
      </c>
      <c r="D932" s="7">
        <v>44517</v>
      </c>
      <c r="E932" s="6" t="s">
        <v>33</v>
      </c>
      <c r="F932" s="6" t="s">
        <v>51</v>
      </c>
      <c r="G932" s="6" t="s">
        <v>52</v>
      </c>
      <c r="H932" s="6" t="s">
        <v>19</v>
      </c>
      <c r="I932" s="8">
        <v>0.4</v>
      </c>
      <c r="J932" s="9">
        <v>4250</v>
      </c>
      <c r="K932" s="10">
        <f t="shared" si="6"/>
        <v>1700</v>
      </c>
      <c r="L932" s="10">
        <f t="shared" si="7"/>
        <v>765</v>
      </c>
      <c r="M932" s="11">
        <v>0.45</v>
      </c>
      <c r="O932" s="16"/>
      <c r="P932" s="17"/>
      <c r="Q932" s="12"/>
      <c r="R932" s="13"/>
    </row>
    <row r="933" spans="1:18" ht="15.75" customHeight="1">
      <c r="A933" s="1"/>
      <c r="B933" s="6" t="s">
        <v>31</v>
      </c>
      <c r="C933" s="6">
        <v>1189833</v>
      </c>
      <c r="D933" s="7">
        <v>44517</v>
      </c>
      <c r="E933" s="6" t="s">
        <v>33</v>
      </c>
      <c r="F933" s="6" t="s">
        <v>51</v>
      </c>
      <c r="G933" s="6" t="s">
        <v>52</v>
      </c>
      <c r="H933" s="6" t="s">
        <v>20</v>
      </c>
      <c r="I933" s="8">
        <v>0.4</v>
      </c>
      <c r="J933" s="9">
        <v>4250</v>
      </c>
      <c r="K933" s="10">
        <f t="shared" si="6"/>
        <v>1700</v>
      </c>
      <c r="L933" s="10">
        <f t="shared" si="7"/>
        <v>680</v>
      </c>
      <c r="M933" s="11">
        <v>0.39999999999999997</v>
      </c>
      <c r="O933" s="16"/>
      <c r="P933" s="17"/>
      <c r="Q933" s="12"/>
      <c r="R933" s="13"/>
    </row>
    <row r="934" spans="1:18" ht="15.75" customHeight="1">
      <c r="A934" s="1"/>
      <c r="B934" s="6" t="s">
        <v>31</v>
      </c>
      <c r="C934" s="6">
        <v>1189833</v>
      </c>
      <c r="D934" s="7">
        <v>44517</v>
      </c>
      <c r="E934" s="6" t="s">
        <v>33</v>
      </c>
      <c r="F934" s="6" t="s">
        <v>51</v>
      </c>
      <c r="G934" s="6" t="s">
        <v>52</v>
      </c>
      <c r="H934" s="6" t="s">
        <v>21</v>
      </c>
      <c r="I934" s="8">
        <v>0.54999999999999993</v>
      </c>
      <c r="J934" s="9">
        <v>3750</v>
      </c>
      <c r="K934" s="10">
        <f t="shared" si="6"/>
        <v>2062.4999999999995</v>
      </c>
      <c r="L934" s="10">
        <f t="shared" si="7"/>
        <v>1237.5</v>
      </c>
      <c r="M934" s="11">
        <v>0.60000000000000009</v>
      </c>
      <c r="O934" s="16"/>
      <c r="P934" s="17"/>
      <c r="Q934" s="12"/>
      <c r="R934" s="13"/>
    </row>
    <row r="935" spans="1:18" ht="15.75" customHeight="1">
      <c r="A935" s="1"/>
      <c r="B935" s="6" t="s">
        <v>31</v>
      </c>
      <c r="C935" s="6">
        <v>1189833</v>
      </c>
      <c r="D935" s="7">
        <v>44517</v>
      </c>
      <c r="E935" s="6" t="s">
        <v>33</v>
      </c>
      <c r="F935" s="6" t="s">
        <v>51</v>
      </c>
      <c r="G935" s="6" t="s">
        <v>52</v>
      </c>
      <c r="H935" s="6" t="s">
        <v>22</v>
      </c>
      <c r="I935" s="8">
        <v>0.6</v>
      </c>
      <c r="J935" s="9">
        <v>4750</v>
      </c>
      <c r="K935" s="10">
        <f t="shared" si="6"/>
        <v>2850</v>
      </c>
      <c r="L935" s="10">
        <f t="shared" si="7"/>
        <v>712.5</v>
      </c>
      <c r="M935" s="11">
        <v>0.25</v>
      </c>
      <c r="O935" s="16"/>
      <c r="P935" s="17"/>
      <c r="Q935" s="12"/>
      <c r="R935" s="13"/>
    </row>
    <row r="936" spans="1:18" ht="15.75" customHeight="1">
      <c r="A936" s="1"/>
      <c r="B936" s="6" t="s">
        <v>31</v>
      </c>
      <c r="C936" s="6">
        <v>1189833</v>
      </c>
      <c r="D936" s="7">
        <v>44546</v>
      </c>
      <c r="E936" s="6" t="s">
        <v>33</v>
      </c>
      <c r="F936" s="6" t="s">
        <v>51</v>
      </c>
      <c r="G936" s="6" t="s">
        <v>52</v>
      </c>
      <c r="H936" s="6" t="s">
        <v>17</v>
      </c>
      <c r="I936" s="8">
        <v>0.45</v>
      </c>
      <c r="J936" s="9">
        <v>6750</v>
      </c>
      <c r="K936" s="10">
        <f t="shared" si="6"/>
        <v>3037.5</v>
      </c>
      <c r="L936" s="10">
        <f t="shared" si="7"/>
        <v>1366.875</v>
      </c>
      <c r="M936" s="11">
        <v>0.45</v>
      </c>
      <c r="O936" s="16"/>
      <c r="P936" s="17"/>
      <c r="Q936" s="12"/>
      <c r="R936" s="13"/>
    </row>
    <row r="937" spans="1:18" ht="15.75" customHeight="1">
      <c r="A937" s="1"/>
      <c r="B937" s="6" t="s">
        <v>31</v>
      </c>
      <c r="C937" s="6">
        <v>1189833</v>
      </c>
      <c r="D937" s="7">
        <v>44546</v>
      </c>
      <c r="E937" s="6" t="s">
        <v>33</v>
      </c>
      <c r="F937" s="6" t="s">
        <v>51</v>
      </c>
      <c r="G937" s="6" t="s">
        <v>52</v>
      </c>
      <c r="H937" s="6" t="s">
        <v>18</v>
      </c>
      <c r="I937" s="8">
        <v>0.5</v>
      </c>
      <c r="J937" s="9">
        <v>6750</v>
      </c>
      <c r="K937" s="10">
        <f t="shared" si="6"/>
        <v>3375</v>
      </c>
      <c r="L937" s="10">
        <f t="shared" si="7"/>
        <v>1012.5</v>
      </c>
      <c r="M937" s="11">
        <v>0.3</v>
      </c>
      <c r="O937" s="16"/>
      <c r="P937" s="17"/>
      <c r="Q937" s="12"/>
      <c r="R937" s="13"/>
    </row>
    <row r="938" spans="1:18" ht="15.75" customHeight="1">
      <c r="A938" s="1"/>
      <c r="B938" s="6" t="s">
        <v>31</v>
      </c>
      <c r="C938" s="6">
        <v>1189833</v>
      </c>
      <c r="D938" s="7">
        <v>44546</v>
      </c>
      <c r="E938" s="6" t="s">
        <v>33</v>
      </c>
      <c r="F938" s="6" t="s">
        <v>51</v>
      </c>
      <c r="G938" s="6" t="s">
        <v>52</v>
      </c>
      <c r="H938" s="6" t="s">
        <v>19</v>
      </c>
      <c r="I938" s="8">
        <v>0.45</v>
      </c>
      <c r="J938" s="9">
        <v>4750</v>
      </c>
      <c r="K938" s="10">
        <f t="shared" si="6"/>
        <v>2137.5</v>
      </c>
      <c r="L938" s="10">
        <f t="shared" si="7"/>
        <v>961.875</v>
      </c>
      <c r="M938" s="11">
        <v>0.45</v>
      </c>
      <c r="O938" s="16"/>
      <c r="P938" s="17"/>
      <c r="Q938" s="12"/>
      <c r="R938" s="13"/>
    </row>
    <row r="939" spans="1:18" ht="15.75" customHeight="1">
      <c r="A939" s="1"/>
      <c r="B939" s="6" t="s">
        <v>31</v>
      </c>
      <c r="C939" s="6">
        <v>1189833</v>
      </c>
      <c r="D939" s="7">
        <v>44546</v>
      </c>
      <c r="E939" s="6" t="s">
        <v>33</v>
      </c>
      <c r="F939" s="6" t="s">
        <v>51</v>
      </c>
      <c r="G939" s="6" t="s">
        <v>52</v>
      </c>
      <c r="H939" s="6" t="s">
        <v>20</v>
      </c>
      <c r="I939" s="8">
        <v>0.45</v>
      </c>
      <c r="J939" s="9">
        <v>4750</v>
      </c>
      <c r="K939" s="10">
        <f t="shared" si="6"/>
        <v>2137.5</v>
      </c>
      <c r="L939" s="10">
        <f t="shared" si="7"/>
        <v>854.99999999999989</v>
      </c>
      <c r="M939" s="11">
        <v>0.39999999999999997</v>
      </c>
      <c r="O939" s="16"/>
      <c r="P939" s="17"/>
      <c r="Q939" s="12"/>
      <c r="R939" s="13"/>
    </row>
    <row r="940" spans="1:18" ht="15.75" customHeight="1">
      <c r="A940" s="1"/>
      <c r="B940" s="6" t="s">
        <v>31</v>
      </c>
      <c r="C940" s="6">
        <v>1189833</v>
      </c>
      <c r="D940" s="7">
        <v>44546</v>
      </c>
      <c r="E940" s="6" t="s">
        <v>33</v>
      </c>
      <c r="F940" s="6" t="s">
        <v>51</v>
      </c>
      <c r="G940" s="6" t="s">
        <v>52</v>
      </c>
      <c r="H940" s="6" t="s">
        <v>21</v>
      </c>
      <c r="I940" s="8">
        <v>0.54999999999999993</v>
      </c>
      <c r="J940" s="9">
        <v>4000</v>
      </c>
      <c r="K940" s="10">
        <f t="shared" si="6"/>
        <v>2199.9999999999995</v>
      </c>
      <c r="L940" s="10">
        <f t="shared" si="7"/>
        <v>1320</v>
      </c>
      <c r="M940" s="11">
        <v>0.60000000000000009</v>
      </c>
      <c r="O940" s="16"/>
      <c r="P940" s="17"/>
      <c r="Q940" s="12"/>
      <c r="R940" s="13"/>
    </row>
    <row r="941" spans="1:18" ht="15.75" customHeight="1">
      <c r="A941" s="1"/>
      <c r="B941" s="6" t="s">
        <v>31</v>
      </c>
      <c r="C941" s="6">
        <v>1189833</v>
      </c>
      <c r="D941" s="7">
        <v>44546</v>
      </c>
      <c r="E941" s="6" t="s">
        <v>33</v>
      </c>
      <c r="F941" s="6" t="s">
        <v>51</v>
      </c>
      <c r="G941" s="6" t="s">
        <v>52</v>
      </c>
      <c r="H941" s="6" t="s">
        <v>22</v>
      </c>
      <c r="I941" s="8">
        <v>0.6</v>
      </c>
      <c r="J941" s="9">
        <v>5000</v>
      </c>
      <c r="K941" s="10">
        <f t="shared" si="6"/>
        <v>3000</v>
      </c>
      <c r="L941" s="10">
        <f t="shared" si="7"/>
        <v>750</v>
      </c>
      <c r="M941" s="11">
        <v>0.25</v>
      </c>
      <c r="O941" s="16"/>
      <c r="P941" s="17"/>
      <c r="Q941" s="12"/>
      <c r="R941" s="13"/>
    </row>
    <row r="942" spans="1:18" ht="15.75" customHeight="1">
      <c r="A942" s="1" t="s">
        <v>39</v>
      </c>
      <c r="B942" s="6" t="s">
        <v>23</v>
      </c>
      <c r="C942" s="6">
        <v>1197831</v>
      </c>
      <c r="D942" s="7">
        <v>44200</v>
      </c>
      <c r="E942" s="6" t="s">
        <v>24</v>
      </c>
      <c r="F942" s="6" t="s">
        <v>53</v>
      </c>
      <c r="G942" s="6" t="s">
        <v>54</v>
      </c>
      <c r="H942" s="6" t="s">
        <v>17</v>
      </c>
      <c r="I942" s="8">
        <v>0.2</v>
      </c>
      <c r="J942" s="9">
        <v>7000</v>
      </c>
      <c r="K942" s="10">
        <f t="shared" si="6"/>
        <v>1400</v>
      </c>
      <c r="L942" s="10">
        <f t="shared" si="7"/>
        <v>489.99999999999994</v>
      </c>
      <c r="M942" s="11">
        <v>0.35</v>
      </c>
      <c r="O942" s="16"/>
      <c r="P942" s="17"/>
      <c r="Q942" s="12"/>
      <c r="R942" s="13"/>
    </row>
    <row r="943" spans="1:18" ht="15.75" customHeight="1">
      <c r="A943" s="1"/>
      <c r="B943" s="6" t="s">
        <v>23</v>
      </c>
      <c r="C943" s="6">
        <v>1197831</v>
      </c>
      <c r="D943" s="7">
        <v>44200</v>
      </c>
      <c r="E943" s="6" t="s">
        <v>24</v>
      </c>
      <c r="F943" s="6" t="s">
        <v>53</v>
      </c>
      <c r="G943" s="6" t="s">
        <v>54</v>
      </c>
      <c r="H943" s="6" t="s">
        <v>18</v>
      </c>
      <c r="I943" s="8">
        <v>0.3</v>
      </c>
      <c r="J943" s="9">
        <v>7000</v>
      </c>
      <c r="K943" s="10">
        <f t="shared" si="6"/>
        <v>2100</v>
      </c>
      <c r="L943" s="10">
        <f t="shared" si="7"/>
        <v>735</v>
      </c>
      <c r="M943" s="11">
        <v>0.35</v>
      </c>
      <c r="O943" s="16"/>
      <c r="P943" s="17"/>
      <c r="Q943" s="12"/>
      <c r="R943" s="13"/>
    </row>
    <row r="944" spans="1:18" ht="15.75" customHeight="1">
      <c r="A944" s="1"/>
      <c r="B944" s="6" t="s">
        <v>23</v>
      </c>
      <c r="C944" s="6">
        <v>1197831</v>
      </c>
      <c r="D944" s="7">
        <v>44200</v>
      </c>
      <c r="E944" s="6" t="s">
        <v>24</v>
      </c>
      <c r="F944" s="6" t="s">
        <v>53</v>
      </c>
      <c r="G944" s="6" t="s">
        <v>54</v>
      </c>
      <c r="H944" s="6" t="s">
        <v>19</v>
      </c>
      <c r="I944" s="8">
        <v>0.3</v>
      </c>
      <c r="J944" s="9">
        <v>5000</v>
      </c>
      <c r="K944" s="10">
        <f t="shared" si="6"/>
        <v>1500</v>
      </c>
      <c r="L944" s="10">
        <f t="shared" si="7"/>
        <v>525</v>
      </c>
      <c r="M944" s="11">
        <v>0.35</v>
      </c>
      <c r="O944" s="16"/>
      <c r="P944" s="17"/>
      <c r="Q944" s="12"/>
      <c r="R944" s="13"/>
    </row>
    <row r="945" spans="1:18" ht="15.75" customHeight="1">
      <c r="A945" s="1"/>
      <c r="B945" s="6" t="s">
        <v>23</v>
      </c>
      <c r="C945" s="6">
        <v>1197831</v>
      </c>
      <c r="D945" s="7">
        <v>44200</v>
      </c>
      <c r="E945" s="6" t="s">
        <v>24</v>
      </c>
      <c r="F945" s="6" t="s">
        <v>53</v>
      </c>
      <c r="G945" s="6" t="s">
        <v>54</v>
      </c>
      <c r="H945" s="6" t="s">
        <v>20</v>
      </c>
      <c r="I945" s="8">
        <v>0.35</v>
      </c>
      <c r="J945" s="9">
        <v>5000</v>
      </c>
      <c r="K945" s="10">
        <f t="shared" si="6"/>
        <v>1750</v>
      </c>
      <c r="L945" s="10">
        <f t="shared" si="7"/>
        <v>787.5</v>
      </c>
      <c r="M945" s="11">
        <v>0.45</v>
      </c>
      <c r="O945" s="16"/>
      <c r="P945" s="17"/>
      <c r="Q945" s="12"/>
      <c r="R945" s="13"/>
    </row>
    <row r="946" spans="1:18" ht="15.75" customHeight="1">
      <c r="A946" s="1"/>
      <c r="B946" s="6" t="s">
        <v>23</v>
      </c>
      <c r="C946" s="6">
        <v>1197831</v>
      </c>
      <c r="D946" s="7">
        <v>44200</v>
      </c>
      <c r="E946" s="6" t="s">
        <v>24</v>
      </c>
      <c r="F946" s="6" t="s">
        <v>53</v>
      </c>
      <c r="G946" s="6" t="s">
        <v>54</v>
      </c>
      <c r="H946" s="6" t="s">
        <v>21</v>
      </c>
      <c r="I946" s="8">
        <v>0.4</v>
      </c>
      <c r="J946" s="9">
        <v>3500</v>
      </c>
      <c r="K946" s="10">
        <f t="shared" si="6"/>
        <v>1400</v>
      </c>
      <c r="L946" s="10">
        <f t="shared" si="7"/>
        <v>420</v>
      </c>
      <c r="M946" s="11">
        <v>0.3</v>
      </c>
      <c r="O946" s="16"/>
      <c r="P946" s="17"/>
      <c r="Q946" s="12"/>
      <c r="R946" s="13"/>
    </row>
    <row r="947" spans="1:18" ht="15.75" customHeight="1">
      <c r="A947" s="1"/>
      <c r="B947" s="6" t="s">
        <v>23</v>
      </c>
      <c r="C947" s="6">
        <v>1197831</v>
      </c>
      <c r="D947" s="7">
        <v>44200</v>
      </c>
      <c r="E947" s="6" t="s">
        <v>24</v>
      </c>
      <c r="F947" s="6" t="s">
        <v>53</v>
      </c>
      <c r="G947" s="6" t="s">
        <v>54</v>
      </c>
      <c r="H947" s="6" t="s">
        <v>22</v>
      </c>
      <c r="I947" s="8">
        <v>0.35</v>
      </c>
      <c r="J947" s="9">
        <v>5000</v>
      </c>
      <c r="K947" s="10">
        <f t="shared" si="6"/>
        <v>1750</v>
      </c>
      <c r="L947" s="10">
        <f t="shared" si="7"/>
        <v>875</v>
      </c>
      <c r="M947" s="11">
        <v>0.5</v>
      </c>
      <c r="O947" s="16"/>
      <c r="P947" s="17"/>
      <c r="Q947" s="12"/>
      <c r="R947" s="13"/>
    </row>
    <row r="948" spans="1:18" ht="15.75" customHeight="1">
      <c r="A948" s="1"/>
      <c r="B948" s="6" t="s">
        <v>23</v>
      </c>
      <c r="C948" s="6">
        <v>1197831</v>
      </c>
      <c r="D948" s="7">
        <v>44230</v>
      </c>
      <c r="E948" s="6" t="s">
        <v>24</v>
      </c>
      <c r="F948" s="6" t="s">
        <v>53</v>
      </c>
      <c r="G948" s="6" t="s">
        <v>54</v>
      </c>
      <c r="H948" s="6" t="s">
        <v>17</v>
      </c>
      <c r="I948" s="8">
        <v>0.25</v>
      </c>
      <c r="J948" s="9">
        <v>6500</v>
      </c>
      <c r="K948" s="10">
        <f t="shared" si="6"/>
        <v>1625</v>
      </c>
      <c r="L948" s="10">
        <f t="shared" si="7"/>
        <v>568.75</v>
      </c>
      <c r="M948" s="11">
        <v>0.35</v>
      </c>
      <c r="O948" s="16"/>
      <c r="P948" s="17"/>
      <c r="Q948" s="12"/>
      <c r="R948" s="13"/>
    </row>
    <row r="949" spans="1:18" ht="15.75" customHeight="1">
      <c r="A949" s="1"/>
      <c r="B949" s="6" t="s">
        <v>23</v>
      </c>
      <c r="C949" s="6">
        <v>1197831</v>
      </c>
      <c r="D949" s="7">
        <v>44230</v>
      </c>
      <c r="E949" s="6" t="s">
        <v>24</v>
      </c>
      <c r="F949" s="6" t="s">
        <v>53</v>
      </c>
      <c r="G949" s="6" t="s">
        <v>54</v>
      </c>
      <c r="H949" s="6" t="s">
        <v>18</v>
      </c>
      <c r="I949" s="8">
        <v>0.35</v>
      </c>
      <c r="J949" s="9">
        <v>6250</v>
      </c>
      <c r="K949" s="10">
        <f t="shared" si="6"/>
        <v>2187.5</v>
      </c>
      <c r="L949" s="10">
        <f t="shared" si="7"/>
        <v>765.625</v>
      </c>
      <c r="M949" s="11">
        <v>0.35</v>
      </c>
      <c r="O949" s="16"/>
      <c r="P949" s="17"/>
      <c r="Q949" s="12"/>
      <c r="R949" s="13"/>
    </row>
    <row r="950" spans="1:18" ht="15.75" customHeight="1">
      <c r="A950" s="1"/>
      <c r="B950" s="6" t="s">
        <v>23</v>
      </c>
      <c r="C950" s="6">
        <v>1197831</v>
      </c>
      <c r="D950" s="7">
        <v>44230</v>
      </c>
      <c r="E950" s="6" t="s">
        <v>24</v>
      </c>
      <c r="F950" s="6" t="s">
        <v>53</v>
      </c>
      <c r="G950" s="6" t="s">
        <v>54</v>
      </c>
      <c r="H950" s="6" t="s">
        <v>19</v>
      </c>
      <c r="I950" s="8">
        <v>0.35</v>
      </c>
      <c r="J950" s="9">
        <v>4500</v>
      </c>
      <c r="K950" s="10">
        <f t="shared" si="6"/>
        <v>1575</v>
      </c>
      <c r="L950" s="10">
        <f t="shared" si="7"/>
        <v>551.25</v>
      </c>
      <c r="M950" s="11">
        <v>0.35</v>
      </c>
      <c r="O950" s="16"/>
      <c r="P950" s="17"/>
      <c r="Q950" s="12"/>
      <c r="R950" s="13"/>
    </row>
    <row r="951" spans="1:18" ht="15.75" customHeight="1">
      <c r="A951" s="1"/>
      <c r="B951" s="6" t="s">
        <v>23</v>
      </c>
      <c r="C951" s="6">
        <v>1197831</v>
      </c>
      <c r="D951" s="7">
        <v>44230</v>
      </c>
      <c r="E951" s="6" t="s">
        <v>24</v>
      </c>
      <c r="F951" s="6" t="s">
        <v>53</v>
      </c>
      <c r="G951" s="6" t="s">
        <v>54</v>
      </c>
      <c r="H951" s="6" t="s">
        <v>20</v>
      </c>
      <c r="I951" s="8">
        <v>0.35</v>
      </c>
      <c r="J951" s="9">
        <v>4000</v>
      </c>
      <c r="K951" s="10">
        <f t="shared" si="6"/>
        <v>1400</v>
      </c>
      <c r="L951" s="10">
        <f t="shared" si="7"/>
        <v>630</v>
      </c>
      <c r="M951" s="11">
        <v>0.45</v>
      </c>
      <c r="O951" s="16"/>
      <c r="P951" s="17"/>
      <c r="Q951" s="12"/>
      <c r="R951" s="13"/>
    </row>
    <row r="952" spans="1:18" ht="15.75" customHeight="1">
      <c r="A952" s="1"/>
      <c r="B952" s="6" t="s">
        <v>23</v>
      </c>
      <c r="C952" s="6">
        <v>1197831</v>
      </c>
      <c r="D952" s="7">
        <v>44230</v>
      </c>
      <c r="E952" s="6" t="s">
        <v>24</v>
      </c>
      <c r="F952" s="6" t="s">
        <v>53</v>
      </c>
      <c r="G952" s="6" t="s">
        <v>54</v>
      </c>
      <c r="H952" s="6" t="s">
        <v>21</v>
      </c>
      <c r="I952" s="8">
        <v>0.4</v>
      </c>
      <c r="J952" s="9">
        <v>2750</v>
      </c>
      <c r="K952" s="10">
        <f t="shared" si="6"/>
        <v>1100</v>
      </c>
      <c r="L952" s="10">
        <f t="shared" si="7"/>
        <v>330</v>
      </c>
      <c r="M952" s="11">
        <v>0.3</v>
      </c>
      <c r="O952" s="16"/>
      <c r="P952" s="17"/>
      <c r="Q952" s="12"/>
      <c r="R952" s="13"/>
    </row>
    <row r="953" spans="1:18" ht="15.75" customHeight="1">
      <c r="A953" s="1"/>
      <c r="B953" s="6" t="s">
        <v>23</v>
      </c>
      <c r="C953" s="6">
        <v>1197831</v>
      </c>
      <c r="D953" s="7">
        <v>44230</v>
      </c>
      <c r="E953" s="6" t="s">
        <v>24</v>
      </c>
      <c r="F953" s="6" t="s">
        <v>53</v>
      </c>
      <c r="G953" s="6" t="s">
        <v>54</v>
      </c>
      <c r="H953" s="6" t="s">
        <v>22</v>
      </c>
      <c r="I953" s="8">
        <v>0.35</v>
      </c>
      <c r="J953" s="9">
        <v>4750</v>
      </c>
      <c r="K953" s="10">
        <f t="shared" si="6"/>
        <v>1662.5</v>
      </c>
      <c r="L953" s="10">
        <f t="shared" si="7"/>
        <v>831.25</v>
      </c>
      <c r="M953" s="11">
        <v>0.5</v>
      </c>
      <c r="O953" s="16"/>
      <c r="P953" s="17"/>
      <c r="Q953" s="12"/>
      <c r="R953" s="13"/>
    </row>
    <row r="954" spans="1:18" ht="15.75" customHeight="1">
      <c r="A954" s="1"/>
      <c r="B954" s="6" t="s">
        <v>23</v>
      </c>
      <c r="C954" s="6">
        <v>1197831</v>
      </c>
      <c r="D954" s="7">
        <v>44260</v>
      </c>
      <c r="E954" s="6" t="s">
        <v>24</v>
      </c>
      <c r="F954" s="6" t="s">
        <v>53</v>
      </c>
      <c r="G954" s="6" t="s">
        <v>54</v>
      </c>
      <c r="H954" s="6" t="s">
        <v>17</v>
      </c>
      <c r="I954" s="8">
        <v>0.3</v>
      </c>
      <c r="J954" s="9">
        <v>6500</v>
      </c>
      <c r="K954" s="10">
        <f t="shared" si="6"/>
        <v>1950</v>
      </c>
      <c r="L954" s="10">
        <f t="shared" si="7"/>
        <v>779.99999999999989</v>
      </c>
      <c r="M954" s="11">
        <v>0.39999999999999997</v>
      </c>
      <c r="O954" s="16"/>
      <c r="P954" s="17"/>
      <c r="Q954" s="12"/>
      <c r="R954" s="13"/>
    </row>
    <row r="955" spans="1:18" ht="15.75" customHeight="1">
      <c r="A955" s="1"/>
      <c r="B955" s="6" t="s">
        <v>23</v>
      </c>
      <c r="C955" s="6">
        <v>1197831</v>
      </c>
      <c r="D955" s="7">
        <v>44260</v>
      </c>
      <c r="E955" s="6" t="s">
        <v>24</v>
      </c>
      <c r="F955" s="6" t="s">
        <v>53</v>
      </c>
      <c r="G955" s="6" t="s">
        <v>54</v>
      </c>
      <c r="H955" s="6" t="s">
        <v>18</v>
      </c>
      <c r="I955" s="8">
        <v>0.4</v>
      </c>
      <c r="J955" s="9">
        <v>6500</v>
      </c>
      <c r="K955" s="10">
        <f t="shared" si="6"/>
        <v>2600</v>
      </c>
      <c r="L955" s="10">
        <f t="shared" si="7"/>
        <v>1040</v>
      </c>
      <c r="M955" s="11">
        <v>0.39999999999999997</v>
      </c>
      <c r="O955" s="16"/>
      <c r="P955" s="17"/>
      <c r="Q955" s="12"/>
      <c r="R955" s="13"/>
    </row>
    <row r="956" spans="1:18" ht="15.75" customHeight="1">
      <c r="A956" s="1"/>
      <c r="B956" s="6" t="s">
        <v>23</v>
      </c>
      <c r="C956" s="6">
        <v>1197831</v>
      </c>
      <c r="D956" s="7">
        <v>44260</v>
      </c>
      <c r="E956" s="6" t="s">
        <v>24</v>
      </c>
      <c r="F956" s="6" t="s">
        <v>53</v>
      </c>
      <c r="G956" s="6" t="s">
        <v>54</v>
      </c>
      <c r="H956" s="6" t="s">
        <v>19</v>
      </c>
      <c r="I956" s="8">
        <v>0.3</v>
      </c>
      <c r="J956" s="9">
        <v>4750</v>
      </c>
      <c r="K956" s="10">
        <f t="shared" si="6"/>
        <v>1425</v>
      </c>
      <c r="L956" s="10">
        <f t="shared" si="7"/>
        <v>570</v>
      </c>
      <c r="M956" s="11">
        <v>0.39999999999999997</v>
      </c>
      <c r="O956" s="16"/>
      <c r="P956" s="17"/>
      <c r="Q956" s="12"/>
      <c r="R956" s="13"/>
    </row>
    <row r="957" spans="1:18" ht="15.75" customHeight="1">
      <c r="A957" s="1"/>
      <c r="B957" s="6" t="s">
        <v>23</v>
      </c>
      <c r="C957" s="6">
        <v>1197831</v>
      </c>
      <c r="D957" s="7">
        <v>44260</v>
      </c>
      <c r="E957" s="6" t="s">
        <v>24</v>
      </c>
      <c r="F957" s="6" t="s">
        <v>53</v>
      </c>
      <c r="G957" s="6" t="s">
        <v>54</v>
      </c>
      <c r="H957" s="6" t="s">
        <v>20</v>
      </c>
      <c r="I957" s="8">
        <v>0.35000000000000003</v>
      </c>
      <c r="J957" s="9">
        <v>3750</v>
      </c>
      <c r="K957" s="10">
        <f t="shared" si="6"/>
        <v>1312.5000000000002</v>
      </c>
      <c r="L957" s="10">
        <f t="shared" si="7"/>
        <v>656.25000000000011</v>
      </c>
      <c r="M957" s="11">
        <v>0.5</v>
      </c>
      <c r="O957" s="16"/>
      <c r="P957" s="17"/>
      <c r="Q957" s="12"/>
      <c r="R957" s="13"/>
    </row>
    <row r="958" spans="1:18" ht="15.75" customHeight="1">
      <c r="A958" s="1"/>
      <c r="B958" s="6" t="s">
        <v>23</v>
      </c>
      <c r="C958" s="6">
        <v>1197831</v>
      </c>
      <c r="D958" s="7">
        <v>44260</v>
      </c>
      <c r="E958" s="6" t="s">
        <v>24</v>
      </c>
      <c r="F958" s="6" t="s">
        <v>53</v>
      </c>
      <c r="G958" s="6" t="s">
        <v>54</v>
      </c>
      <c r="H958" s="6" t="s">
        <v>21</v>
      </c>
      <c r="I958" s="8">
        <v>0.4</v>
      </c>
      <c r="J958" s="9">
        <v>2750</v>
      </c>
      <c r="K958" s="10">
        <f t="shared" si="6"/>
        <v>1100</v>
      </c>
      <c r="L958" s="10">
        <f t="shared" si="7"/>
        <v>385</v>
      </c>
      <c r="M958" s="11">
        <v>0.35</v>
      </c>
      <c r="O958" s="16"/>
      <c r="P958" s="17"/>
      <c r="Q958" s="12"/>
      <c r="R958" s="13"/>
    </row>
    <row r="959" spans="1:18" ht="15.75" customHeight="1">
      <c r="A959" s="1"/>
      <c r="B959" s="6" t="s">
        <v>23</v>
      </c>
      <c r="C959" s="6">
        <v>1197831</v>
      </c>
      <c r="D959" s="7">
        <v>44260</v>
      </c>
      <c r="E959" s="6" t="s">
        <v>24</v>
      </c>
      <c r="F959" s="6" t="s">
        <v>53</v>
      </c>
      <c r="G959" s="6" t="s">
        <v>54</v>
      </c>
      <c r="H959" s="6" t="s">
        <v>22</v>
      </c>
      <c r="I959" s="8">
        <v>0.35000000000000003</v>
      </c>
      <c r="J959" s="9">
        <v>4250</v>
      </c>
      <c r="K959" s="10">
        <f t="shared" si="6"/>
        <v>1487.5000000000002</v>
      </c>
      <c r="L959" s="10">
        <f t="shared" si="7"/>
        <v>818.12500000000023</v>
      </c>
      <c r="M959" s="11">
        <v>0.55000000000000004</v>
      </c>
      <c r="O959" s="16"/>
      <c r="P959" s="17"/>
      <c r="Q959" s="12"/>
      <c r="R959" s="13"/>
    </row>
    <row r="960" spans="1:18" ht="15.75" customHeight="1">
      <c r="A960" s="1"/>
      <c r="B960" s="6" t="s">
        <v>23</v>
      </c>
      <c r="C960" s="6">
        <v>1197831</v>
      </c>
      <c r="D960" s="7">
        <v>44290</v>
      </c>
      <c r="E960" s="6" t="s">
        <v>24</v>
      </c>
      <c r="F960" s="6" t="s">
        <v>53</v>
      </c>
      <c r="G960" s="6" t="s">
        <v>54</v>
      </c>
      <c r="H960" s="6" t="s">
        <v>17</v>
      </c>
      <c r="I960" s="8">
        <v>0.19999999999999998</v>
      </c>
      <c r="J960" s="9">
        <v>6750</v>
      </c>
      <c r="K960" s="10">
        <f t="shared" si="6"/>
        <v>1350</v>
      </c>
      <c r="L960" s="10">
        <f t="shared" si="7"/>
        <v>540</v>
      </c>
      <c r="M960" s="11">
        <v>0.39999999999999997</v>
      </c>
      <c r="O960" s="16"/>
      <c r="P960" s="17"/>
      <c r="Q960" s="12"/>
      <c r="R960" s="13"/>
    </row>
    <row r="961" spans="1:18" ht="15.75" customHeight="1">
      <c r="A961" s="1"/>
      <c r="B961" s="6" t="s">
        <v>23</v>
      </c>
      <c r="C961" s="6">
        <v>1197831</v>
      </c>
      <c r="D961" s="7">
        <v>44290</v>
      </c>
      <c r="E961" s="6" t="s">
        <v>24</v>
      </c>
      <c r="F961" s="6" t="s">
        <v>53</v>
      </c>
      <c r="G961" s="6" t="s">
        <v>54</v>
      </c>
      <c r="H961" s="6" t="s">
        <v>18</v>
      </c>
      <c r="I961" s="8">
        <v>0.25000000000000006</v>
      </c>
      <c r="J961" s="9">
        <v>6750</v>
      </c>
      <c r="K961" s="10">
        <f t="shared" si="6"/>
        <v>1687.5000000000005</v>
      </c>
      <c r="L961" s="10">
        <f t="shared" si="7"/>
        <v>675.00000000000011</v>
      </c>
      <c r="M961" s="11">
        <v>0.39999999999999997</v>
      </c>
      <c r="O961" s="16"/>
      <c r="P961" s="17"/>
      <c r="Q961" s="12"/>
      <c r="R961" s="13"/>
    </row>
    <row r="962" spans="1:18" ht="15.75" customHeight="1">
      <c r="A962" s="1"/>
      <c r="B962" s="6" t="s">
        <v>23</v>
      </c>
      <c r="C962" s="6">
        <v>1197831</v>
      </c>
      <c r="D962" s="7">
        <v>44290</v>
      </c>
      <c r="E962" s="6" t="s">
        <v>24</v>
      </c>
      <c r="F962" s="6" t="s">
        <v>53</v>
      </c>
      <c r="G962" s="6" t="s">
        <v>54</v>
      </c>
      <c r="H962" s="6" t="s">
        <v>19</v>
      </c>
      <c r="I962" s="8">
        <v>0.19999999999999996</v>
      </c>
      <c r="J962" s="9">
        <v>5000</v>
      </c>
      <c r="K962" s="10">
        <f t="shared" si="6"/>
        <v>999.99999999999977</v>
      </c>
      <c r="L962" s="10">
        <f t="shared" si="7"/>
        <v>399.99999999999989</v>
      </c>
      <c r="M962" s="11">
        <v>0.39999999999999997</v>
      </c>
      <c r="O962" s="16"/>
      <c r="P962" s="17"/>
      <c r="Q962" s="12"/>
      <c r="R962" s="13"/>
    </row>
    <row r="963" spans="1:18" ht="15.75" customHeight="1">
      <c r="A963" s="1"/>
      <c r="B963" s="6" t="s">
        <v>23</v>
      </c>
      <c r="C963" s="6">
        <v>1197831</v>
      </c>
      <c r="D963" s="7">
        <v>44290</v>
      </c>
      <c r="E963" s="6" t="s">
        <v>24</v>
      </c>
      <c r="F963" s="6" t="s">
        <v>53</v>
      </c>
      <c r="G963" s="6" t="s">
        <v>54</v>
      </c>
      <c r="H963" s="6" t="s">
        <v>20</v>
      </c>
      <c r="I963" s="8">
        <v>0.25000000000000006</v>
      </c>
      <c r="J963" s="9">
        <v>4000</v>
      </c>
      <c r="K963" s="10">
        <f t="shared" si="6"/>
        <v>1000.0000000000002</v>
      </c>
      <c r="L963" s="10">
        <f t="shared" si="7"/>
        <v>500.00000000000011</v>
      </c>
      <c r="M963" s="11">
        <v>0.5</v>
      </c>
      <c r="O963" s="16"/>
      <c r="P963" s="17"/>
      <c r="Q963" s="12"/>
      <c r="R963" s="13"/>
    </row>
    <row r="964" spans="1:18" ht="15.75" customHeight="1">
      <c r="A964" s="1"/>
      <c r="B964" s="6" t="s">
        <v>23</v>
      </c>
      <c r="C964" s="6">
        <v>1197831</v>
      </c>
      <c r="D964" s="7">
        <v>44290</v>
      </c>
      <c r="E964" s="6" t="s">
        <v>24</v>
      </c>
      <c r="F964" s="6" t="s">
        <v>53</v>
      </c>
      <c r="G964" s="6" t="s">
        <v>54</v>
      </c>
      <c r="H964" s="6" t="s">
        <v>21</v>
      </c>
      <c r="I964" s="8">
        <v>0.3</v>
      </c>
      <c r="J964" s="9">
        <v>3000</v>
      </c>
      <c r="K964" s="10">
        <f t="shared" si="6"/>
        <v>900</v>
      </c>
      <c r="L964" s="10">
        <f t="shared" si="7"/>
        <v>315</v>
      </c>
      <c r="M964" s="11">
        <v>0.35</v>
      </c>
      <c r="O964" s="16"/>
      <c r="P964" s="17"/>
      <c r="Q964" s="12"/>
      <c r="R964" s="13"/>
    </row>
    <row r="965" spans="1:18" ht="15.75" customHeight="1">
      <c r="A965" s="1"/>
      <c r="B965" s="6" t="s">
        <v>23</v>
      </c>
      <c r="C965" s="6">
        <v>1197831</v>
      </c>
      <c r="D965" s="7">
        <v>44290</v>
      </c>
      <c r="E965" s="6" t="s">
        <v>24</v>
      </c>
      <c r="F965" s="6" t="s">
        <v>53</v>
      </c>
      <c r="G965" s="6" t="s">
        <v>54</v>
      </c>
      <c r="H965" s="6" t="s">
        <v>22</v>
      </c>
      <c r="I965" s="8">
        <v>0.25000000000000006</v>
      </c>
      <c r="J965" s="9">
        <v>5750</v>
      </c>
      <c r="K965" s="10">
        <f t="shared" si="6"/>
        <v>1437.5000000000002</v>
      </c>
      <c r="L965" s="10">
        <f t="shared" si="7"/>
        <v>790.62500000000023</v>
      </c>
      <c r="M965" s="11">
        <v>0.55000000000000004</v>
      </c>
      <c r="O965" s="16"/>
      <c r="P965" s="17"/>
      <c r="Q965" s="12"/>
      <c r="R965" s="13"/>
    </row>
    <row r="966" spans="1:18" ht="15.75" customHeight="1">
      <c r="A966" s="1"/>
      <c r="B966" s="6" t="s">
        <v>23</v>
      </c>
      <c r="C966" s="6">
        <v>1197831</v>
      </c>
      <c r="D966" s="7">
        <v>44320</v>
      </c>
      <c r="E966" s="6" t="s">
        <v>24</v>
      </c>
      <c r="F966" s="6" t="s">
        <v>53</v>
      </c>
      <c r="G966" s="6" t="s">
        <v>54</v>
      </c>
      <c r="H966" s="6" t="s">
        <v>17</v>
      </c>
      <c r="I966" s="8">
        <v>0.14999999999999997</v>
      </c>
      <c r="J966" s="9">
        <v>7250</v>
      </c>
      <c r="K966" s="10">
        <f t="shared" si="6"/>
        <v>1087.4999999999998</v>
      </c>
      <c r="L966" s="10">
        <f t="shared" si="7"/>
        <v>434.99999999999989</v>
      </c>
      <c r="M966" s="11">
        <v>0.39999999999999997</v>
      </c>
      <c r="O966" s="16"/>
      <c r="P966" s="17"/>
      <c r="Q966" s="12"/>
      <c r="R966" s="13"/>
    </row>
    <row r="967" spans="1:18" ht="15.75" customHeight="1">
      <c r="A967" s="1"/>
      <c r="B967" s="6" t="s">
        <v>23</v>
      </c>
      <c r="C967" s="6">
        <v>1197831</v>
      </c>
      <c r="D967" s="7">
        <v>44320</v>
      </c>
      <c r="E967" s="6" t="s">
        <v>24</v>
      </c>
      <c r="F967" s="6" t="s">
        <v>53</v>
      </c>
      <c r="G967" s="6" t="s">
        <v>54</v>
      </c>
      <c r="H967" s="6" t="s">
        <v>18</v>
      </c>
      <c r="I967" s="8">
        <v>0.25000000000000006</v>
      </c>
      <c r="J967" s="9">
        <v>7500</v>
      </c>
      <c r="K967" s="10">
        <f t="shared" si="6"/>
        <v>1875.0000000000005</v>
      </c>
      <c r="L967" s="10">
        <f t="shared" si="7"/>
        <v>750.00000000000011</v>
      </c>
      <c r="M967" s="11">
        <v>0.39999999999999997</v>
      </c>
      <c r="O967" s="16"/>
      <c r="P967" s="17"/>
      <c r="Q967" s="12"/>
      <c r="R967" s="13"/>
    </row>
    <row r="968" spans="1:18" ht="15.75" customHeight="1">
      <c r="A968" s="1"/>
      <c r="B968" s="6" t="s">
        <v>23</v>
      </c>
      <c r="C968" s="6">
        <v>1197831</v>
      </c>
      <c r="D968" s="7">
        <v>44320</v>
      </c>
      <c r="E968" s="6" t="s">
        <v>24</v>
      </c>
      <c r="F968" s="6" t="s">
        <v>53</v>
      </c>
      <c r="G968" s="6" t="s">
        <v>54</v>
      </c>
      <c r="H968" s="6" t="s">
        <v>19</v>
      </c>
      <c r="I968" s="8">
        <v>0.19999999999999996</v>
      </c>
      <c r="J968" s="9">
        <v>6000</v>
      </c>
      <c r="K968" s="10">
        <f t="shared" si="6"/>
        <v>1199.9999999999998</v>
      </c>
      <c r="L968" s="10">
        <f t="shared" si="7"/>
        <v>479.99999999999989</v>
      </c>
      <c r="M968" s="11">
        <v>0.39999999999999997</v>
      </c>
      <c r="O968" s="16"/>
      <c r="P968" s="17"/>
      <c r="Q968" s="12"/>
      <c r="R968" s="13"/>
    </row>
    <row r="969" spans="1:18" ht="15.75" customHeight="1">
      <c r="A969" s="1"/>
      <c r="B969" s="6" t="s">
        <v>23</v>
      </c>
      <c r="C969" s="6">
        <v>1197831</v>
      </c>
      <c r="D969" s="7">
        <v>44320</v>
      </c>
      <c r="E969" s="6" t="s">
        <v>24</v>
      </c>
      <c r="F969" s="6" t="s">
        <v>53</v>
      </c>
      <c r="G969" s="6" t="s">
        <v>54</v>
      </c>
      <c r="H969" s="6" t="s">
        <v>20</v>
      </c>
      <c r="I969" s="8">
        <v>0.30000000000000004</v>
      </c>
      <c r="J969" s="9">
        <v>5250</v>
      </c>
      <c r="K969" s="10">
        <f t="shared" si="6"/>
        <v>1575.0000000000002</v>
      </c>
      <c r="L969" s="10">
        <f t="shared" si="7"/>
        <v>787.50000000000011</v>
      </c>
      <c r="M969" s="11">
        <v>0.5</v>
      </c>
      <c r="O969" s="16"/>
      <c r="P969" s="17"/>
      <c r="Q969" s="12"/>
      <c r="R969" s="13"/>
    </row>
    <row r="970" spans="1:18" ht="15.75" customHeight="1">
      <c r="A970" s="1"/>
      <c r="B970" s="6" t="s">
        <v>23</v>
      </c>
      <c r="C970" s="6">
        <v>1197831</v>
      </c>
      <c r="D970" s="7">
        <v>44320</v>
      </c>
      <c r="E970" s="6" t="s">
        <v>24</v>
      </c>
      <c r="F970" s="6" t="s">
        <v>53</v>
      </c>
      <c r="G970" s="6" t="s">
        <v>54</v>
      </c>
      <c r="H970" s="6" t="s">
        <v>21</v>
      </c>
      <c r="I970" s="8">
        <v>0.45</v>
      </c>
      <c r="J970" s="9">
        <v>4250</v>
      </c>
      <c r="K970" s="10">
        <f t="shared" si="6"/>
        <v>1912.5</v>
      </c>
      <c r="L970" s="10">
        <f t="shared" si="7"/>
        <v>669.375</v>
      </c>
      <c r="M970" s="11">
        <v>0.35</v>
      </c>
      <c r="O970" s="16"/>
      <c r="P970" s="17"/>
      <c r="Q970" s="12"/>
      <c r="R970" s="13"/>
    </row>
    <row r="971" spans="1:18" ht="15.75" customHeight="1">
      <c r="A971" s="1"/>
      <c r="B971" s="6" t="s">
        <v>23</v>
      </c>
      <c r="C971" s="6">
        <v>1197831</v>
      </c>
      <c r="D971" s="7">
        <v>44320</v>
      </c>
      <c r="E971" s="6" t="s">
        <v>24</v>
      </c>
      <c r="F971" s="6" t="s">
        <v>53</v>
      </c>
      <c r="G971" s="6" t="s">
        <v>54</v>
      </c>
      <c r="H971" s="6" t="s">
        <v>22</v>
      </c>
      <c r="I971" s="8">
        <v>0.4</v>
      </c>
      <c r="J971" s="9">
        <v>7750</v>
      </c>
      <c r="K971" s="10">
        <f t="shared" si="6"/>
        <v>3100</v>
      </c>
      <c r="L971" s="10">
        <f t="shared" si="7"/>
        <v>1705.0000000000002</v>
      </c>
      <c r="M971" s="11">
        <v>0.55000000000000004</v>
      </c>
      <c r="O971" s="16"/>
      <c r="P971" s="17"/>
      <c r="Q971" s="12"/>
      <c r="R971" s="13"/>
    </row>
    <row r="972" spans="1:18" ht="15.75" customHeight="1">
      <c r="A972" s="1"/>
      <c r="B972" s="6" t="s">
        <v>23</v>
      </c>
      <c r="C972" s="6">
        <v>1197831</v>
      </c>
      <c r="D972" s="7">
        <v>44350</v>
      </c>
      <c r="E972" s="6" t="s">
        <v>24</v>
      </c>
      <c r="F972" s="6" t="s">
        <v>53</v>
      </c>
      <c r="G972" s="6" t="s">
        <v>54</v>
      </c>
      <c r="H972" s="6" t="s">
        <v>17</v>
      </c>
      <c r="I972" s="8">
        <v>0.4</v>
      </c>
      <c r="J972" s="9">
        <v>7750</v>
      </c>
      <c r="K972" s="10">
        <f t="shared" si="6"/>
        <v>3100</v>
      </c>
      <c r="L972" s="10">
        <f t="shared" si="7"/>
        <v>1240</v>
      </c>
      <c r="M972" s="11">
        <v>0.39999999999999997</v>
      </c>
      <c r="O972" s="16"/>
      <c r="P972" s="17"/>
      <c r="Q972" s="12"/>
      <c r="R972" s="13"/>
    </row>
    <row r="973" spans="1:18" ht="15.75" customHeight="1">
      <c r="A973" s="1"/>
      <c r="B973" s="6" t="s">
        <v>23</v>
      </c>
      <c r="C973" s="6">
        <v>1197831</v>
      </c>
      <c r="D973" s="7">
        <v>44350</v>
      </c>
      <c r="E973" s="6" t="s">
        <v>24</v>
      </c>
      <c r="F973" s="6" t="s">
        <v>53</v>
      </c>
      <c r="G973" s="6" t="s">
        <v>54</v>
      </c>
      <c r="H973" s="6" t="s">
        <v>18</v>
      </c>
      <c r="I973" s="8">
        <v>0.45</v>
      </c>
      <c r="J973" s="9">
        <v>7750</v>
      </c>
      <c r="K973" s="10">
        <f t="shared" si="6"/>
        <v>3487.5</v>
      </c>
      <c r="L973" s="10">
        <f t="shared" si="7"/>
        <v>1394.9999999999998</v>
      </c>
      <c r="M973" s="11">
        <v>0.39999999999999997</v>
      </c>
      <c r="O973" s="16"/>
      <c r="P973" s="17"/>
      <c r="Q973" s="12"/>
      <c r="R973" s="13"/>
    </row>
    <row r="974" spans="1:18" ht="15.75" customHeight="1">
      <c r="A974" s="1"/>
      <c r="B974" s="6" t="s">
        <v>23</v>
      </c>
      <c r="C974" s="6">
        <v>1197831</v>
      </c>
      <c r="D974" s="7">
        <v>44350</v>
      </c>
      <c r="E974" s="6" t="s">
        <v>24</v>
      </c>
      <c r="F974" s="6" t="s">
        <v>53</v>
      </c>
      <c r="G974" s="6" t="s">
        <v>54</v>
      </c>
      <c r="H974" s="6" t="s">
        <v>19</v>
      </c>
      <c r="I974" s="8">
        <v>0.4</v>
      </c>
      <c r="J974" s="9">
        <v>6500</v>
      </c>
      <c r="K974" s="10">
        <f t="shared" si="6"/>
        <v>2600</v>
      </c>
      <c r="L974" s="10">
        <f t="shared" si="7"/>
        <v>1040</v>
      </c>
      <c r="M974" s="11">
        <v>0.39999999999999997</v>
      </c>
      <c r="O974" s="16"/>
      <c r="P974" s="17"/>
      <c r="Q974" s="12"/>
      <c r="R974" s="13"/>
    </row>
    <row r="975" spans="1:18" ht="15.75" customHeight="1">
      <c r="A975" s="1"/>
      <c r="B975" s="6" t="s">
        <v>23</v>
      </c>
      <c r="C975" s="6">
        <v>1197831</v>
      </c>
      <c r="D975" s="7">
        <v>44350</v>
      </c>
      <c r="E975" s="6" t="s">
        <v>24</v>
      </c>
      <c r="F975" s="6" t="s">
        <v>53</v>
      </c>
      <c r="G975" s="6" t="s">
        <v>54</v>
      </c>
      <c r="H975" s="6" t="s">
        <v>20</v>
      </c>
      <c r="I975" s="8">
        <v>0.4</v>
      </c>
      <c r="J975" s="9">
        <v>6000</v>
      </c>
      <c r="K975" s="10">
        <f t="shared" si="6"/>
        <v>2400</v>
      </c>
      <c r="L975" s="10">
        <f t="shared" si="7"/>
        <v>1200</v>
      </c>
      <c r="M975" s="11">
        <v>0.5</v>
      </c>
      <c r="O975" s="16"/>
      <c r="P975" s="17"/>
      <c r="Q975" s="12"/>
      <c r="R975" s="13"/>
    </row>
    <row r="976" spans="1:18" ht="15.75" customHeight="1">
      <c r="A976" s="1"/>
      <c r="B976" s="6" t="s">
        <v>23</v>
      </c>
      <c r="C976" s="6">
        <v>1197831</v>
      </c>
      <c r="D976" s="7">
        <v>44350</v>
      </c>
      <c r="E976" s="6" t="s">
        <v>24</v>
      </c>
      <c r="F976" s="6" t="s">
        <v>53</v>
      </c>
      <c r="G976" s="6" t="s">
        <v>54</v>
      </c>
      <c r="H976" s="6" t="s">
        <v>21</v>
      </c>
      <c r="I976" s="8">
        <v>0.45</v>
      </c>
      <c r="J976" s="9">
        <v>5000</v>
      </c>
      <c r="K976" s="10">
        <f t="shared" si="6"/>
        <v>2250</v>
      </c>
      <c r="L976" s="10">
        <f t="shared" si="7"/>
        <v>787.5</v>
      </c>
      <c r="M976" s="11">
        <v>0.35</v>
      </c>
      <c r="O976" s="16"/>
      <c r="P976" s="17"/>
      <c r="Q976" s="12"/>
      <c r="R976" s="13"/>
    </row>
    <row r="977" spans="1:18" ht="15.75" customHeight="1">
      <c r="A977" s="1"/>
      <c r="B977" s="6" t="s">
        <v>23</v>
      </c>
      <c r="C977" s="6">
        <v>1197831</v>
      </c>
      <c r="D977" s="7">
        <v>44350</v>
      </c>
      <c r="E977" s="6" t="s">
        <v>24</v>
      </c>
      <c r="F977" s="6" t="s">
        <v>53</v>
      </c>
      <c r="G977" s="6" t="s">
        <v>54</v>
      </c>
      <c r="H977" s="6" t="s">
        <v>22</v>
      </c>
      <c r="I977" s="8">
        <v>0.5</v>
      </c>
      <c r="J977" s="9">
        <v>8750</v>
      </c>
      <c r="K977" s="10">
        <f t="shared" si="6"/>
        <v>4375</v>
      </c>
      <c r="L977" s="10">
        <f t="shared" si="7"/>
        <v>2406.25</v>
      </c>
      <c r="M977" s="11">
        <v>0.55000000000000004</v>
      </c>
      <c r="O977" s="16"/>
      <c r="P977" s="17"/>
      <c r="Q977" s="12"/>
      <c r="R977" s="13"/>
    </row>
    <row r="978" spans="1:18" ht="15.75" customHeight="1">
      <c r="A978" s="1"/>
      <c r="B978" s="6" t="s">
        <v>23</v>
      </c>
      <c r="C978" s="6">
        <v>1197831</v>
      </c>
      <c r="D978" s="7">
        <v>44382</v>
      </c>
      <c r="E978" s="6" t="s">
        <v>24</v>
      </c>
      <c r="F978" s="6" t="s">
        <v>53</v>
      </c>
      <c r="G978" s="6" t="s">
        <v>54</v>
      </c>
      <c r="H978" s="6" t="s">
        <v>17</v>
      </c>
      <c r="I978" s="8">
        <v>0.4</v>
      </c>
      <c r="J978" s="9">
        <v>8250</v>
      </c>
      <c r="K978" s="10">
        <f t="shared" si="6"/>
        <v>3300</v>
      </c>
      <c r="L978" s="10">
        <f t="shared" si="7"/>
        <v>1484.9999999999998</v>
      </c>
      <c r="M978" s="11">
        <v>0.44999999999999996</v>
      </c>
      <c r="O978" s="16"/>
      <c r="P978" s="17"/>
      <c r="Q978" s="12"/>
      <c r="R978" s="13"/>
    </row>
    <row r="979" spans="1:18" ht="15.75" customHeight="1">
      <c r="A979" s="1"/>
      <c r="B979" s="6" t="s">
        <v>23</v>
      </c>
      <c r="C979" s="6">
        <v>1197831</v>
      </c>
      <c r="D979" s="7">
        <v>44382</v>
      </c>
      <c r="E979" s="6" t="s">
        <v>24</v>
      </c>
      <c r="F979" s="6" t="s">
        <v>53</v>
      </c>
      <c r="G979" s="6" t="s">
        <v>54</v>
      </c>
      <c r="H979" s="6" t="s">
        <v>18</v>
      </c>
      <c r="I979" s="8">
        <v>0.45</v>
      </c>
      <c r="J979" s="9">
        <v>8250</v>
      </c>
      <c r="K979" s="10">
        <f t="shared" si="6"/>
        <v>3712.5</v>
      </c>
      <c r="L979" s="10">
        <f t="shared" si="7"/>
        <v>1670.6249999999998</v>
      </c>
      <c r="M979" s="11">
        <v>0.44999999999999996</v>
      </c>
      <c r="O979" s="16"/>
      <c r="P979" s="17"/>
      <c r="Q979" s="12"/>
      <c r="R979" s="13"/>
    </row>
    <row r="980" spans="1:18" ht="15.75" customHeight="1">
      <c r="A980" s="1"/>
      <c r="B980" s="6" t="s">
        <v>23</v>
      </c>
      <c r="C980" s="6">
        <v>1197831</v>
      </c>
      <c r="D980" s="7">
        <v>44382</v>
      </c>
      <c r="E980" s="6" t="s">
        <v>24</v>
      </c>
      <c r="F980" s="6" t="s">
        <v>53</v>
      </c>
      <c r="G980" s="6" t="s">
        <v>54</v>
      </c>
      <c r="H980" s="6" t="s">
        <v>19</v>
      </c>
      <c r="I980" s="8">
        <v>0.4</v>
      </c>
      <c r="J980" s="9">
        <v>9750</v>
      </c>
      <c r="K980" s="10">
        <f t="shared" si="6"/>
        <v>3900</v>
      </c>
      <c r="L980" s="10">
        <f t="shared" si="7"/>
        <v>1754.9999999999998</v>
      </c>
      <c r="M980" s="11">
        <v>0.44999999999999996</v>
      </c>
      <c r="O980" s="16"/>
      <c r="P980" s="17"/>
      <c r="Q980" s="12"/>
      <c r="R980" s="13"/>
    </row>
    <row r="981" spans="1:18" ht="15.75" customHeight="1">
      <c r="A981" s="1"/>
      <c r="B981" s="6" t="s">
        <v>23</v>
      </c>
      <c r="C981" s="6">
        <v>1197831</v>
      </c>
      <c r="D981" s="7">
        <v>44382</v>
      </c>
      <c r="E981" s="6" t="s">
        <v>24</v>
      </c>
      <c r="F981" s="6" t="s">
        <v>53</v>
      </c>
      <c r="G981" s="6" t="s">
        <v>54</v>
      </c>
      <c r="H981" s="6" t="s">
        <v>20</v>
      </c>
      <c r="I981" s="8">
        <v>0.4</v>
      </c>
      <c r="J981" s="9">
        <v>5750</v>
      </c>
      <c r="K981" s="10">
        <f t="shared" si="6"/>
        <v>2300</v>
      </c>
      <c r="L981" s="10">
        <f t="shared" si="7"/>
        <v>1265</v>
      </c>
      <c r="M981" s="11">
        <v>0.55000000000000004</v>
      </c>
      <c r="O981" s="16"/>
      <c r="P981" s="17"/>
      <c r="Q981" s="12"/>
      <c r="R981" s="13"/>
    </row>
    <row r="982" spans="1:18" ht="15.75" customHeight="1">
      <c r="A982" s="1"/>
      <c r="B982" s="6" t="s">
        <v>23</v>
      </c>
      <c r="C982" s="6">
        <v>1197831</v>
      </c>
      <c r="D982" s="7">
        <v>44382</v>
      </c>
      <c r="E982" s="6" t="s">
        <v>24</v>
      </c>
      <c r="F982" s="6" t="s">
        <v>53</v>
      </c>
      <c r="G982" s="6" t="s">
        <v>54</v>
      </c>
      <c r="H982" s="6" t="s">
        <v>21</v>
      </c>
      <c r="I982" s="8">
        <v>0.45</v>
      </c>
      <c r="J982" s="9">
        <v>5500</v>
      </c>
      <c r="K982" s="10">
        <f t="shared" si="6"/>
        <v>2475</v>
      </c>
      <c r="L982" s="10">
        <f t="shared" si="7"/>
        <v>989.99999999999989</v>
      </c>
      <c r="M982" s="11">
        <v>0.39999999999999997</v>
      </c>
      <c r="O982" s="16"/>
      <c r="P982" s="17"/>
      <c r="Q982" s="12"/>
      <c r="R982" s="13"/>
    </row>
    <row r="983" spans="1:18" ht="15.75" customHeight="1">
      <c r="A983" s="1"/>
      <c r="B983" s="6" t="s">
        <v>23</v>
      </c>
      <c r="C983" s="6">
        <v>1197831</v>
      </c>
      <c r="D983" s="7">
        <v>44382</v>
      </c>
      <c r="E983" s="6" t="s">
        <v>24</v>
      </c>
      <c r="F983" s="6" t="s">
        <v>53</v>
      </c>
      <c r="G983" s="6" t="s">
        <v>54</v>
      </c>
      <c r="H983" s="6" t="s">
        <v>22</v>
      </c>
      <c r="I983" s="8">
        <v>0.54999999999999993</v>
      </c>
      <c r="J983" s="9">
        <v>8250</v>
      </c>
      <c r="K983" s="10">
        <f t="shared" si="6"/>
        <v>4537.4999999999991</v>
      </c>
      <c r="L983" s="10">
        <f t="shared" si="7"/>
        <v>2722.5</v>
      </c>
      <c r="M983" s="11">
        <v>0.60000000000000009</v>
      </c>
      <c r="O983" s="16"/>
      <c r="P983" s="17"/>
      <c r="Q983" s="12"/>
      <c r="R983" s="13"/>
    </row>
    <row r="984" spans="1:18" ht="15.75" customHeight="1">
      <c r="A984" s="1"/>
      <c r="B984" s="6" t="s">
        <v>23</v>
      </c>
      <c r="C984" s="6">
        <v>1197831</v>
      </c>
      <c r="D984" s="7">
        <v>44415</v>
      </c>
      <c r="E984" s="6" t="s">
        <v>24</v>
      </c>
      <c r="F984" s="6" t="s">
        <v>53</v>
      </c>
      <c r="G984" s="6" t="s">
        <v>54</v>
      </c>
      <c r="H984" s="6" t="s">
        <v>17</v>
      </c>
      <c r="I984" s="8">
        <v>0.45</v>
      </c>
      <c r="J984" s="9">
        <v>7750</v>
      </c>
      <c r="K984" s="10">
        <f t="shared" si="6"/>
        <v>3487.5</v>
      </c>
      <c r="L984" s="10">
        <f t="shared" si="7"/>
        <v>1569.3749999999998</v>
      </c>
      <c r="M984" s="11">
        <v>0.44999999999999996</v>
      </c>
      <c r="O984" s="16"/>
      <c r="P984" s="17"/>
      <c r="Q984" s="12"/>
      <c r="R984" s="13"/>
    </row>
    <row r="985" spans="1:18" ht="15.75" customHeight="1">
      <c r="A985" s="1"/>
      <c r="B985" s="6" t="s">
        <v>23</v>
      </c>
      <c r="C985" s="6">
        <v>1197831</v>
      </c>
      <c r="D985" s="7">
        <v>44415</v>
      </c>
      <c r="E985" s="6" t="s">
        <v>24</v>
      </c>
      <c r="F985" s="6" t="s">
        <v>53</v>
      </c>
      <c r="G985" s="6" t="s">
        <v>54</v>
      </c>
      <c r="H985" s="6" t="s">
        <v>18</v>
      </c>
      <c r="I985" s="8">
        <v>0.55000000000000004</v>
      </c>
      <c r="J985" s="9">
        <v>7750</v>
      </c>
      <c r="K985" s="10">
        <f t="shared" si="6"/>
        <v>4262.5</v>
      </c>
      <c r="L985" s="10">
        <f t="shared" si="7"/>
        <v>1918.1249999999998</v>
      </c>
      <c r="M985" s="11">
        <v>0.44999999999999996</v>
      </c>
      <c r="O985" s="16"/>
      <c r="P985" s="17"/>
      <c r="Q985" s="12"/>
      <c r="R985" s="13"/>
    </row>
    <row r="986" spans="1:18" ht="15.75" customHeight="1">
      <c r="A986" s="1"/>
      <c r="B986" s="6" t="s">
        <v>23</v>
      </c>
      <c r="C986" s="6">
        <v>1197831</v>
      </c>
      <c r="D986" s="7">
        <v>44415</v>
      </c>
      <c r="E986" s="6" t="s">
        <v>24</v>
      </c>
      <c r="F986" s="6" t="s">
        <v>53</v>
      </c>
      <c r="G986" s="6" t="s">
        <v>54</v>
      </c>
      <c r="H986" s="6" t="s">
        <v>19</v>
      </c>
      <c r="I986" s="8">
        <v>0.5</v>
      </c>
      <c r="J986" s="9">
        <v>9500</v>
      </c>
      <c r="K986" s="10">
        <f t="shared" si="6"/>
        <v>4750</v>
      </c>
      <c r="L986" s="10">
        <f t="shared" si="7"/>
        <v>2137.5</v>
      </c>
      <c r="M986" s="11">
        <v>0.44999999999999996</v>
      </c>
      <c r="O986" s="16"/>
      <c r="P986" s="17"/>
      <c r="Q986" s="12"/>
      <c r="R986" s="13"/>
    </row>
    <row r="987" spans="1:18" ht="15.75" customHeight="1">
      <c r="A987" s="1"/>
      <c r="B987" s="6" t="s">
        <v>23</v>
      </c>
      <c r="C987" s="6">
        <v>1197831</v>
      </c>
      <c r="D987" s="7">
        <v>44415</v>
      </c>
      <c r="E987" s="6" t="s">
        <v>24</v>
      </c>
      <c r="F987" s="6" t="s">
        <v>53</v>
      </c>
      <c r="G987" s="6" t="s">
        <v>54</v>
      </c>
      <c r="H987" s="6" t="s">
        <v>20</v>
      </c>
      <c r="I987" s="8">
        <v>0.45</v>
      </c>
      <c r="J987" s="9">
        <v>4750</v>
      </c>
      <c r="K987" s="10">
        <f t="shared" si="6"/>
        <v>2137.5</v>
      </c>
      <c r="L987" s="10">
        <f t="shared" si="7"/>
        <v>1175.625</v>
      </c>
      <c r="M987" s="11">
        <v>0.55000000000000004</v>
      </c>
      <c r="O987" s="16"/>
      <c r="P987" s="17"/>
      <c r="Q987" s="12"/>
      <c r="R987" s="13"/>
    </row>
    <row r="988" spans="1:18" ht="15.75" customHeight="1">
      <c r="A988" s="1"/>
      <c r="B988" s="6" t="s">
        <v>23</v>
      </c>
      <c r="C988" s="6">
        <v>1197831</v>
      </c>
      <c r="D988" s="7">
        <v>44415</v>
      </c>
      <c r="E988" s="6" t="s">
        <v>24</v>
      </c>
      <c r="F988" s="6" t="s">
        <v>53</v>
      </c>
      <c r="G988" s="6" t="s">
        <v>54</v>
      </c>
      <c r="H988" s="6" t="s">
        <v>21</v>
      </c>
      <c r="I988" s="8">
        <v>0.5</v>
      </c>
      <c r="J988" s="9">
        <v>4750</v>
      </c>
      <c r="K988" s="10">
        <f t="shared" si="6"/>
        <v>2375</v>
      </c>
      <c r="L988" s="10">
        <f t="shared" si="7"/>
        <v>949.99999999999989</v>
      </c>
      <c r="M988" s="11">
        <v>0.39999999999999997</v>
      </c>
      <c r="O988" s="16"/>
      <c r="P988" s="17"/>
      <c r="Q988" s="12"/>
      <c r="R988" s="13"/>
    </row>
    <row r="989" spans="1:18" ht="15.75" customHeight="1">
      <c r="A989" s="1"/>
      <c r="B989" s="6" t="s">
        <v>23</v>
      </c>
      <c r="C989" s="6">
        <v>1197831</v>
      </c>
      <c r="D989" s="7">
        <v>44415</v>
      </c>
      <c r="E989" s="6" t="s">
        <v>24</v>
      </c>
      <c r="F989" s="6" t="s">
        <v>53</v>
      </c>
      <c r="G989" s="6" t="s">
        <v>54</v>
      </c>
      <c r="H989" s="6" t="s">
        <v>22</v>
      </c>
      <c r="I989" s="8">
        <v>0.54999999999999993</v>
      </c>
      <c r="J989" s="9">
        <v>7250</v>
      </c>
      <c r="K989" s="10">
        <f t="shared" si="6"/>
        <v>3987.4999999999995</v>
      </c>
      <c r="L989" s="10">
        <f t="shared" si="7"/>
        <v>2392.5</v>
      </c>
      <c r="M989" s="11">
        <v>0.60000000000000009</v>
      </c>
      <c r="O989" s="16"/>
      <c r="P989" s="17"/>
      <c r="Q989" s="12"/>
      <c r="R989" s="13"/>
    </row>
    <row r="990" spans="1:18" ht="15.75" customHeight="1">
      <c r="A990" s="1"/>
      <c r="B990" s="6" t="s">
        <v>23</v>
      </c>
      <c r="C990" s="6">
        <v>1197831</v>
      </c>
      <c r="D990" s="7">
        <v>44443</v>
      </c>
      <c r="E990" s="6" t="s">
        <v>24</v>
      </c>
      <c r="F990" s="6" t="s">
        <v>53</v>
      </c>
      <c r="G990" s="6" t="s">
        <v>54</v>
      </c>
      <c r="H990" s="6" t="s">
        <v>17</v>
      </c>
      <c r="I990" s="8">
        <v>0.5</v>
      </c>
      <c r="J990" s="9">
        <v>6750</v>
      </c>
      <c r="K990" s="10">
        <f t="shared" si="6"/>
        <v>3375</v>
      </c>
      <c r="L990" s="10">
        <f t="shared" si="7"/>
        <v>1518.7499999999998</v>
      </c>
      <c r="M990" s="11">
        <v>0.44999999999999996</v>
      </c>
      <c r="O990" s="16"/>
      <c r="P990" s="17"/>
      <c r="Q990" s="12"/>
      <c r="R990" s="13"/>
    </row>
    <row r="991" spans="1:18" ht="15.75" customHeight="1">
      <c r="A991" s="1"/>
      <c r="B991" s="6" t="s">
        <v>23</v>
      </c>
      <c r="C991" s="6">
        <v>1197831</v>
      </c>
      <c r="D991" s="7">
        <v>44443</v>
      </c>
      <c r="E991" s="6" t="s">
        <v>24</v>
      </c>
      <c r="F991" s="6" t="s">
        <v>53</v>
      </c>
      <c r="G991" s="6" t="s">
        <v>54</v>
      </c>
      <c r="H991" s="6" t="s">
        <v>18</v>
      </c>
      <c r="I991" s="8">
        <v>0.5</v>
      </c>
      <c r="J991" s="9">
        <v>6250</v>
      </c>
      <c r="K991" s="10">
        <f t="shared" si="6"/>
        <v>3125</v>
      </c>
      <c r="L991" s="10">
        <f t="shared" si="7"/>
        <v>1406.2499999999998</v>
      </c>
      <c r="M991" s="11">
        <v>0.44999999999999996</v>
      </c>
      <c r="O991" s="16"/>
      <c r="P991" s="17"/>
      <c r="Q991" s="12"/>
      <c r="R991" s="13"/>
    </row>
    <row r="992" spans="1:18" ht="15.75" customHeight="1">
      <c r="A992" s="1"/>
      <c r="B992" s="6" t="s">
        <v>23</v>
      </c>
      <c r="C992" s="6">
        <v>1197831</v>
      </c>
      <c r="D992" s="7">
        <v>44443</v>
      </c>
      <c r="E992" s="6" t="s">
        <v>24</v>
      </c>
      <c r="F992" s="6" t="s">
        <v>53</v>
      </c>
      <c r="G992" s="6" t="s">
        <v>54</v>
      </c>
      <c r="H992" s="6" t="s">
        <v>19</v>
      </c>
      <c r="I992" s="8">
        <v>0.54999999999999993</v>
      </c>
      <c r="J992" s="9">
        <v>6750</v>
      </c>
      <c r="K992" s="10">
        <f t="shared" si="6"/>
        <v>3712.4999999999995</v>
      </c>
      <c r="L992" s="10">
        <f t="shared" si="7"/>
        <v>1670.6249999999995</v>
      </c>
      <c r="M992" s="11">
        <v>0.44999999999999996</v>
      </c>
      <c r="O992" s="16"/>
      <c r="P992" s="17"/>
      <c r="Q992" s="12"/>
      <c r="R992" s="13"/>
    </row>
    <row r="993" spans="1:18" ht="15.75" customHeight="1">
      <c r="A993" s="1"/>
      <c r="B993" s="6" t="s">
        <v>23</v>
      </c>
      <c r="C993" s="6">
        <v>1197831</v>
      </c>
      <c r="D993" s="7">
        <v>44443</v>
      </c>
      <c r="E993" s="6" t="s">
        <v>24</v>
      </c>
      <c r="F993" s="6" t="s">
        <v>53</v>
      </c>
      <c r="G993" s="6" t="s">
        <v>54</v>
      </c>
      <c r="H993" s="6" t="s">
        <v>20</v>
      </c>
      <c r="I993" s="8">
        <v>0.54999999999999993</v>
      </c>
      <c r="J993" s="9">
        <v>4000</v>
      </c>
      <c r="K993" s="10">
        <f t="shared" si="6"/>
        <v>2199.9999999999995</v>
      </c>
      <c r="L993" s="10">
        <f t="shared" si="7"/>
        <v>1209.9999999999998</v>
      </c>
      <c r="M993" s="11">
        <v>0.55000000000000004</v>
      </c>
      <c r="O993" s="16"/>
      <c r="P993" s="17"/>
      <c r="Q993" s="12"/>
      <c r="R993" s="13"/>
    </row>
    <row r="994" spans="1:18" ht="15.75" customHeight="1">
      <c r="A994" s="1"/>
      <c r="B994" s="6" t="s">
        <v>23</v>
      </c>
      <c r="C994" s="6">
        <v>1197831</v>
      </c>
      <c r="D994" s="7">
        <v>44443</v>
      </c>
      <c r="E994" s="6" t="s">
        <v>24</v>
      </c>
      <c r="F994" s="6" t="s">
        <v>53</v>
      </c>
      <c r="G994" s="6" t="s">
        <v>54</v>
      </c>
      <c r="H994" s="6" t="s">
        <v>21</v>
      </c>
      <c r="I994" s="8">
        <v>0.5</v>
      </c>
      <c r="J994" s="9">
        <v>4000</v>
      </c>
      <c r="K994" s="10">
        <f t="shared" si="6"/>
        <v>2000</v>
      </c>
      <c r="L994" s="10">
        <f t="shared" si="7"/>
        <v>799.99999999999989</v>
      </c>
      <c r="M994" s="11">
        <v>0.39999999999999997</v>
      </c>
      <c r="O994" s="16"/>
      <c r="P994" s="17"/>
      <c r="Q994" s="12"/>
      <c r="R994" s="13"/>
    </row>
    <row r="995" spans="1:18" ht="15.75" customHeight="1">
      <c r="A995" s="1"/>
      <c r="B995" s="6" t="s">
        <v>23</v>
      </c>
      <c r="C995" s="6">
        <v>1197831</v>
      </c>
      <c r="D995" s="7">
        <v>44443</v>
      </c>
      <c r="E995" s="6" t="s">
        <v>24</v>
      </c>
      <c r="F995" s="6" t="s">
        <v>53</v>
      </c>
      <c r="G995" s="6" t="s">
        <v>54</v>
      </c>
      <c r="H995" s="6" t="s">
        <v>22</v>
      </c>
      <c r="I995" s="8">
        <v>0.45</v>
      </c>
      <c r="J995" s="9">
        <v>6250</v>
      </c>
      <c r="K995" s="10">
        <f t="shared" si="6"/>
        <v>2812.5</v>
      </c>
      <c r="L995" s="10">
        <f t="shared" si="7"/>
        <v>1687.5000000000002</v>
      </c>
      <c r="M995" s="11">
        <v>0.60000000000000009</v>
      </c>
      <c r="O995" s="16"/>
      <c r="P995" s="17"/>
      <c r="Q995" s="12"/>
      <c r="R995" s="13"/>
    </row>
    <row r="996" spans="1:18" ht="15.75" customHeight="1">
      <c r="A996" s="1"/>
      <c r="B996" s="6" t="s">
        <v>23</v>
      </c>
      <c r="C996" s="6">
        <v>1197831</v>
      </c>
      <c r="D996" s="7">
        <v>44472</v>
      </c>
      <c r="E996" s="6" t="s">
        <v>24</v>
      </c>
      <c r="F996" s="6" t="s">
        <v>53</v>
      </c>
      <c r="G996" s="6" t="s">
        <v>54</v>
      </c>
      <c r="H996" s="6" t="s">
        <v>17</v>
      </c>
      <c r="I996" s="8">
        <v>0.35000000000000003</v>
      </c>
      <c r="J996" s="9">
        <v>5750</v>
      </c>
      <c r="K996" s="10">
        <f t="shared" si="6"/>
        <v>2012.5000000000002</v>
      </c>
      <c r="L996" s="10">
        <f t="shared" si="7"/>
        <v>905.625</v>
      </c>
      <c r="M996" s="11">
        <v>0.44999999999999996</v>
      </c>
      <c r="O996" s="16"/>
      <c r="P996" s="17"/>
      <c r="Q996" s="12"/>
      <c r="R996" s="13"/>
    </row>
    <row r="997" spans="1:18" ht="15.75" customHeight="1">
      <c r="A997" s="1"/>
      <c r="B997" s="6" t="s">
        <v>23</v>
      </c>
      <c r="C997" s="6">
        <v>1197831</v>
      </c>
      <c r="D997" s="7">
        <v>44472</v>
      </c>
      <c r="E997" s="6" t="s">
        <v>24</v>
      </c>
      <c r="F997" s="6" t="s">
        <v>53</v>
      </c>
      <c r="G997" s="6" t="s">
        <v>54</v>
      </c>
      <c r="H997" s="6" t="s">
        <v>18</v>
      </c>
      <c r="I997" s="8">
        <v>0.35000000000000003</v>
      </c>
      <c r="J997" s="9">
        <v>5750</v>
      </c>
      <c r="K997" s="10">
        <f t="shared" si="6"/>
        <v>2012.5000000000002</v>
      </c>
      <c r="L997" s="10">
        <f t="shared" si="7"/>
        <v>905.625</v>
      </c>
      <c r="M997" s="11">
        <v>0.44999999999999996</v>
      </c>
      <c r="O997" s="16"/>
      <c r="P997" s="17"/>
      <c r="Q997" s="12"/>
      <c r="R997" s="13"/>
    </row>
    <row r="998" spans="1:18" ht="15.75" customHeight="1">
      <c r="A998" s="1"/>
      <c r="B998" s="6" t="s">
        <v>23</v>
      </c>
      <c r="C998" s="6">
        <v>1197831</v>
      </c>
      <c r="D998" s="7">
        <v>44472</v>
      </c>
      <c r="E998" s="6" t="s">
        <v>24</v>
      </c>
      <c r="F998" s="6" t="s">
        <v>53</v>
      </c>
      <c r="G998" s="6" t="s">
        <v>54</v>
      </c>
      <c r="H998" s="6" t="s">
        <v>19</v>
      </c>
      <c r="I998" s="8">
        <v>0.4</v>
      </c>
      <c r="J998" s="9">
        <v>5250</v>
      </c>
      <c r="K998" s="10">
        <f t="shared" si="6"/>
        <v>2100</v>
      </c>
      <c r="L998" s="10">
        <f t="shared" si="7"/>
        <v>944.99999999999989</v>
      </c>
      <c r="M998" s="11">
        <v>0.44999999999999996</v>
      </c>
      <c r="O998" s="16"/>
      <c r="P998" s="17"/>
      <c r="Q998" s="12"/>
      <c r="R998" s="13"/>
    </row>
    <row r="999" spans="1:18" ht="15.75" customHeight="1">
      <c r="A999" s="1"/>
      <c r="B999" s="6" t="s">
        <v>23</v>
      </c>
      <c r="C999" s="6">
        <v>1197831</v>
      </c>
      <c r="D999" s="7">
        <v>44472</v>
      </c>
      <c r="E999" s="6" t="s">
        <v>24</v>
      </c>
      <c r="F999" s="6" t="s">
        <v>53</v>
      </c>
      <c r="G999" s="6" t="s">
        <v>54</v>
      </c>
      <c r="H999" s="6" t="s">
        <v>20</v>
      </c>
      <c r="I999" s="8">
        <v>0.4</v>
      </c>
      <c r="J999" s="9">
        <v>3750</v>
      </c>
      <c r="K999" s="10">
        <f t="shared" si="6"/>
        <v>1500</v>
      </c>
      <c r="L999" s="10">
        <f t="shared" si="7"/>
        <v>825.00000000000011</v>
      </c>
      <c r="M999" s="11">
        <v>0.55000000000000004</v>
      </c>
      <c r="O999" s="16"/>
      <c r="P999" s="17"/>
      <c r="Q999" s="12"/>
      <c r="R999" s="13"/>
    </row>
    <row r="1000" spans="1:18" ht="15.75" customHeight="1">
      <c r="A1000" s="1"/>
      <c r="B1000" s="6" t="s">
        <v>23</v>
      </c>
      <c r="C1000" s="6">
        <v>1197831</v>
      </c>
      <c r="D1000" s="7">
        <v>44472</v>
      </c>
      <c r="E1000" s="6" t="s">
        <v>24</v>
      </c>
      <c r="F1000" s="6" t="s">
        <v>53</v>
      </c>
      <c r="G1000" s="6" t="s">
        <v>54</v>
      </c>
      <c r="H1000" s="6" t="s">
        <v>21</v>
      </c>
      <c r="I1000" s="8">
        <v>0.35000000000000003</v>
      </c>
      <c r="J1000" s="9">
        <v>3500</v>
      </c>
      <c r="K1000" s="10">
        <f t="shared" si="6"/>
        <v>1225.0000000000002</v>
      </c>
      <c r="L1000" s="10">
        <f t="shared" si="7"/>
        <v>490.00000000000006</v>
      </c>
      <c r="M1000" s="11">
        <v>0.39999999999999997</v>
      </c>
      <c r="O1000" s="16"/>
      <c r="P1000" s="17"/>
      <c r="Q1000" s="12"/>
      <c r="R1000" s="13"/>
    </row>
    <row r="1001" spans="1:18" ht="15.75" customHeight="1">
      <c r="A1001" s="1"/>
      <c r="B1001" s="6" t="s">
        <v>23</v>
      </c>
      <c r="C1001" s="6">
        <v>1197831</v>
      </c>
      <c r="D1001" s="7">
        <v>44472</v>
      </c>
      <c r="E1001" s="6" t="s">
        <v>24</v>
      </c>
      <c r="F1001" s="6" t="s">
        <v>53</v>
      </c>
      <c r="G1001" s="6" t="s">
        <v>54</v>
      </c>
      <c r="H1001" s="6" t="s">
        <v>22</v>
      </c>
      <c r="I1001" s="8">
        <v>0.45</v>
      </c>
      <c r="J1001" s="9">
        <v>5250</v>
      </c>
      <c r="K1001" s="10">
        <f t="shared" si="6"/>
        <v>2362.5</v>
      </c>
      <c r="L1001" s="10">
        <f t="shared" si="7"/>
        <v>1417.5000000000002</v>
      </c>
      <c r="M1001" s="11">
        <v>0.60000000000000009</v>
      </c>
      <c r="O1001" s="16"/>
      <c r="P1001" s="17"/>
      <c r="Q1001" s="12"/>
      <c r="R1001" s="13"/>
    </row>
    <row r="1002" spans="1:18" ht="15.75" customHeight="1">
      <c r="A1002" s="1"/>
      <c r="B1002" s="6" t="s">
        <v>23</v>
      </c>
      <c r="C1002" s="6">
        <v>1197831</v>
      </c>
      <c r="D1002" s="7">
        <v>44504</v>
      </c>
      <c r="E1002" s="6" t="s">
        <v>24</v>
      </c>
      <c r="F1002" s="6" t="s">
        <v>53</v>
      </c>
      <c r="G1002" s="6" t="s">
        <v>54</v>
      </c>
      <c r="H1002" s="6" t="s">
        <v>17</v>
      </c>
      <c r="I1002" s="8">
        <v>0.30000000000000004</v>
      </c>
      <c r="J1002" s="9">
        <v>6750</v>
      </c>
      <c r="K1002" s="10">
        <f t="shared" si="6"/>
        <v>2025.0000000000002</v>
      </c>
      <c r="L1002" s="10">
        <f t="shared" si="7"/>
        <v>911.25</v>
      </c>
      <c r="M1002" s="11">
        <v>0.44999999999999996</v>
      </c>
      <c r="O1002" s="16"/>
      <c r="P1002" s="17"/>
      <c r="Q1002" s="12"/>
      <c r="R1002" s="13"/>
    </row>
    <row r="1003" spans="1:18" ht="15.75" customHeight="1">
      <c r="A1003" s="1"/>
      <c r="B1003" s="6" t="s">
        <v>23</v>
      </c>
      <c r="C1003" s="6">
        <v>1197831</v>
      </c>
      <c r="D1003" s="7">
        <v>44504</v>
      </c>
      <c r="E1003" s="6" t="s">
        <v>24</v>
      </c>
      <c r="F1003" s="6" t="s">
        <v>53</v>
      </c>
      <c r="G1003" s="6" t="s">
        <v>54</v>
      </c>
      <c r="H1003" s="6" t="s">
        <v>18</v>
      </c>
      <c r="I1003" s="8">
        <v>0.30000000000000004</v>
      </c>
      <c r="J1003" s="9">
        <v>6750</v>
      </c>
      <c r="K1003" s="10">
        <f t="shared" si="6"/>
        <v>2025.0000000000002</v>
      </c>
      <c r="L1003" s="10">
        <f t="shared" si="7"/>
        <v>911.25</v>
      </c>
      <c r="M1003" s="11">
        <v>0.44999999999999996</v>
      </c>
      <c r="O1003" s="16"/>
      <c r="P1003" s="17"/>
      <c r="Q1003" s="12"/>
      <c r="R1003" s="13"/>
    </row>
    <row r="1004" spans="1:18" ht="15.75" customHeight="1">
      <c r="A1004" s="1"/>
      <c r="B1004" s="6" t="s">
        <v>23</v>
      </c>
      <c r="C1004" s="6">
        <v>1197831</v>
      </c>
      <c r="D1004" s="7">
        <v>44504</v>
      </c>
      <c r="E1004" s="6" t="s">
        <v>24</v>
      </c>
      <c r="F1004" s="6" t="s">
        <v>53</v>
      </c>
      <c r="G1004" s="6" t="s">
        <v>54</v>
      </c>
      <c r="H1004" s="6" t="s">
        <v>19</v>
      </c>
      <c r="I1004" s="8">
        <v>0.55000000000000004</v>
      </c>
      <c r="J1004" s="9">
        <v>6000</v>
      </c>
      <c r="K1004" s="10">
        <f t="shared" si="6"/>
        <v>3300.0000000000005</v>
      </c>
      <c r="L1004" s="10">
        <f t="shared" si="7"/>
        <v>1485</v>
      </c>
      <c r="M1004" s="11">
        <v>0.44999999999999996</v>
      </c>
      <c r="O1004" s="16"/>
      <c r="P1004" s="17"/>
      <c r="Q1004" s="12"/>
      <c r="R1004" s="13"/>
    </row>
    <row r="1005" spans="1:18" ht="15.75" customHeight="1">
      <c r="A1005" s="1"/>
      <c r="B1005" s="6" t="s">
        <v>23</v>
      </c>
      <c r="C1005" s="6">
        <v>1197831</v>
      </c>
      <c r="D1005" s="7">
        <v>44504</v>
      </c>
      <c r="E1005" s="6" t="s">
        <v>24</v>
      </c>
      <c r="F1005" s="6" t="s">
        <v>53</v>
      </c>
      <c r="G1005" s="6" t="s">
        <v>54</v>
      </c>
      <c r="H1005" s="6" t="s">
        <v>20</v>
      </c>
      <c r="I1005" s="8">
        <v>0.55000000000000004</v>
      </c>
      <c r="J1005" s="9">
        <v>4750</v>
      </c>
      <c r="K1005" s="10">
        <f t="shared" si="6"/>
        <v>2612.5</v>
      </c>
      <c r="L1005" s="10">
        <f t="shared" si="7"/>
        <v>1436.8750000000002</v>
      </c>
      <c r="M1005" s="11">
        <v>0.55000000000000004</v>
      </c>
      <c r="O1005" s="16"/>
      <c r="P1005" s="17"/>
      <c r="Q1005" s="12"/>
      <c r="R1005" s="13"/>
    </row>
    <row r="1006" spans="1:18" ht="15.75" customHeight="1">
      <c r="A1006" s="1"/>
      <c r="B1006" s="6" t="s">
        <v>23</v>
      </c>
      <c r="C1006" s="6">
        <v>1197831</v>
      </c>
      <c r="D1006" s="7">
        <v>44504</v>
      </c>
      <c r="E1006" s="6" t="s">
        <v>24</v>
      </c>
      <c r="F1006" s="6" t="s">
        <v>53</v>
      </c>
      <c r="G1006" s="6" t="s">
        <v>54</v>
      </c>
      <c r="H1006" s="6" t="s">
        <v>21</v>
      </c>
      <c r="I1006" s="8">
        <v>0.54999999999999993</v>
      </c>
      <c r="J1006" s="9">
        <v>4500</v>
      </c>
      <c r="K1006" s="10">
        <f t="shared" si="6"/>
        <v>2474.9999999999995</v>
      </c>
      <c r="L1006" s="10">
        <f t="shared" si="7"/>
        <v>989.99999999999977</v>
      </c>
      <c r="M1006" s="11">
        <v>0.39999999999999997</v>
      </c>
      <c r="O1006" s="16"/>
      <c r="P1006" s="17"/>
      <c r="Q1006" s="12"/>
      <c r="R1006" s="13"/>
    </row>
    <row r="1007" spans="1:18" ht="15.75" customHeight="1">
      <c r="A1007" s="1"/>
      <c r="B1007" s="6" t="s">
        <v>23</v>
      </c>
      <c r="C1007" s="6">
        <v>1197831</v>
      </c>
      <c r="D1007" s="7">
        <v>44504</v>
      </c>
      <c r="E1007" s="6" t="s">
        <v>24</v>
      </c>
      <c r="F1007" s="6" t="s">
        <v>53</v>
      </c>
      <c r="G1007" s="6" t="s">
        <v>54</v>
      </c>
      <c r="H1007" s="6" t="s">
        <v>22</v>
      </c>
      <c r="I1007" s="8">
        <v>0.65</v>
      </c>
      <c r="J1007" s="9">
        <v>6500</v>
      </c>
      <c r="K1007" s="10">
        <f t="shared" si="6"/>
        <v>4225</v>
      </c>
      <c r="L1007" s="10">
        <f t="shared" si="7"/>
        <v>2535.0000000000005</v>
      </c>
      <c r="M1007" s="11">
        <v>0.60000000000000009</v>
      </c>
      <c r="O1007" s="16"/>
      <c r="P1007" s="17"/>
      <c r="Q1007" s="12"/>
      <c r="R1007" s="13"/>
    </row>
    <row r="1008" spans="1:18" ht="15.75" customHeight="1">
      <c r="A1008" s="1"/>
      <c r="B1008" s="6" t="s">
        <v>23</v>
      </c>
      <c r="C1008" s="6">
        <v>1197831</v>
      </c>
      <c r="D1008" s="7">
        <v>44533</v>
      </c>
      <c r="E1008" s="6" t="s">
        <v>24</v>
      </c>
      <c r="F1008" s="6" t="s">
        <v>53</v>
      </c>
      <c r="G1008" s="6" t="s">
        <v>54</v>
      </c>
      <c r="H1008" s="6" t="s">
        <v>17</v>
      </c>
      <c r="I1008" s="8">
        <v>0.54999999999999993</v>
      </c>
      <c r="J1008" s="9">
        <v>8000</v>
      </c>
      <c r="K1008" s="10">
        <f t="shared" si="6"/>
        <v>4399.9999999999991</v>
      </c>
      <c r="L1008" s="10">
        <f t="shared" si="7"/>
        <v>1979.9999999999993</v>
      </c>
      <c r="M1008" s="11">
        <v>0.44999999999999996</v>
      </c>
      <c r="O1008" s="16"/>
      <c r="P1008" s="17"/>
      <c r="Q1008" s="12"/>
      <c r="R1008" s="13"/>
    </row>
    <row r="1009" spans="1:18" ht="15.75" customHeight="1">
      <c r="A1009" s="1"/>
      <c r="B1009" s="6" t="s">
        <v>23</v>
      </c>
      <c r="C1009" s="6">
        <v>1197831</v>
      </c>
      <c r="D1009" s="7">
        <v>44533</v>
      </c>
      <c r="E1009" s="6" t="s">
        <v>24</v>
      </c>
      <c r="F1009" s="6" t="s">
        <v>53</v>
      </c>
      <c r="G1009" s="6" t="s">
        <v>54</v>
      </c>
      <c r="H1009" s="6" t="s">
        <v>18</v>
      </c>
      <c r="I1009" s="8">
        <v>0.54999999999999993</v>
      </c>
      <c r="J1009" s="9">
        <v>8000</v>
      </c>
      <c r="K1009" s="10">
        <f t="shared" si="6"/>
        <v>4399.9999999999991</v>
      </c>
      <c r="L1009" s="10">
        <f t="shared" si="7"/>
        <v>1979.9999999999993</v>
      </c>
      <c r="M1009" s="11">
        <v>0.44999999999999996</v>
      </c>
      <c r="O1009" s="16"/>
      <c r="P1009" s="17"/>
      <c r="Q1009" s="12"/>
      <c r="R1009" s="13"/>
    </row>
    <row r="1010" spans="1:18" ht="15.75" customHeight="1">
      <c r="A1010" s="1"/>
      <c r="B1010" s="6" t="s">
        <v>23</v>
      </c>
      <c r="C1010" s="6">
        <v>1197831</v>
      </c>
      <c r="D1010" s="7">
        <v>44533</v>
      </c>
      <c r="E1010" s="6" t="s">
        <v>24</v>
      </c>
      <c r="F1010" s="6" t="s">
        <v>53</v>
      </c>
      <c r="G1010" s="6" t="s">
        <v>54</v>
      </c>
      <c r="H1010" s="6" t="s">
        <v>19</v>
      </c>
      <c r="I1010" s="8">
        <v>0.6</v>
      </c>
      <c r="J1010" s="9">
        <v>7000</v>
      </c>
      <c r="K1010" s="10">
        <f t="shared" si="6"/>
        <v>4200</v>
      </c>
      <c r="L1010" s="10">
        <f t="shared" si="7"/>
        <v>1889.9999999999998</v>
      </c>
      <c r="M1010" s="11">
        <v>0.44999999999999996</v>
      </c>
      <c r="O1010" s="16"/>
      <c r="P1010" s="17"/>
      <c r="Q1010" s="12"/>
      <c r="R1010" s="13"/>
    </row>
    <row r="1011" spans="1:18" ht="15.75" customHeight="1">
      <c r="A1011" s="1"/>
      <c r="B1011" s="6" t="s">
        <v>23</v>
      </c>
      <c r="C1011" s="6">
        <v>1197831</v>
      </c>
      <c r="D1011" s="7">
        <v>44533</v>
      </c>
      <c r="E1011" s="6" t="s">
        <v>24</v>
      </c>
      <c r="F1011" s="6" t="s">
        <v>53</v>
      </c>
      <c r="G1011" s="6" t="s">
        <v>54</v>
      </c>
      <c r="H1011" s="6" t="s">
        <v>20</v>
      </c>
      <c r="I1011" s="8">
        <v>0.6</v>
      </c>
      <c r="J1011" s="9">
        <v>5500</v>
      </c>
      <c r="K1011" s="10">
        <f t="shared" si="6"/>
        <v>3300</v>
      </c>
      <c r="L1011" s="10">
        <f t="shared" si="7"/>
        <v>1815.0000000000002</v>
      </c>
      <c r="M1011" s="11">
        <v>0.55000000000000004</v>
      </c>
      <c r="O1011" s="16"/>
      <c r="P1011" s="17"/>
      <c r="Q1011" s="12"/>
      <c r="R1011" s="13"/>
    </row>
    <row r="1012" spans="1:18" ht="15.75" customHeight="1">
      <c r="A1012" s="1"/>
      <c r="B1012" s="6" t="s">
        <v>23</v>
      </c>
      <c r="C1012" s="6">
        <v>1197831</v>
      </c>
      <c r="D1012" s="7">
        <v>44533</v>
      </c>
      <c r="E1012" s="6" t="s">
        <v>24</v>
      </c>
      <c r="F1012" s="6" t="s">
        <v>53</v>
      </c>
      <c r="G1012" s="6" t="s">
        <v>54</v>
      </c>
      <c r="H1012" s="6" t="s">
        <v>21</v>
      </c>
      <c r="I1012" s="8">
        <v>0.54999999999999993</v>
      </c>
      <c r="J1012" s="9">
        <v>5000</v>
      </c>
      <c r="K1012" s="10">
        <f t="shared" si="6"/>
        <v>2749.9999999999995</v>
      </c>
      <c r="L1012" s="10">
        <f t="shared" si="7"/>
        <v>1099.9999999999998</v>
      </c>
      <c r="M1012" s="11">
        <v>0.39999999999999997</v>
      </c>
      <c r="O1012" s="16"/>
      <c r="P1012" s="17"/>
      <c r="Q1012" s="12"/>
      <c r="R1012" s="13"/>
    </row>
    <row r="1013" spans="1:18" ht="15.75" customHeight="1">
      <c r="A1013" s="1"/>
      <c r="B1013" s="6" t="s">
        <v>23</v>
      </c>
      <c r="C1013" s="6">
        <v>1197831</v>
      </c>
      <c r="D1013" s="7">
        <v>44533</v>
      </c>
      <c r="E1013" s="6" t="s">
        <v>24</v>
      </c>
      <c r="F1013" s="6" t="s">
        <v>53</v>
      </c>
      <c r="G1013" s="6" t="s">
        <v>54</v>
      </c>
      <c r="H1013" s="6" t="s">
        <v>22</v>
      </c>
      <c r="I1013" s="8">
        <v>0.65</v>
      </c>
      <c r="J1013" s="9">
        <v>7500</v>
      </c>
      <c r="K1013" s="10">
        <f t="shared" si="6"/>
        <v>4875</v>
      </c>
      <c r="L1013" s="10">
        <f t="shared" si="7"/>
        <v>2925.0000000000005</v>
      </c>
      <c r="M1013" s="11">
        <v>0.60000000000000009</v>
      </c>
      <c r="O1013" s="16"/>
      <c r="P1013" s="17"/>
      <c r="Q1013" s="12"/>
      <c r="R1013" s="13"/>
    </row>
    <row r="1014" spans="1:18" ht="15.75" customHeight="1">
      <c r="A1014" s="1" t="s">
        <v>39</v>
      </c>
      <c r="B1014" s="6" t="s">
        <v>14</v>
      </c>
      <c r="C1014" s="6">
        <v>1185732</v>
      </c>
      <c r="D1014" s="7">
        <v>44207</v>
      </c>
      <c r="E1014" s="6" t="s">
        <v>33</v>
      </c>
      <c r="F1014" s="6" t="s">
        <v>55</v>
      </c>
      <c r="G1014" s="6" t="s">
        <v>56</v>
      </c>
      <c r="H1014" s="6" t="s">
        <v>17</v>
      </c>
      <c r="I1014" s="8">
        <v>0.35</v>
      </c>
      <c r="J1014" s="9">
        <v>4250</v>
      </c>
      <c r="K1014" s="10">
        <f t="shared" si="6"/>
        <v>1487.5</v>
      </c>
      <c r="L1014" s="10">
        <f t="shared" si="7"/>
        <v>595</v>
      </c>
      <c r="M1014" s="11">
        <v>0.4</v>
      </c>
      <c r="O1014" s="16"/>
      <c r="P1014" s="17"/>
      <c r="Q1014" s="12"/>
      <c r="R1014" s="13"/>
    </row>
    <row r="1015" spans="1:18" ht="15.75" customHeight="1">
      <c r="A1015" s="1"/>
      <c r="B1015" s="6" t="s">
        <v>14</v>
      </c>
      <c r="C1015" s="6">
        <v>1185732</v>
      </c>
      <c r="D1015" s="7">
        <v>44207</v>
      </c>
      <c r="E1015" s="6" t="s">
        <v>33</v>
      </c>
      <c r="F1015" s="6" t="s">
        <v>55</v>
      </c>
      <c r="G1015" s="6" t="s">
        <v>56</v>
      </c>
      <c r="H1015" s="6" t="s">
        <v>18</v>
      </c>
      <c r="I1015" s="8">
        <v>0.35</v>
      </c>
      <c r="J1015" s="9">
        <v>2250</v>
      </c>
      <c r="K1015" s="10">
        <f t="shared" si="6"/>
        <v>787.5</v>
      </c>
      <c r="L1015" s="10">
        <f t="shared" si="7"/>
        <v>275.625</v>
      </c>
      <c r="M1015" s="11">
        <v>0.35</v>
      </c>
      <c r="O1015" s="16"/>
      <c r="P1015" s="17"/>
      <c r="Q1015" s="12"/>
      <c r="R1015" s="13"/>
    </row>
    <row r="1016" spans="1:18" ht="15.75" customHeight="1">
      <c r="A1016" s="1"/>
      <c r="B1016" s="6" t="s">
        <v>14</v>
      </c>
      <c r="C1016" s="6">
        <v>1185732</v>
      </c>
      <c r="D1016" s="7">
        <v>44207</v>
      </c>
      <c r="E1016" s="6" t="s">
        <v>33</v>
      </c>
      <c r="F1016" s="6" t="s">
        <v>55</v>
      </c>
      <c r="G1016" s="6" t="s">
        <v>56</v>
      </c>
      <c r="H1016" s="6" t="s">
        <v>19</v>
      </c>
      <c r="I1016" s="8">
        <v>0.25</v>
      </c>
      <c r="J1016" s="9">
        <v>2250</v>
      </c>
      <c r="K1016" s="10">
        <f t="shared" si="6"/>
        <v>562.5</v>
      </c>
      <c r="L1016" s="10">
        <f t="shared" si="7"/>
        <v>196.875</v>
      </c>
      <c r="M1016" s="11">
        <v>0.35</v>
      </c>
      <c r="O1016" s="16"/>
      <c r="P1016" s="17"/>
      <c r="Q1016" s="12"/>
      <c r="R1016" s="13"/>
    </row>
    <row r="1017" spans="1:18" ht="15.75" customHeight="1">
      <c r="A1017" s="1"/>
      <c r="B1017" s="6" t="s">
        <v>14</v>
      </c>
      <c r="C1017" s="6">
        <v>1185732</v>
      </c>
      <c r="D1017" s="7">
        <v>44207</v>
      </c>
      <c r="E1017" s="6" t="s">
        <v>33</v>
      </c>
      <c r="F1017" s="6" t="s">
        <v>55</v>
      </c>
      <c r="G1017" s="6" t="s">
        <v>56</v>
      </c>
      <c r="H1017" s="6" t="s">
        <v>20</v>
      </c>
      <c r="I1017" s="8">
        <v>0.30000000000000004</v>
      </c>
      <c r="J1017" s="9">
        <v>750</v>
      </c>
      <c r="K1017" s="10">
        <f t="shared" si="6"/>
        <v>225.00000000000003</v>
      </c>
      <c r="L1017" s="10">
        <f t="shared" si="7"/>
        <v>90.000000000000014</v>
      </c>
      <c r="M1017" s="11">
        <v>0.4</v>
      </c>
      <c r="O1017" s="16"/>
      <c r="P1017" s="17"/>
      <c r="Q1017" s="12"/>
      <c r="R1017" s="13"/>
    </row>
    <row r="1018" spans="1:18" ht="15.75" customHeight="1">
      <c r="A1018" s="1"/>
      <c r="B1018" s="6" t="s">
        <v>14</v>
      </c>
      <c r="C1018" s="6">
        <v>1185732</v>
      </c>
      <c r="D1018" s="7">
        <v>44207</v>
      </c>
      <c r="E1018" s="6" t="s">
        <v>33</v>
      </c>
      <c r="F1018" s="6" t="s">
        <v>55</v>
      </c>
      <c r="G1018" s="6" t="s">
        <v>56</v>
      </c>
      <c r="H1018" s="6" t="s">
        <v>21</v>
      </c>
      <c r="I1018" s="8">
        <v>0.44999999999999996</v>
      </c>
      <c r="J1018" s="9">
        <v>1250</v>
      </c>
      <c r="K1018" s="10">
        <f t="shared" si="6"/>
        <v>562.5</v>
      </c>
      <c r="L1018" s="10">
        <f t="shared" si="7"/>
        <v>196.875</v>
      </c>
      <c r="M1018" s="11">
        <v>0.35</v>
      </c>
      <c r="O1018" s="16"/>
      <c r="P1018" s="17"/>
      <c r="Q1018" s="12"/>
      <c r="R1018" s="13"/>
    </row>
    <row r="1019" spans="1:18" ht="15.75" customHeight="1">
      <c r="A1019" s="1"/>
      <c r="B1019" s="6" t="s">
        <v>14</v>
      </c>
      <c r="C1019" s="6">
        <v>1185732</v>
      </c>
      <c r="D1019" s="7">
        <v>44207</v>
      </c>
      <c r="E1019" s="6" t="s">
        <v>33</v>
      </c>
      <c r="F1019" s="6" t="s">
        <v>55</v>
      </c>
      <c r="G1019" s="6" t="s">
        <v>56</v>
      </c>
      <c r="H1019" s="6" t="s">
        <v>22</v>
      </c>
      <c r="I1019" s="8">
        <v>0.35</v>
      </c>
      <c r="J1019" s="9">
        <v>2250</v>
      </c>
      <c r="K1019" s="10">
        <f t="shared" si="6"/>
        <v>787.5</v>
      </c>
      <c r="L1019" s="10">
        <f t="shared" si="7"/>
        <v>393.75</v>
      </c>
      <c r="M1019" s="11">
        <v>0.5</v>
      </c>
      <c r="O1019" s="16"/>
      <c r="P1019" s="17"/>
      <c r="Q1019" s="12"/>
      <c r="R1019" s="13"/>
    </row>
    <row r="1020" spans="1:18" ht="15.75" customHeight="1">
      <c r="A1020" s="1"/>
      <c r="B1020" s="6" t="s">
        <v>14</v>
      </c>
      <c r="C1020" s="6">
        <v>1185732</v>
      </c>
      <c r="D1020" s="7">
        <v>44238</v>
      </c>
      <c r="E1020" s="6" t="s">
        <v>33</v>
      </c>
      <c r="F1020" s="6" t="s">
        <v>55</v>
      </c>
      <c r="G1020" s="6" t="s">
        <v>56</v>
      </c>
      <c r="H1020" s="6" t="s">
        <v>17</v>
      </c>
      <c r="I1020" s="8">
        <v>0.35</v>
      </c>
      <c r="J1020" s="9">
        <v>4750</v>
      </c>
      <c r="K1020" s="10">
        <f t="shared" si="6"/>
        <v>1662.5</v>
      </c>
      <c r="L1020" s="10">
        <f t="shared" si="7"/>
        <v>665</v>
      </c>
      <c r="M1020" s="11">
        <v>0.4</v>
      </c>
      <c r="O1020" s="16"/>
      <c r="P1020" s="17"/>
      <c r="Q1020" s="12"/>
      <c r="R1020" s="13"/>
    </row>
    <row r="1021" spans="1:18" ht="15.75" customHeight="1">
      <c r="A1021" s="1"/>
      <c r="B1021" s="6" t="s">
        <v>14</v>
      </c>
      <c r="C1021" s="6">
        <v>1185732</v>
      </c>
      <c r="D1021" s="7">
        <v>44238</v>
      </c>
      <c r="E1021" s="6" t="s">
        <v>33</v>
      </c>
      <c r="F1021" s="6" t="s">
        <v>55</v>
      </c>
      <c r="G1021" s="6" t="s">
        <v>56</v>
      </c>
      <c r="H1021" s="6" t="s">
        <v>18</v>
      </c>
      <c r="I1021" s="8">
        <v>0.35</v>
      </c>
      <c r="J1021" s="9">
        <v>1250</v>
      </c>
      <c r="K1021" s="10">
        <f t="shared" si="6"/>
        <v>437.5</v>
      </c>
      <c r="L1021" s="10">
        <f t="shared" si="7"/>
        <v>153.125</v>
      </c>
      <c r="M1021" s="11">
        <v>0.35</v>
      </c>
      <c r="O1021" s="16"/>
      <c r="P1021" s="17"/>
      <c r="Q1021" s="12"/>
      <c r="R1021" s="13"/>
    </row>
    <row r="1022" spans="1:18" ht="15.75" customHeight="1">
      <c r="A1022" s="1"/>
      <c r="B1022" s="6" t="s">
        <v>14</v>
      </c>
      <c r="C1022" s="6">
        <v>1185732</v>
      </c>
      <c r="D1022" s="7">
        <v>44238</v>
      </c>
      <c r="E1022" s="6" t="s">
        <v>33</v>
      </c>
      <c r="F1022" s="6" t="s">
        <v>55</v>
      </c>
      <c r="G1022" s="6" t="s">
        <v>56</v>
      </c>
      <c r="H1022" s="6" t="s">
        <v>19</v>
      </c>
      <c r="I1022" s="8">
        <v>0.25</v>
      </c>
      <c r="J1022" s="9">
        <v>1750</v>
      </c>
      <c r="K1022" s="10">
        <f t="shared" si="6"/>
        <v>437.5</v>
      </c>
      <c r="L1022" s="10">
        <f t="shared" si="7"/>
        <v>153.125</v>
      </c>
      <c r="M1022" s="11">
        <v>0.35</v>
      </c>
      <c r="O1022" s="16"/>
      <c r="P1022" s="17"/>
      <c r="Q1022" s="12"/>
      <c r="R1022" s="13"/>
    </row>
    <row r="1023" spans="1:18" ht="15.75" customHeight="1">
      <c r="A1023" s="1"/>
      <c r="B1023" s="6" t="s">
        <v>14</v>
      </c>
      <c r="C1023" s="6">
        <v>1185732</v>
      </c>
      <c r="D1023" s="7">
        <v>44238</v>
      </c>
      <c r="E1023" s="6" t="s">
        <v>33</v>
      </c>
      <c r="F1023" s="6" t="s">
        <v>55</v>
      </c>
      <c r="G1023" s="6" t="s">
        <v>56</v>
      </c>
      <c r="H1023" s="6" t="s">
        <v>20</v>
      </c>
      <c r="I1023" s="8">
        <v>0.30000000000000004</v>
      </c>
      <c r="J1023" s="9">
        <v>500</v>
      </c>
      <c r="K1023" s="10">
        <f t="shared" si="6"/>
        <v>150.00000000000003</v>
      </c>
      <c r="L1023" s="10">
        <f t="shared" si="7"/>
        <v>60.000000000000014</v>
      </c>
      <c r="M1023" s="11">
        <v>0.4</v>
      </c>
      <c r="O1023" s="16"/>
      <c r="P1023" s="17"/>
      <c r="Q1023" s="12"/>
      <c r="R1023" s="13"/>
    </row>
    <row r="1024" spans="1:18" ht="15.75" customHeight="1">
      <c r="A1024" s="1"/>
      <c r="B1024" s="6" t="s">
        <v>14</v>
      </c>
      <c r="C1024" s="6">
        <v>1185732</v>
      </c>
      <c r="D1024" s="7">
        <v>44238</v>
      </c>
      <c r="E1024" s="6" t="s">
        <v>33</v>
      </c>
      <c r="F1024" s="6" t="s">
        <v>55</v>
      </c>
      <c r="G1024" s="6" t="s">
        <v>56</v>
      </c>
      <c r="H1024" s="6" t="s">
        <v>21</v>
      </c>
      <c r="I1024" s="8">
        <v>0.44999999999999996</v>
      </c>
      <c r="J1024" s="9">
        <v>1250</v>
      </c>
      <c r="K1024" s="10">
        <f t="shared" si="6"/>
        <v>562.5</v>
      </c>
      <c r="L1024" s="10">
        <f t="shared" si="7"/>
        <v>196.875</v>
      </c>
      <c r="M1024" s="11">
        <v>0.35</v>
      </c>
      <c r="O1024" s="16"/>
      <c r="P1024" s="17"/>
      <c r="Q1024" s="12"/>
      <c r="R1024" s="13"/>
    </row>
    <row r="1025" spans="1:18" ht="15.75" customHeight="1">
      <c r="A1025" s="1"/>
      <c r="B1025" s="6" t="s">
        <v>14</v>
      </c>
      <c r="C1025" s="6">
        <v>1185732</v>
      </c>
      <c r="D1025" s="7">
        <v>44238</v>
      </c>
      <c r="E1025" s="6" t="s">
        <v>33</v>
      </c>
      <c r="F1025" s="6" t="s">
        <v>55</v>
      </c>
      <c r="G1025" s="6" t="s">
        <v>56</v>
      </c>
      <c r="H1025" s="6" t="s">
        <v>22</v>
      </c>
      <c r="I1025" s="8">
        <v>0.35</v>
      </c>
      <c r="J1025" s="9">
        <v>2000</v>
      </c>
      <c r="K1025" s="10">
        <f t="shared" si="6"/>
        <v>700</v>
      </c>
      <c r="L1025" s="10">
        <f t="shared" si="7"/>
        <v>350</v>
      </c>
      <c r="M1025" s="11">
        <v>0.5</v>
      </c>
      <c r="O1025" s="16"/>
      <c r="P1025" s="17"/>
      <c r="Q1025" s="12"/>
      <c r="R1025" s="13"/>
    </row>
    <row r="1026" spans="1:18" ht="15.75" customHeight="1">
      <c r="A1026" s="1"/>
      <c r="B1026" s="6" t="s">
        <v>14</v>
      </c>
      <c r="C1026" s="6">
        <v>1185732</v>
      </c>
      <c r="D1026" s="7">
        <v>44265</v>
      </c>
      <c r="E1026" s="6" t="s">
        <v>33</v>
      </c>
      <c r="F1026" s="6" t="s">
        <v>55</v>
      </c>
      <c r="G1026" s="6" t="s">
        <v>56</v>
      </c>
      <c r="H1026" s="6" t="s">
        <v>17</v>
      </c>
      <c r="I1026" s="8">
        <v>0.4</v>
      </c>
      <c r="J1026" s="9">
        <v>4200</v>
      </c>
      <c r="K1026" s="10">
        <f t="shared" ref="K1026:K1280" si="8">I1026*J1026</f>
        <v>1680</v>
      </c>
      <c r="L1026" s="10">
        <f t="shared" ref="L1026:L1280" si="9">K1026*M1026</f>
        <v>672</v>
      </c>
      <c r="M1026" s="11">
        <v>0.4</v>
      </c>
      <c r="O1026" s="16"/>
      <c r="P1026" s="17"/>
      <c r="Q1026" s="12"/>
      <c r="R1026" s="13"/>
    </row>
    <row r="1027" spans="1:18" ht="15.75" customHeight="1">
      <c r="A1027" s="1"/>
      <c r="B1027" s="6" t="s">
        <v>14</v>
      </c>
      <c r="C1027" s="6">
        <v>1185732</v>
      </c>
      <c r="D1027" s="7">
        <v>44265</v>
      </c>
      <c r="E1027" s="6" t="s">
        <v>33</v>
      </c>
      <c r="F1027" s="6" t="s">
        <v>55</v>
      </c>
      <c r="G1027" s="6" t="s">
        <v>56</v>
      </c>
      <c r="H1027" s="6" t="s">
        <v>18</v>
      </c>
      <c r="I1027" s="8">
        <v>0.4</v>
      </c>
      <c r="J1027" s="9">
        <v>1000</v>
      </c>
      <c r="K1027" s="10">
        <f t="shared" si="8"/>
        <v>400</v>
      </c>
      <c r="L1027" s="10">
        <f t="shared" si="9"/>
        <v>140</v>
      </c>
      <c r="M1027" s="11">
        <v>0.35</v>
      </c>
      <c r="O1027" s="16"/>
      <c r="P1027" s="17"/>
      <c r="Q1027" s="12"/>
      <c r="R1027" s="13"/>
    </row>
    <row r="1028" spans="1:18" ht="15.75" customHeight="1">
      <c r="A1028" s="1"/>
      <c r="B1028" s="6" t="s">
        <v>14</v>
      </c>
      <c r="C1028" s="6">
        <v>1185732</v>
      </c>
      <c r="D1028" s="7">
        <v>44265</v>
      </c>
      <c r="E1028" s="6" t="s">
        <v>33</v>
      </c>
      <c r="F1028" s="6" t="s">
        <v>55</v>
      </c>
      <c r="G1028" s="6" t="s">
        <v>56</v>
      </c>
      <c r="H1028" s="6" t="s">
        <v>19</v>
      </c>
      <c r="I1028" s="8">
        <v>0.30000000000000004</v>
      </c>
      <c r="J1028" s="9">
        <v>1500</v>
      </c>
      <c r="K1028" s="10">
        <f t="shared" si="8"/>
        <v>450.00000000000006</v>
      </c>
      <c r="L1028" s="10">
        <f t="shared" si="9"/>
        <v>157.5</v>
      </c>
      <c r="M1028" s="11">
        <v>0.35</v>
      </c>
      <c r="O1028" s="16"/>
      <c r="P1028" s="17"/>
      <c r="Q1028" s="12"/>
      <c r="R1028" s="13"/>
    </row>
    <row r="1029" spans="1:18" ht="15.75" customHeight="1">
      <c r="A1029" s="1"/>
      <c r="B1029" s="6" t="s">
        <v>14</v>
      </c>
      <c r="C1029" s="6">
        <v>1185732</v>
      </c>
      <c r="D1029" s="7">
        <v>44265</v>
      </c>
      <c r="E1029" s="6" t="s">
        <v>33</v>
      </c>
      <c r="F1029" s="6" t="s">
        <v>55</v>
      </c>
      <c r="G1029" s="6" t="s">
        <v>56</v>
      </c>
      <c r="H1029" s="6" t="s">
        <v>20</v>
      </c>
      <c r="I1029" s="8">
        <v>0.35</v>
      </c>
      <c r="J1029" s="9">
        <v>0</v>
      </c>
      <c r="K1029" s="10">
        <f t="shared" si="8"/>
        <v>0</v>
      </c>
      <c r="L1029" s="10">
        <f t="shared" si="9"/>
        <v>0</v>
      </c>
      <c r="M1029" s="11">
        <v>0.4</v>
      </c>
      <c r="O1029" s="16"/>
      <c r="P1029" s="17"/>
      <c r="Q1029" s="12"/>
      <c r="R1029" s="13"/>
    </row>
    <row r="1030" spans="1:18" ht="15.75" customHeight="1">
      <c r="A1030" s="1"/>
      <c r="B1030" s="6" t="s">
        <v>14</v>
      </c>
      <c r="C1030" s="6">
        <v>1185732</v>
      </c>
      <c r="D1030" s="7">
        <v>44265</v>
      </c>
      <c r="E1030" s="6" t="s">
        <v>33</v>
      </c>
      <c r="F1030" s="6" t="s">
        <v>55</v>
      </c>
      <c r="G1030" s="6" t="s">
        <v>56</v>
      </c>
      <c r="H1030" s="6" t="s">
        <v>21</v>
      </c>
      <c r="I1030" s="8">
        <v>0.5</v>
      </c>
      <c r="J1030" s="9">
        <v>500</v>
      </c>
      <c r="K1030" s="10">
        <f t="shared" si="8"/>
        <v>250</v>
      </c>
      <c r="L1030" s="10">
        <f t="shared" si="9"/>
        <v>87.5</v>
      </c>
      <c r="M1030" s="11">
        <v>0.35</v>
      </c>
      <c r="O1030" s="16"/>
      <c r="P1030" s="17"/>
      <c r="Q1030" s="12"/>
      <c r="R1030" s="13"/>
    </row>
    <row r="1031" spans="1:18" ht="15.75" customHeight="1">
      <c r="A1031" s="1"/>
      <c r="B1031" s="6" t="s">
        <v>14</v>
      </c>
      <c r="C1031" s="6">
        <v>1185732</v>
      </c>
      <c r="D1031" s="7">
        <v>44265</v>
      </c>
      <c r="E1031" s="6" t="s">
        <v>33</v>
      </c>
      <c r="F1031" s="6" t="s">
        <v>55</v>
      </c>
      <c r="G1031" s="6" t="s">
        <v>56</v>
      </c>
      <c r="H1031" s="6" t="s">
        <v>22</v>
      </c>
      <c r="I1031" s="8">
        <v>0.4</v>
      </c>
      <c r="J1031" s="9">
        <v>1500</v>
      </c>
      <c r="K1031" s="10">
        <f t="shared" si="8"/>
        <v>600</v>
      </c>
      <c r="L1031" s="10">
        <f t="shared" si="9"/>
        <v>300</v>
      </c>
      <c r="M1031" s="11">
        <v>0.5</v>
      </c>
      <c r="O1031" s="16"/>
      <c r="P1031" s="17"/>
      <c r="Q1031" s="12"/>
      <c r="R1031" s="13"/>
    </row>
    <row r="1032" spans="1:18" ht="15.75" customHeight="1">
      <c r="A1032" s="1"/>
      <c r="B1032" s="6" t="s">
        <v>14</v>
      </c>
      <c r="C1032" s="6">
        <v>1185732</v>
      </c>
      <c r="D1032" s="7">
        <v>44297</v>
      </c>
      <c r="E1032" s="6" t="s">
        <v>33</v>
      </c>
      <c r="F1032" s="6" t="s">
        <v>55</v>
      </c>
      <c r="G1032" s="6" t="s">
        <v>56</v>
      </c>
      <c r="H1032" s="6" t="s">
        <v>17</v>
      </c>
      <c r="I1032" s="8">
        <v>0.4</v>
      </c>
      <c r="J1032" s="9">
        <v>3750</v>
      </c>
      <c r="K1032" s="10">
        <f t="shared" si="8"/>
        <v>1500</v>
      </c>
      <c r="L1032" s="10">
        <f t="shared" si="9"/>
        <v>600</v>
      </c>
      <c r="M1032" s="11">
        <v>0.4</v>
      </c>
      <c r="O1032" s="16"/>
      <c r="P1032" s="17"/>
      <c r="Q1032" s="12"/>
      <c r="R1032" s="13"/>
    </row>
    <row r="1033" spans="1:18" ht="15.75" customHeight="1">
      <c r="A1033" s="1"/>
      <c r="B1033" s="6" t="s">
        <v>14</v>
      </c>
      <c r="C1033" s="6">
        <v>1185732</v>
      </c>
      <c r="D1033" s="7">
        <v>44297</v>
      </c>
      <c r="E1033" s="6" t="s">
        <v>33</v>
      </c>
      <c r="F1033" s="6" t="s">
        <v>55</v>
      </c>
      <c r="G1033" s="6" t="s">
        <v>56</v>
      </c>
      <c r="H1033" s="6" t="s">
        <v>18</v>
      </c>
      <c r="I1033" s="8">
        <v>0.35000000000000003</v>
      </c>
      <c r="J1033" s="9">
        <v>750</v>
      </c>
      <c r="K1033" s="10">
        <f t="shared" si="8"/>
        <v>262.5</v>
      </c>
      <c r="L1033" s="10">
        <f t="shared" si="9"/>
        <v>91.875</v>
      </c>
      <c r="M1033" s="11">
        <v>0.35</v>
      </c>
      <c r="O1033" s="16"/>
      <c r="P1033" s="17"/>
      <c r="Q1033" s="12"/>
      <c r="R1033" s="13"/>
    </row>
    <row r="1034" spans="1:18" ht="15.75" customHeight="1">
      <c r="A1034" s="1"/>
      <c r="B1034" s="6" t="s">
        <v>14</v>
      </c>
      <c r="C1034" s="6">
        <v>1185732</v>
      </c>
      <c r="D1034" s="7">
        <v>44297</v>
      </c>
      <c r="E1034" s="6" t="s">
        <v>33</v>
      </c>
      <c r="F1034" s="6" t="s">
        <v>55</v>
      </c>
      <c r="G1034" s="6" t="s">
        <v>56</v>
      </c>
      <c r="H1034" s="6" t="s">
        <v>19</v>
      </c>
      <c r="I1034" s="8">
        <v>0.25000000000000006</v>
      </c>
      <c r="J1034" s="9">
        <v>750</v>
      </c>
      <c r="K1034" s="10">
        <f t="shared" si="8"/>
        <v>187.50000000000003</v>
      </c>
      <c r="L1034" s="10">
        <f t="shared" si="9"/>
        <v>65.625</v>
      </c>
      <c r="M1034" s="11">
        <v>0.35</v>
      </c>
      <c r="O1034" s="16"/>
      <c r="P1034" s="17"/>
      <c r="Q1034" s="12"/>
      <c r="R1034" s="13"/>
    </row>
    <row r="1035" spans="1:18" ht="15.75" customHeight="1">
      <c r="A1035" s="1"/>
      <c r="B1035" s="6" t="s">
        <v>14</v>
      </c>
      <c r="C1035" s="6">
        <v>1185732</v>
      </c>
      <c r="D1035" s="7">
        <v>44297</v>
      </c>
      <c r="E1035" s="6" t="s">
        <v>33</v>
      </c>
      <c r="F1035" s="6" t="s">
        <v>55</v>
      </c>
      <c r="G1035" s="6" t="s">
        <v>56</v>
      </c>
      <c r="H1035" s="6" t="s">
        <v>20</v>
      </c>
      <c r="I1035" s="8">
        <v>0.3</v>
      </c>
      <c r="J1035" s="9">
        <v>0</v>
      </c>
      <c r="K1035" s="10">
        <f t="shared" si="8"/>
        <v>0</v>
      </c>
      <c r="L1035" s="10">
        <f t="shared" si="9"/>
        <v>0</v>
      </c>
      <c r="M1035" s="11">
        <v>0.4</v>
      </c>
      <c r="O1035" s="16"/>
      <c r="P1035" s="17"/>
      <c r="Q1035" s="12"/>
      <c r="R1035" s="13"/>
    </row>
    <row r="1036" spans="1:18" ht="15.75" customHeight="1">
      <c r="A1036" s="1"/>
      <c r="B1036" s="6" t="s">
        <v>14</v>
      </c>
      <c r="C1036" s="6">
        <v>1185732</v>
      </c>
      <c r="D1036" s="7">
        <v>44297</v>
      </c>
      <c r="E1036" s="6" t="s">
        <v>33</v>
      </c>
      <c r="F1036" s="6" t="s">
        <v>55</v>
      </c>
      <c r="G1036" s="6" t="s">
        <v>56</v>
      </c>
      <c r="H1036" s="6" t="s">
        <v>21</v>
      </c>
      <c r="I1036" s="8">
        <v>0.45</v>
      </c>
      <c r="J1036" s="9">
        <v>250</v>
      </c>
      <c r="K1036" s="10">
        <f t="shared" si="8"/>
        <v>112.5</v>
      </c>
      <c r="L1036" s="10">
        <f t="shared" si="9"/>
        <v>39.375</v>
      </c>
      <c r="M1036" s="11">
        <v>0.35</v>
      </c>
      <c r="O1036" s="16"/>
      <c r="P1036" s="17"/>
      <c r="Q1036" s="12"/>
      <c r="R1036" s="13"/>
    </row>
    <row r="1037" spans="1:18" ht="15.75" customHeight="1">
      <c r="A1037" s="1"/>
      <c r="B1037" s="6" t="s">
        <v>14</v>
      </c>
      <c r="C1037" s="6">
        <v>1185732</v>
      </c>
      <c r="D1037" s="7">
        <v>44297</v>
      </c>
      <c r="E1037" s="6" t="s">
        <v>33</v>
      </c>
      <c r="F1037" s="6" t="s">
        <v>55</v>
      </c>
      <c r="G1037" s="6" t="s">
        <v>56</v>
      </c>
      <c r="H1037" s="6" t="s">
        <v>22</v>
      </c>
      <c r="I1037" s="8">
        <v>0.35000000000000003</v>
      </c>
      <c r="J1037" s="9">
        <v>1500</v>
      </c>
      <c r="K1037" s="10">
        <f t="shared" si="8"/>
        <v>525</v>
      </c>
      <c r="L1037" s="10">
        <f t="shared" si="9"/>
        <v>262.5</v>
      </c>
      <c r="M1037" s="11">
        <v>0.5</v>
      </c>
      <c r="O1037" s="16"/>
      <c r="P1037" s="17"/>
      <c r="Q1037" s="12"/>
      <c r="R1037" s="13"/>
    </row>
    <row r="1038" spans="1:18" ht="15.75" customHeight="1">
      <c r="A1038" s="1"/>
      <c r="B1038" s="6" t="s">
        <v>14</v>
      </c>
      <c r="C1038" s="6">
        <v>1185732</v>
      </c>
      <c r="D1038" s="7">
        <v>44328</v>
      </c>
      <c r="E1038" s="6" t="s">
        <v>33</v>
      </c>
      <c r="F1038" s="6" t="s">
        <v>55</v>
      </c>
      <c r="G1038" s="6" t="s">
        <v>56</v>
      </c>
      <c r="H1038" s="6" t="s">
        <v>17</v>
      </c>
      <c r="I1038" s="8">
        <v>0.45</v>
      </c>
      <c r="J1038" s="9">
        <v>4200</v>
      </c>
      <c r="K1038" s="10">
        <f t="shared" si="8"/>
        <v>1890</v>
      </c>
      <c r="L1038" s="10">
        <f t="shared" si="9"/>
        <v>756</v>
      </c>
      <c r="M1038" s="11">
        <v>0.4</v>
      </c>
      <c r="O1038" s="16"/>
      <c r="P1038" s="17"/>
      <c r="Q1038" s="12"/>
      <c r="R1038" s="13"/>
    </row>
    <row r="1039" spans="1:18" ht="15.75" customHeight="1">
      <c r="A1039" s="1"/>
      <c r="B1039" s="6" t="s">
        <v>14</v>
      </c>
      <c r="C1039" s="6">
        <v>1185732</v>
      </c>
      <c r="D1039" s="7">
        <v>44328</v>
      </c>
      <c r="E1039" s="6" t="s">
        <v>33</v>
      </c>
      <c r="F1039" s="6" t="s">
        <v>55</v>
      </c>
      <c r="G1039" s="6" t="s">
        <v>56</v>
      </c>
      <c r="H1039" s="6" t="s">
        <v>18</v>
      </c>
      <c r="I1039" s="8">
        <v>0.40000000000000008</v>
      </c>
      <c r="J1039" s="9">
        <v>1250</v>
      </c>
      <c r="K1039" s="10">
        <f t="shared" si="8"/>
        <v>500.00000000000011</v>
      </c>
      <c r="L1039" s="10">
        <f t="shared" si="9"/>
        <v>175.00000000000003</v>
      </c>
      <c r="M1039" s="11">
        <v>0.35</v>
      </c>
      <c r="O1039" s="16"/>
      <c r="P1039" s="17"/>
      <c r="Q1039" s="12"/>
      <c r="R1039" s="13"/>
    </row>
    <row r="1040" spans="1:18" ht="15.75" customHeight="1">
      <c r="A1040" s="1"/>
      <c r="B1040" s="6" t="s">
        <v>14</v>
      </c>
      <c r="C1040" s="6">
        <v>1185732</v>
      </c>
      <c r="D1040" s="7">
        <v>44328</v>
      </c>
      <c r="E1040" s="6" t="s">
        <v>33</v>
      </c>
      <c r="F1040" s="6" t="s">
        <v>55</v>
      </c>
      <c r="G1040" s="6" t="s">
        <v>56</v>
      </c>
      <c r="H1040" s="6" t="s">
        <v>19</v>
      </c>
      <c r="I1040" s="8">
        <v>0.35000000000000003</v>
      </c>
      <c r="J1040" s="9">
        <v>1000</v>
      </c>
      <c r="K1040" s="10">
        <f t="shared" si="8"/>
        <v>350.00000000000006</v>
      </c>
      <c r="L1040" s="10">
        <f t="shared" si="9"/>
        <v>122.50000000000001</v>
      </c>
      <c r="M1040" s="11">
        <v>0.35</v>
      </c>
      <c r="O1040" s="16"/>
      <c r="P1040" s="17"/>
      <c r="Q1040" s="12"/>
      <c r="R1040" s="13"/>
    </row>
    <row r="1041" spans="1:18" ht="15.75" customHeight="1">
      <c r="A1041" s="1"/>
      <c r="B1041" s="6" t="s">
        <v>14</v>
      </c>
      <c r="C1041" s="6">
        <v>1185732</v>
      </c>
      <c r="D1041" s="7">
        <v>44328</v>
      </c>
      <c r="E1041" s="6" t="s">
        <v>33</v>
      </c>
      <c r="F1041" s="6" t="s">
        <v>55</v>
      </c>
      <c r="G1041" s="6" t="s">
        <v>56</v>
      </c>
      <c r="H1041" s="6" t="s">
        <v>20</v>
      </c>
      <c r="I1041" s="8">
        <v>0.35000000000000003</v>
      </c>
      <c r="J1041" s="9">
        <v>250</v>
      </c>
      <c r="K1041" s="10">
        <f t="shared" si="8"/>
        <v>87.500000000000014</v>
      </c>
      <c r="L1041" s="10">
        <f t="shared" si="9"/>
        <v>35.000000000000007</v>
      </c>
      <c r="M1041" s="11">
        <v>0.4</v>
      </c>
      <c r="O1041" s="16"/>
      <c r="P1041" s="17"/>
      <c r="Q1041" s="12"/>
      <c r="R1041" s="13"/>
    </row>
    <row r="1042" spans="1:18" ht="15.75" customHeight="1">
      <c r="A1042" s="1"/>
      <c r="B1042" s="6" t="s">
        <v>14</v>
      </c>
      <c r="C1042" s="6">
        <v>1185732</v>
      </c>
      <c r="D1042" s="7">
        <v>44328</v>
      </c>
      <c r="E1042" s="6" t="s">
        <v>33</v>
      </c>
      <c r="F1042" s="6" t="s">
        <v>55</v>
      </c>
      <c r="G1042" s="6" t="s">
        <v>56</v>
      </c>
      <c r="H1042" s="6" t="s">
        <v>21</v>
      </c>
      <c r="I1042" s="8">
        <v>0.49999999999999994</v>
      </c>
      <c r="J1042" s="9">
        <v>500</v>
      </c>
      <c r="K1042" s="10">
        <f t="shared" si="8"/>
        <v>249.99999999999997</v>
      </c>
      <c r="L1042" s="10">
        <f t="shared" si="9"/>
        <v>87.499999999999986</v>
      </c>
      <c r="M1042" s="11">
        <v>0.35</v>
      </c>
      <c r="O1042" s="16"/>
      <c r="P1042" s="17"/>
      <c r="Q1042" s="12"/>
      <c r="R1042" s="13"/>
    </row>
    <row r="1043" spans="1:18" ht="15.75" customHeight="1">
      <c r="A1043" s="1"/>
      <c r="B1043" s="6" t="s">
        <v>14</v>
      </c>
      <c r="C1043" s="6">
        <v>1185732</v>
      </c>
      <c r="D1043" s="7">
        <v>44328</v>
      </c>
      <c r="E1043" s="6" t="s">
        <v>33</v>
      </c>
      <c r="F1043" s="6" t="s">
        <v>55</v>
      </c>
      <c r="G1043" s="6" t="s">
        <v>56</v>
      </c>
      <c r="H1043" s="6" t="s">
        <v>22</v>
      </c>
      <c r="I1043" s="8">
        <v>0.54999999999999993</v>
      </c>
      <c r="J1043" s="9">
        <v>1500</v>
      </c>
      <c r="K1043" s="10">
        <f t="shared" si="8"/>
        <v>824.99999999999989</v>
      </c>
      <c r="L1043" s="10">
        <f t="shared" si="9"/>
        <v>412.49999999999994</v>
      </c>
      <c r="M1043" s="11">
        <v>0.5</v>
      </c>
      <c r="O1043" s="16"/>
      <c r="P1043" s="17"/>
      <c r="Q1043" s="12"/>
      <c r="R1043" s="13"/>
    </row>
    <row r="1044" spans="1:18" ht="15.75" customHeight="1">
      <c r="A1044" s="1"/>
      <c r="B1044" s="6" t="s">
        <v>14</v>
      </c>
      <c r="C1044" s="6">
        <v>1185732</v>
      </c>
      <c r="D1044" s="7">
        <v>44358</v>
      </c>
      <c r="E1044" s="6" t="s">
        <v>33</v>
      </c>
      <c r="F1044" s="6" t="s">
        <v>55</v>
      </c>
      <c r="G1044" s="6" t="s">
        <v>56</v>
      </c>
      <c r="H1044" s="6" t="s">
        <v>17</v>
      </c>
      <c r="I1044" s="8">
        <v>0.4</v>
      </c>
      <c r="J1044" s="9">
        <v>4000</v>
      </c>
      <c r="K1044" s="10">
        <f t="shared" si="8"/>
        <v>1600</v>
      </c>
      <c r="L1044" s="10">
        <f t="shared" si="9"/>
        <v>640</v>
      </c>
      <c r="M1044" s="11">
        <v>0.4</v>
      </c>
      <c r="O1044" s="16"/>
      <c r="P1044" s="17"/>
      <c r="Q1044" s="12"/>
      <c r="R1044" s="13"/>
    </row>
    <row r="1045" spans="1:18" ht="15.75" customHeight="1">
      <c r="A1045" s="1"/>
      <c r="B1045" s="6" t="s">
        <v>14</v>
      </c>
      <c r="C1045" s="6">
        <v>1185732</v>
      </c>
      <c r="D1045" s="7">
        <v>44358</v>
      </c>
      <c r="E1045" s="6" t="s">
        <v>33</v>
      </c>
      <c r="F1045" s="6" t="s">
        <v>55</v>
      </c>
      <c r="G1045" s="6" t="s">
        <v>56</v>
      </c>
      <c r="H1045" s="6" t="s">
        <v>18</v>
      </c>
      <c r="I1045" s="8">
        <v>0.35000000000000009</v>
      </c>
      <c r="J1045" s="9">
        <v>1500</v>
      </c>
      <c r="K1045" s="10">
        <f t="shared" si="8"/>
        <v>525.00000000000011</v>
      </c>
      <c r="L1045" s="10">
        <f t="shared" si="9"/>
        <v>183.75000000000003</v>
      </c>
      <c r="M1045" s="11">
        <v>0.35</v>
      </c>
      <c r="O1045" s="16"/>
      <c r="P1045" s="17"/>
      <c r="Q1045" s="12"/>
      <c r="R1045" s="13"/>
    </row>
    <row r="1046" spans="1:18" ht="15.75" customHeight="1">
      <c r="A1046" s="1"/>
      <c r="B1046" s="6" t="s">
        <v>14</v>
      </c>
      <c r="C1046" s="6">
        <v>1185732</v>
      </c>
      <c r="D1046" s="7">
        <v>44358</v>
      </c>
      <c r="E1046" s="6" t="s">
        <v>33</v>
      </c>
      <c r="F1046" s="6" t="s">
        <v>55</v>
      </c>
      <c r="G1046" s="6" t="s">
        <v>56</v>
      </c>
      <c r="H1046" s="6" t="s">
        <v>19</v>
      </c>
      <c r="I1046" s="8">
        <v>0.30000000000000004</v>
      </c>
      <c r="J1046" s="9">
        <v>1750</v>
      </c>
      <c r="K1046" s="10">
        <f t="shared" si="8"/>
        <v>525.00000000000011</v>
      </c>
      <c r="L1046" s="10">
        <f t="shared" si="9"/>
        <v>183.75000000000003</v>
      </c>
      <c r="M1046" s="11">
        <v>0.35</v>
      </c>
      <c r="O1046" s="16"/>
      <c r="P1046" s="17"/>
      <c r="Q1046" s="12"/>
      <c r="R1046" s="13"/>
    </row>
    <row r="1047" spans="1:18" ht="15.75" customHeight="1">
      <c r="A1047" s="1"/>
      <c r="B1047" s="6" t="s">
        <v>14</v>
      </c>
      <c r="C1047" s="6">
        <v>1185732</v>
      </c>
      <c r="D1047" s="7">
        <v>44358</v>
      </c>
      <c r="E1047" s="6" t="s">
        <v>33</v>
      </c>
      <c r="F1047" s="6" t="s">
        <v>55</v>
      </c>
      <c r="G1047" s="6" t="s">
        <v>56</v>
      </c>
      <c r="H1047" s="6" t="s">
        <v>20</v>
      </c>
      <c r="I1047" s="8">
        <v>0.30000000000000004</v>
      </c>
      <c r="J1047" s="9">
        <v>1500</v>
      </c>
      <c r="K1047" s="10">
        <f t="shared" si="8"/>
        <v>450.00000000000006</v>
      </c>
      <c r="L1047" s="10">
        <f t="shared" si="9"/>
        <v>180.00000000000003</v>
      </c>
      <c r="M1047" s="11">
        <v>0.4</v>
      </c>
      <c r="O1047" s="16"/>
      <c r="P1047" s="17"/>
      <c r="Q1047" s="12"/>
      <c r="R1047" s="13"/>
    </row>
    <row r="1048" spans="1:18" ht="15.75" customHeight="1">
      <c r="A1048" s="1"/>
      <c r="B1048" s="6" t="s">
        <v>14</v>
      </c>
      <c r="C1048" s="6">
        <v>1185732</v>
      </c>
      <c r="D1048" s="7">
        <v>44358</v>
      </c>
      <c r="E1048" s="6" t="s">
        <v>33</v>
      </c>
      <c r="F1048" s="6" t="s">
        <v>55</v>
      </c>
      <c r="G1048" s="6" t="s">
        <v>56</v>
      </c>
      <c r="H1048" s="6" t="s">
        <v>21</v>
      </c>
      <c r="I1048" s="8">
        <v>0.45</v>
      </c>
      <c r="J1048" s="9">
        <v>1500</v>
      </c>
      <c r="K1048" s="10">
        <f t="shared" si="8"/>
        <v>675</v>
      </c>
      <c r="L1048" s="10">
        <f t="shared" si="9"/>
        <v>236.24999999999997</v>
      </c>
      <c r="M1048" s="11">
        <v>0.35</v>
      </c>
      <c r="O1048" s="16"/>
      <c r="P1048" s="17"/>
      <c r="Q1048" s="12"/>
      <c r="R1048" s="13"/>
    </row>
    <row r="1049" spans="1:18" ht="15.75" customHeight="1">
      <c r="A1049" s="1"/>
      <c r="B1049" s="6" t="s">
        <v>14</v>
      </c>
      <c r="C1049" s="6">
        <v>1185732</v>
      </c>
      <c r="D1049" s="7">
        <v>44358</v>
      </c>
      <c r="E1049" s="6" t="s">
        <v>33</v>
      </c>
      <c r="F1049" s="6" t="s">
        <v>55</v>
      </c>
      <c r="G1049" s="6" t="s">
        <v>56</v>
      </c>
      <c r="H1049" s="6" t="s">
        <v>22</v>
      </c>
      <c r="I1049" s="8">
        <v>0.5</v>
      </c>
      <c r="J1049" s="9">
        <v>3250</v>
      </c>
      <c r="K1049" s="10">
        <f t="shared" si="8"/>
        <v>1625</v>
      </c>
      <c r="L1049" s="10">
        <f t="shared" si="9"/>
        <v>812.5</v>
      </c>
      <c r="M1049" s="11">
        <v>0.5</v>
      </c>
      <c r="O1049" s="16"/>
      <c r="P1049" s="17"/>
      <c r="Q1049" s="12"/>
      <c r="R1049" s="13"/>
    </row>
    <row r="1050" spans="1:18" ht="15.75" customHeight="1">
      <c r="A1050" s="1"/>
      <c r="B1050" s="6" t="s">
        <v>14</v>
      </c>
      <c r="C1050" s="6">
        <v>1185732</v>
      </c>
      <c r="D1050" s="7">
        <v>44387</v>
      </c>
      <c r="E1050" s="6" t="s">
        <v>33</v>
      </c>
      <c r="F1050" s="6" t="s">
        <v>55</v>
      </c>
      <c r="G1050" s="6" t="s">
        <v>56</v>
      </c>
      <c r="H1050" s="6" t="s">
        <v>17</v>
      </c>
      <c r="I1050" s="8">
        <v>0.45</v>
      </c>
      <c r="J1050" s="9">
        <v>5500</v>
      </c>
      <c r="K1050" s="10">
        <f t="shared" si="8"/>
        <v>2475</v>
      </c>
      <c r="L1050" s="10">
        <f t="shared" si="9"/>
        <v>990</v>
      </c>
      <c r="M1050" s="11">
        <v>0.4</v>
      </c>
      <c r="O1050" s="16"/>
      <c r="P1050" s="17"/>
      <c r="Q1050" s="12"/>
      <c r="R1050" s="13"/>
    </row>
    <row r="1051" spans="1:18" ht="15.75" customHeight="1">
      <c r="A1051" s="1"/>
      <c r="B1051" s="6" t="s">
        <v>14</v>
      </c>
      <c r="C1051" s="6">
        <v>1185732</v>
      </c>
      <c r="D1051" s="7">
        <v>44387</v>
      </c>
      <c r="E1051" s="6" t="s">
        <v>33</v>
      </c>
      <c r="F1051" s="6" t="s">
        <v>55</v>
      </c>
      <c r="G1051" s="6" t="s">
        <v>56</v>
      </c>
      <c r="H1051" s="6" t="s">
        <v>18</v>
      </c>
      <c r="I1051" s="8">
        <v>0.40000000000000008</v>
      </c>
      <c r="J1051" s="9">
        <v>3000</v>
      </c>
      <c r="K1051" s="10">
        <f t="shared" si="8"/>
        <v>1200.0000000000002</v>
      </c>
      <c r="L1051" s="10">
        <f t="shared" si="9"/>
        <v>420.00000000000006</v>
      </c>
      <c r="M1051" s="11">
        <v>0.35</v>
      </c>
      <c r="O1051" s="16"/>
      <c r="P1051" s="17"/>
      <c r="Q1051" s="12"/>
      <c r="R1051" s="13"/>
    </row>
    <row r="1052" spans="1:18" ht="15.75" customHeight="1">
      <c r="A1052" s="1"/>
      <c r="B1052" s="6" t="s">
        <v>14</v>
      </c>
      <c r="C1052" s="6">
        <v>1185732</v>
      </c>
      <c r="D1052" s="7">
        <v>44387</v>
      </c>
      <c r="E1052" s="6" t="s">
        <v>33</v>
      </c>
      <c r="F1052" s="6" t="s">
        <v>55</v>
      </c>
      <c r="G1052" s="6" t="s">
        <v>56</v>
      </c>
      <c r="H1052" s="6" t="s">
        <v>19</v>
      </c>
      <c r="I1052" s="8">
        <v>0.35000000000000003</v>
      </c>
      <c r="J1052" s="9">
        <v>2250</v>
      </c>
      <c r="K1052" s="10">
        <f t="shared" si="8"/>
        <v>787.50000000000011</v>
      </c>
      <c r="L1052" s="10">
        <f t="shared" si="9"/>
        <v>275.625</v>
      </c>
      <c r="M1052" s="11">
        <v>0.35</v>
      </c>
      <c r="O1052" s="16"/>
      <c r="P1052" s="17"/>
      <c r="Q1052" s="12"/>
      <c r="R1052" s="13"/>
    </row>
    <row r="1053" spans="1:18" ht="15.75" customHeight="1">
      <c r="A1053" s="1"/>
      <c r="B1053" s="6" t="s">
        <v>14</v>
      </c>
      <c r="C1053" s="6">
        <v>1185732</v>
      </c>
      <c r="D1053" s="7">
        <v>44387</v>
      </c>
      <c r="E1053" s="6" t="s">
        <v>33</v>
      </c>
      <c r="F1053" s="6" t="s">
        <v>55</v>
      </c>
      <c r="G1053" s="6" t="s">
        <v>56</v>
      </c>
      <c r="H1053" s="6" t="s">
        <v>20</v>
      </c>
      <c r="I1053" s="8">
        <v>0.35000000000000003</v>
      </c>
      <c r="J1053" s="9">
        <v>1750</v>
      </c>
      <c r="K1053" s="10">
        <f t="shared" si="8"/>
        <v>612.50000000000011</v>
      </c>
      <c r="L1053" s="10">
        <f t="shared" si="9"/>
        <v>245.00000000000006</v>
      </c>
      <c r="M1053" s="11">
        <v>0.4</v>
      </c>
      <c r="O1053" s="16"/>
      <c r="P1053" s="17"/>
      <c r="Q1053" s="12"/>
      <c r="R1053" s="13"/>
    </row>
    <row r="1054" spans="1:18" ht="15.75" customHeight="1">
      <c r="A1054" s="1"/>
      <c r="B1054" s="6" t="s">
        <v>14</v>
      </c>
      <c r="C1054" s="6">
        <v>1185732</v>
      </c>
      <c r="D1054" s="7">
        <v>44387</v>
      </c>
      <c r="E1054" s="6" t="s">
        <v>33</v>
      </c>
      <c r="F1054" s="6" t="s">
        <v>55</v>
      </c>
      <c r="G1054" s="6" t="s">
        <v>56</v>
      </c>
      <c r="H1054" s="6" t="s">
        <v>21</v>
      </c>
      <c r="I1054" s="8">
        <v>0.45</v>
      </c>
      <c r="J1054" s="9">
        <v>1750</v>
      </c>
      <c r="K1054" s="10">
        <f t="shared" si="8"/>
        <v>787.5</v>
      </c>
      <c r="L1054" s="10">
        <f t="shared" si="9"/>
        <v>275.625</v>
      </c>
      <c r="M1054" s="11">
        <v>0.35</v>
      </c>
      <c r="O1054" s="16"/>
      <c r="P1054" s="17"/>
      <c r="Q1054" s="12"/>
      <c r="R1054" s="13"/>
    </row>
    <row r="1055" spans="1:18" ht="15.75" customHeight="1">
      <c r="A1055" s="1"/>
      <c r="B1055" s="6" t="s">
        <v>14</v>
      </c>
      <c r="C1055" s="6">
        <v>1185732</v>
      </c>
      <c r="D1055" s="7">
        <v>44387</v>
      </c>
      <c r="E1055" s="6" t="s">
        <v>33</v>
      </c>
      <c r="F1055" s="6" t="s">
        <v>55</v>
      </c>
      <c r="G1055" s="6" t="s">
        <v>56</v>
      </c>
      <c r="H1055" s="6" t="s">
        <v>22</v>
      </c>
      <c r="I1055" s="8">
        <v>0.5</v>
      </c>
      <c r="J1055" s="9">
        <v>3500</v>
      </c>
      <c r="K1055" s="10">
        <f t="shared" si="8"/>
        <v>1750</v>
      </c>
      <c r="L1055" s="10">
        <f t="shared" si="9"/>
        <v>875</v>
      </c>
      <c r="M1055" s="11">
        <v>0.5</v>
      </c>
      <c r="O1055" s="16"/>
      <c r="P1055" s="17"/>
      <c r="Q1055" s="12"/>
      <c r="R1055" s="13"/>
    </row>
    <row r="1056" spans="1:18" ht="15.75" customHeight="1">
      <c r="A1056" s="1"/>
      <c r="B1056" s="6" t="s">
        <v>14</v>
      </c>
      <c r="C1056" s="6">
        <v>1185732</v>
      </c>
      <c r="D1056" s="7">
        <v>44419</v>
      </c>
      <c r="E1056" s="6" t="s">
        <v>33</v>
      </c>
      <c r="F1056" s="6" t="s">
        <v>55</v>
      </c>
      <c r="G1056" s="6" t="s">
        <v>56</v>
      </c>
      <c r="H1056" s="6" t="s">
        <v>17</v>
      </c>
      <c r="I1056" s="8">
        <v>0.45</v>
      </c>
      <c r="J1056" s="9">
        <v>5000</v>
      </c>
      <c r="K1056" s="10">
        <f t="shared" si="8"/>
        <v>2250</v>
      </c>
      <c r="L1056" s="10">
        <f t="shared" si="9"/>
        <v>900</v>
      </c>
      <c r="M1056" s="11">
        <v>0.4</v>
      </c>
      <c r="O1056" s="16"/>
      <c r="P1056" s="17"/>
      <c r="Q1056" s="12"/>
      <c r="R1056" s="13"/>
    </row>
    <row r="1057" spans="1:18" ht="15.75" customHeight="1">
      <c r="A1057" s="1"/>
      <c r="B1057" s="6" t="s">
        <v>14</v>
      </c>
      <c r="C1057" s="6">
        <v>1185732</v>
      </c>
      <c r="D1057" s="7">
        <v>44419</v>
      </c>
      <c r="E1057" s="6" t="s">
        <v>33</v>
      </c>
      <c r="F1057" s="6" t="s">
        <v>55</v>
      </c>
      <c r="G1057" s="6" t="s">
        <v>56</v>
      </c>
      <c r="H1057" s="6" t="s">
        <v>18</v>
      </c>
      <c r="I1057" s="8">
        <v>0.45000000000000007</v>
      </c>
      <c r="J1057" s="9">
        <v>2750</v>
      </c>
      <c r="K1057" s="10">
        <f t="shared" si="8"/>
        <v>1237.5000000000002</v>
      </c>
      <c r="L1057" s="10">
        <f t="shared" si="9"/>
        <v>433.12500000000006</v>
      </c>
      <c r="M1057" s="11">
        <v>0.35</v>
      </c>
      <c r="O1057" s="16"/>
      <c r="P1057" s="17"/>
      <c r="Q1057" s="12"/>
      <c r="R1057" s="13"/>
    </row>
    <row r="1058" spans="1:18" ht="15.75" customHeight="1">
      <c r="A1058" s="1"/>
      <c r="B1058" s="6" t="s">
        <v>14</v>
      </c>
      <c r="C1058" s="6">
        <v>1185732</v>
      </c>
      <c r="D1058" s="7">
        <v>44419</v>
      </c>
      <c r="E1058" s="6" t="s">
        <v>33</v>
      </c>
      <c r="F1058" s="6" t="s">
        <v>55</v>
      </c>
      <c r="G1058" s="6" t="s">
        <v>56</v>
      </c>
      <c r="H1058" s="6" t="s">
        <v>19</v>
      </c>
      <c r="I1058" s="8">
        <v>0.4</v>
      </c>
      <c r="J1058" s="9">
        <v>2000</v>
      </c>
      <c r="K1058" s="10">
        <f t="shared" si="8"/>
        <v>800</v>
      </c>
      <c r="L1058" s="10">
        <f t="shared" si="9"/>
        <v>280</v>
      </c>
      <c r="M1058" s="11">
        <v>0.35</v>
      </c>
      <c r="O1058" s="16"/>
      <c r="P1058" s="17"/>
      <c r="Q1058" s="12"/>
      <c r="R1058" s="13"/>
    </row>
    <row r="1059" spans="1:18" ht="15.75" customHeight="1">
      <c r="A1059" s="1"/>
      <c r="B1059" s="6" t="s">
        <v>14</v>
      </c>
      <c r="C1059" s="6">
        <v>1185732</v>
      </c>
      <c r="D1059" s="7">
        <v>44419</v>
      </c>
      <c r="E1059" s="6" t="s">
        <v>33</v>
      </c>
      <c r="F1059" s="6" t="s">
        <v>55</v>
      </c>
      <c r="G1059" s="6" t="s">
        <v>56</v>
      </c>
      <c r="H1059" s="6" t="s">
        <v>20</v>
      </c>
      <c r="I1059" s="8">
        <v>0.30000000000000004</v>
      </c>
      <c r="J1059" s="9">
        <v>1250</v>
      </c>
      <c r="K1059" s="10">
        <f t="shared" si="8"/>
        <v>375.00000000000006</v>
      </c>
      <c r="L1059" s="10">
        <f t="shared" si="9"/>
        <v>150.00000000000003</v>
      </c>
      <c r="M1059" s="11">
        <v>0.4</v>
      </c>
      <c r="O1059" s="16"/>
      <c r="P1059" s="17"/>
      <c r="Q1059" s="12"/>
      <c r="R1059" s="13"/>
    </row>
    <row r="1060" spans="1:18" ht="15.75" customHeight="1">
      <c r="A1060" s="1"/>
      <c r="B1060" s="6" t="s">
        <v>14</v>
      </c>
      <c r="C1060" s="6">
        <v>1185732</v>
      </c>
      <c r="D1060" s="7">
        <v>44419</v>
      </c>
      <c r="E1060" s="6" t="s">
        <v>33</v>
      </c>
      <c r="F1060" s="6" t="s">
        <v>55</v>
      </c>
      <c r="G1060" s="6" t="s">
        <v>56</v>
      </c>
      <c r="H1060" s="6" t="s">
        <v>21</v>
      </c>
      <c r="I1060" s="8">
        <v>0.4</v>
      </c>
      <c r="J1060" s="9">
        <v>1000</v>
      </c>
      <c r="K1060" s="10">
        <f t="shared" si="8"/>
        <v>400</v>
      </c>
      <c r="L1060" s="10">
        <f t="shared" si="9"/>
        <v>140</v>
      </c>
      <c r="M1060" s="11">
        <v>0.35</v>
      </c>
      <c r="O1060" s="16"/>
      <c r="P1060" s="17"/>
      <c r="Q1060" s="12"/>
      <c r="R1060" s="13"/>
    </row>
    <row r="1061" spans="1:18" ht="15.75" customHeight="1">
      <c r="A1061" s="1"/>
      <c r="B1061" s="6" t="s">
        <v>14</v>
      </c>
      <c r="C1061" s="6">
        <v>1185732</v>
      </c>
      <c r="D1061" s="7">
        <v>44419</v>
      </c>
      <c r="E1061" s="6" t="s">
        <v>33</v>
      </c>
      <c r="F1061" s="6" t="s">
        <v>55</v>
      </c>
      <c r="G1061" s="6" t="s">
        <v>56</v>
      </c>
      <c r="H1061" s="6" t="s">
        <v>22</v>
      </c>
      <c r="I1061" s="8">
        <v>0.45</v>
      </c>
      <c r="J1061" s="9">
        <v>2750</v>
      </c>
      <c r="K1061" s="10">
        <f t="shared" si="8"/>
        <v>1237.5</v>
      </c>
      <c r="L1061" s="10">
        <f t="shared" si="9"/>
        <v>618.75</v>
      </c>
      <c r="M1061" s="11">
        <v>0.5</v>
      </c>
      <c r="O1061" s="16"/>
      <c r="P1061" s="17"/>
      <c r="Q1061" s="12"/>
      <c r="R1061" s="13"/>
    </row>
    <row r="1062" spans="1:18" ht="15.75" customHeight="1">
      <c r="A1062" s="1"/>
      <c r="B1062" s="6" t="s">
        <v>14</v>
      </c>
      <c r="C1062" s="6">
        <v>1185732</v>
      </c>
      <c r="D1062" s="7">
        <v>44451</v>
      </c>
      <c r="E1062" s="6" t="s">
        <v>33</v>
      </c>
      <c r="F1062" s="6" t="s">
        <v>55</v>
      </c>
      <c r="G1062" s="6" t="s">
        <v>56</v>
      </c>
      <c r="H1062" s="6" t="s">
        <v>17</v>
      </c>
      <c r="I1062" s="8">
        <v>0.4</v>
      </c>
      <c r="J1062" s="9">
        <v>4000</v>
      </c>
      <c r="K1062" s="10">
        <f t="shared" si="8"/>
        <v>1600</v>
      </c>
      <c r="L1062" s="10">
        <f t="shared" si="9"/>
        <v>640</v>
      </c>
      <c r="M1062" s="11">
        <v>0.4</v>
      </c>
      <c r="O1062" s="16"/>
      <c r="P1062" s="17"/>
      <c r="Q1062" s="12"/>
      <c r="R1062" s="13"/>
    </row>
    <row r="1063" spans="1:18" ht="15.75" customHeight="1">
      <c r="A1063" s="1"/>
      <c r="B1063" s="6" t="s">
        <v>14</v>
      </c>
      <c r="C1063" s="6">
        <v>1185732</v>
      </c>
      <c r="D1063" s="7">
        <v>44451</v>
      </c>
      <c r="E1063" s="6" t="s">
        <v>33</v>
      </c>
      <c r="F1063" s="6" t="s">
        <v>55</v>
      </c>
      <c r="G1063" s="6" t="s">
        <v>56</v>
      </c>
      <c r="H1063" s="6" t="s">
        <v>18</v>
      </c>
      <c r="I1063" s="8">
        <v>0.35000000000000009</v>
      </c>
      <c r="J1063" s="9">
        <v>2000</v>
      </c>
      <c r="K1063" s="10">
        <f t="shared" si="8"/>
        <v>700.00000000000023</v>
      </c>
      <c r="L1063" s="10">
        <f t="shared" si="9"/>
        <v>245.00000000000006</v>
      </c>
      <c r="M1063" s="11">
        <v>0.35</v>
      </c>
      <c r="O1063" s="16"/>
      <c r="P1063" s="17"/>
      <c r="Q1063" s="12"/>
      <c r="R1063" s="13"/>
    </row>
    <row r="1064" spans="1:18" ht="15.75" customHeight="1">
      <c r="A1064" s="1"/>
      <c r="B1064" s="6" t="s">
        <v>14</v>
      </c>
      <c r="C1064" s="6">
        <v>1185732</v>
      </c>
      <c r="D1064" s="7">
        <v>44451</v>
      </c>
      <c r="E1064" s="6" t="s">
        <v>33</v>
      </c>
      <c r="F1064" s="6" t="s">
        <v>55</v>
      </c>
      <c r="G1064" s="6" t="s">
        <v>56</v>
      </c>
      <c r="H1064" s="6" t="s">
        <v>19</v>
      </c>
      <c r="I1064" s="8">
        <v>0.2</v>
      </c>
      <c r="J1064" s="9">
        <v>1000</v>
      </c>
      <c r="K1064" s="10">
        <f t="shared" si="8"/>
        <v>200</v>
      </c>
      <c r="L1064" s="10">
        <f t="shared" si="9"/>
        <v>70</v>
      </c>
      <c r="M1064" s="11">
        <v>0.35</v>
      </c>
      <c r="O1064" s="16"/>
      <c r="P1064" s="17"/>
      <c r="Q1064" s="12"/>
      <c r="R1064" s="13"/>
    </row>
    <row r="1065" spans="1:18" ht="15.75" customHeight="1">
      <c r="A1065" s="1"/>
      <c r="B1065" s="6" t="s">
        <v>14</v>
      </c>
      <c r="C1065" s="6">
        <v>1185732</v>
      </c>
      <c r="D1065" s="7">
        <v>44451</v>
      </c>
      <c r="E1065" s="6" t="s">
        <v>33</v>
      </c>
      <c r="F1065" s="6" t="s">
        <v>55</v>
      </c>
      <c r="G1065" s="6" t="s">
        <v>56</v>
      </c>
      <c r="H1065" s="6" t="s">
        <v>20</v>
      </c>
      <c r="I1065" s="8">
        <v>0.2</v>
      </c>
      <c r="J1065" s="9">
        <v>750</v>
      </c>
      <c r="K1065" s="10">
        <f t="shared" si="8"/>
        <v>150</v>
      </c>
      <c r="L1065" s="10">
        <f t="shared" si="9"/>
        <v>60</v>
      </c>
      <c r="M1065" s="11">
        <v>0.4</v>
      </c>
      <c r="O1065" s="16"/>
      <c r="P1065" s="17"/>
      <c r="Q1065" s="12"/>
      <c r="R1065" s="13"/>
    </row>
    <row r="1066" spans="1:18" ht="15.75" customHeight="1">
      <c r="A1066" s="1"/>
      <c r="B1066" s="6" t="s">
        <v>14</v>
      </c>
      <c r="C1066" s="6">
        <v>1185732</v>
      </c>
      <c r="D1066" s="7">
        <v>44451</v>
      </c>
      <c r="E1066" s="6" t="s">
        <v>33</v>
      </c>
      <c r="F1066" s="6" t="s">
        <v>55</v>
      </c>
      <c r="G1066" s="6" t="s">
        <v>56</v>
      </c>
      <c r="H1066" s="6" t="s">
        <v>21</v>
      </c>
      <c r="I1066" s="8">
        <v>0.3</v>
      </c>
      <c r="J1066" s="9">
        <v>750</v>
      </c>
      <c r="K1066" s="10">
        <f t="shared" si="8"/>
        <v>225</v>
      </c>
      <c r="L1066" s="10">
        <f t="shared" si="9"/>
        <v>78.75</v>
      </c>
      <c r="M1066" s="11">
        <v>0.35</v>
      </c>
      <c r="O1066" s="16"/>
      <c r="P1066" s="17"/>
      <c r="Q1066" s="12"/>
      <c r="R1066" s="13"/>
    </row>
    <row r="1067" spans="1:18" ht="15.75" customHeight="1">
      <c r="A1067" s="1"/>
      <c r="B1067" s="6" t="s">
        <v>14</v>
      </c>
      <c r="C1067" s="6">
        <v>1185732</v>
      </c>
      <c r="D1067" s="7">
        <v>44451</v>
      </c>
      <c r="E1067" s="6" t="s">
        <v>33</v>
      </c>
      <c r="F1067" s="6" t="s">
        <v>55</v>
      </c>
      <c r="G1067" s="6" t="s">
        <v>56</v>
      </c>
      <c r="H1067" s="6" t="s">
        <v>22</v>
      </c>
      <c r="I1067" s="8">
        <v>0.35000000000000003</v>
      </c>
      <c r="J1067" s="9">
        <v>1500</v>
      </c>
      <c r="K1067" s="10">
        <f t="shared" si="8"/>
        <v>525</v>
      </c>
      <c r="L1067" s="10">
        <f t="shared" si="9"/>
        <v>262.5</v>
      </c>
      <c r="M1067" s="11">
        <v>0.5</v>
      </c>
      <c r="O1067" s="16"/>
      <c r="P1067" s="17"/>
      <c r="Q1067" s="12"/>
      <c r="R1067" s="13"/>
    </row>
    <row r="1068" spans="1:18" ht="15.75" customHeight="1">
      <c r="A1068" s="1"/>
      <c r="B1068" s="6" t="s">
        <v>14</v>
      </c>
      <c r="C1068" s="6">
        <v>1185732</v>
      </c>
      <c r="D1068" s="7">
        <v>44480</v>
      </c>
      <c r="E1068" s="6" t="s">
        <v>33</v>
      </c>
      <c r="F1068" s="6" t="s">
        <v>55</v>
      </c>
      <c r="G1068" s="6" t="s">
        <v>56</v>
      </c>
      <c r="H1068" s="6" t="s">
        <v>17</v>
      </c>
      <c r="I1068" s="8">
        <v>0.39999999999999997</v>
      </c>
      <c r="J1068" s="9">
        <v>3250</v>
      </c>
      <c r="K1068" s="10">
        <f t="shared" si="8"/>
        <v>1300</v>
      </c>
      <c r="L1068" s="10">
        <f t="shared" si="9"/>
        <v>520</v>
      </c>
      <c r="M1068" s="11">
        <v>0.4</v>
      </c>
      <c r="O1068" s="16"/>
      <c r="P1068" s="17"/>
      <c r="Q1068" s="12"/>
      <c r="R1068" s="13"/>
    </row>
    <row r="1069" spans="1:18" ht="15.75" customHeight="1">
      <c r="A1069" s="1"/>
      <c r="B1069" s="6" t="s">
        <v>14</v>
      </c>
      <c r="C1069" s="6">
        <v>1185732</v>
      </c>
      <c r="D1069" s="7">
        <v>44480</v>
      </c>
      <c r="E1069" s="6" t="s">
        <v>33</v>
      </c>
      <c r="F1069" s="6" t="s">
        <v>55</v>
      </c>
      <c r="G1069" s="6" t="s">
        <v>56</v>
      </c>
      <c r="H1069" s="6" t="s">
        <v>18</v>
      </c>
      <c r="I1069" s="8">
        <v>0.3</v>
      </c>
      <c r="J1069" s="9">
        <v>1500</v>
      </c>
      <c r="K1069" s="10">
        <f t="shared" si="8"/>
        <v>450</v>
      </c>
      <c r="L1069" s="10">
        <f t="shared" si="9"/>
        <v>157.5</v>
      </c>
      <c r="M1069" s="11">
        <v>0.35</v>
      </c>
      <c r="O1069" s="16"/>
      <c r="P1069" s="17"/>
      <c r="Q1069" s="12"/>
      <c r="R1069" s="13"/>
    </row>
    <row r="1070" spans="1:18" ht="15.75" customHeight="1">
      <c r="A1070" s="1"/>
      <c r="B1070" s="6" t="s">
        <v>14</v>
      </c>
      <c r="C1070" s="6">
        <v>1185732</v>
      </c>
      <c r="D1070" s="7">
        <v>44480</v>
      </c>
      <c r="E1070" s="6" t="s">
        <v>33</v>
      </c>
      <c r="F1070" s="6" t="s">
        <v>55</v>
      </c>
      <c r="G1070" s="6" t="s">
        <v>56</v>
      </c>
      <c r="H1070" s="6" t="s">
        <v>19</v>
      </c>
      <c r="I1070" s="8">
        <v>0.3</v>
      </c>
      <c r="J1070" s="9">
        <v>500</v>
      </c>
      <c r="K1070" s="10">
        <f t="shared" si="8"/>
        <v>150</v>
      </c>
      <c r="L1070" s="10">
        <f t="shared" si="9"/>
        <v>52.5</v>
      </c>
      <c r="M1070" s="11">
        <v>0.35</v>
      </c>
      <c r="O1070" s="16"/>
      <c r="P1070" s="17"/>
      <c r="Q1070" s="12"/>
      <c r="R1070" s="13"/>
    </row>
    <row r="1071" spans="1:18" ht="15.75" customHeight="1">
      <c r="A1071" s="1"/>
      <c r="B1071" s="6" t="s">
        <v>14</v>
      </c>
      <c r="C1071" s="6">
        <v>1185732</v>
      </c>
      <c r="D1071" s="7">
        <v>44480</v>
      </c>
      <c r="E1071" s="6" t="s">
        <v>33</v>
      </c>
      <c r="F1071" s="6" t="s">
        <v>55</v>
      </c>
      <c r="G1071" s="6" t="s">
        <v>56</v>
      </c>
      <c r="H1071" s="6" t="s">
        <v>20</v>
      </c>
      <c r="I1071" s="8">
        <v>0.3</v>
      </c>
      <c r="J1071" s="9">
        <v>250</v>
      </c>
      <c r="K1071" s="10">
        <f t="shared" si="8"/>
        <v>75</v>
      </c>
      <c r="L1071" s="10">
        <f t="shared" si="9"/>
        <v>30</v>
      </c>
      <c r="M1071" s="11">
        <v>0.4</v>
      </c>
      <c r="O1071" s="16"/>
      <c r="P1071" s="17"/>
      <c r="Q1071" s="12"/>
      <c r="R1071" s="13"/>
    </row>
    <row r="1072" spans="1:18" ht="15.75" customHeight="1">
      <c r="A1072" s="1"/>
      <c r="B1072" s="6" t="s">
        <v>14</v>
      </c>
      <c r="C1072" s="6">
        <v>1185732</v>
      </c>
      <c r="D1072" s="7">
        <v>44480</v>
      </c>
      <c r="E1072" s="6" t="s">
        <v>33</v>
      </c>
      <c r="F1072" s="6" t="s">
        <v>55</v>
      </c>
      <c r="G1072" s="6" t="s">
        <v>56</v>
      </c>
      <c r="H1072" s="6" t="s">
        <v>21</v>
      </c>
      <c r="I1072" s="8">
        <v>0.39999999999999997</v>
      </c>
      <c r="J1072" s="9">
        <v>250</v>
      </c>
      <c r="K1072" s="10">
        <f t="shared" si="8"/>
        <v>99.999999999999986</v>
      </c>
      <c r="L1072" s="10">
        <f t="shared" si="9"/>
        <v>34.999999999999993</v>
      </c>
      <c r="M1072" s="11">
        <v>0.35</v>
      </c>
      <c r="O1072" s="16"/>
      <c r="P1072" s="17"/>
      <c r="Q1072" s="12"/>
      <c r="R1072" s="13"/>
    </row>
    <row r="1073" spans="1:18" ht="15.75" customHeight="1">
      <c r="A1073" s="1"/>
      <c r="B1073" s="6" t="s">
        <v>14</v>
      </c>
      <c r="C1073" s="6">
        <v>1185732</v>
      </c>
      <c r="D1073" s="7">
        <v>44480</v>
      </c>
      <c r="E1073" s="6" t="s">
        <v>33</v>
      </c>
      <c r="F1073" s="6" t="s">
        <v>55</v>
      </c>
      <c r="G1073" s="6" t="s">
        <v>56</v>
      </c>
      <c r="H1073" s="6" t="s">
        <v>22</v>
      </c>
      <c r="I1073" s="8">
        <v>0.4499999999999999</v>
      </c>
      <c r="J1073" s="9">
        <v>1500</v>
      </c>
      <c r="K1073" s="10">
        <f t="shared" si="8"/>
        <v>674.99999999999989</v>
      </c>
      <c r="L1073" s="10">
        <f t="shared" si="9"/>
        <v>337.49999999999994</v>
      </c>
      <c r="M1073" s="11">
        <v>0.5</v>
      </c>
      <c r="O1073" s="16"/>
      <c r="P1073" s="17"/>
      <c r="Q1073" s="12"/>
      <c r="R1073" s="13"/>
    </row>
    <row r="1074" spans="1:18" ht="15.75" customHeight="1">
      <c r="A1074" s="1"/>
      <c r="B1074" s="6" t="s">
        <v>14</v>
      </c>
      <c r="C1074" s="6">
        <v>1185732</v>
      </c>
      <c r="D1074" s="7">
        <v>44511</v>
      </c>
      <c r="E1074" s="6" t="s">
        <v>33</v>
      </c>
      <c r="F1074" s="6" t="s">
        <v>55</v>
      </c>
      <c r="G1074" s="6" t="s">
        <v>56</v>
      </c>
      <c r="H1074" s="6" t="s">
        <v>17</v>
      </c>
      <c r="I1074" s="8">
        <v>0.4</v>
      </c>
      <c r="J1074" s="9">
        <v>3000</v>
      </c>
      <c r="K1074" s="10">
        <f t="shared" si="8"/>
        <v>1200</v>
      </c>
      <c r="L1074" s="10">
        <f t="shared" si="9"/>
        <v>480</v>
      </c>
      <c r="M1074" s="11">
        <v>0.4</v>
      </c>
      <c r="O1074" s="16"/>
      <c r="P1074" s="17"/>
      <c r="Q1074" s="12"/>
      <c r="R1074" s="13"/>
    </row>
    <row r="1075" spans="1:18" ht="15.75" customHeight="1">
      <c r="A1075" s="1"/>
      <c r="B1075" s="6" t="s">
        <v>14</v>
      </c>
      <c r="C1075" s="6">
        <v>1185732</v>
      </c>
      <c r="D1075" s="7">
        <v>44511</v>
      </c>
      <c r="E1075" s="6" t="s">
        <v>33</v>
      </c>
      <c r="F1075" s="6" t="s">
        <v>55</v>
      </c>
      <c r="G1075" s="6" t="s">
        <v>56</v>
      </c>
      <c r="H1075" s="6" t="s">
        <v>18</v>
      </c>
      <c r="I1075" s="8">
        <v>0.30000000000000004</v>
      </c>
      <c r="J1075" s="9">
        <v>1500</v>
      </c>
      <c r="K1075" s="10">
        <f t="shared" si="8"/>
        <v>450.00000000000006</v>
      </c>
      <c r="L1075" s="10">
        <f t="shared" si="9"/>
        <v>157.5</v>
      </c>
      <c r="M1075" s="11">
        <v>0.35</v>
      </c>
      <c r="O1075" s="16"/>
      <c r="P1075" s="17"/>
      <c r="Q1075" s="12"/>
      <c r="R1075" s="13"/>
    </row>
    <row r="1076" spans="1:18" ht="15.75" customHeight="1">
      <c r="A1076" s="1"/>
      <c r="B1076" s="6" t="s">
        <v>14</v>
      </c>
      <c r="C1076" s="6">
        <v>1185732</v>
      </c>
      <c r="D1076" s="7">
        <v>44511</v>
      </c>
      <c r="E1076" s="6" t="s">
        <v>33</v>
      </c>
      <c r="F1076" s="6" t="s">
        <v>55</v>
      </c>
      <c r="G1076" s="6" t="s">
        <v>56</v>
      </c>
      <c r="H1076" s="6" t="s">
        <v>19</v>
      </c>
      <c r="I1076" s="8">
        <v>0.30000000000000004</v>
      </c>
      <c r="J1076" s="9">
        <v>950</v>
      </c>
      <c r="K1076" s="10">
        <f t="shared" si="8"/>
        <v>285.00000000000006</v>
      </c>
      <c r="L1076" s="10">
        <f t="shared" si="9"/>
        <v>99.750000000000014</v>
      </c>
      <c r="M1076" s="11">
        <v>0.35</v>
      </c>
      <c r="O1076" s="16"/>
      <c r="P1076" s="17"/>
      <c r="Q1076" s="12"/>
      <c r="R1076" s="13"/>
    </row>
    <row r="1077" spans="1:18" ht="15.75" customHeight="1">
      <c r="A1077" s="1"/>
      <c r="B1077" s="6" t="s">
        <v>14</v>
      </c>
      <c r="C1077" s="6">
        <v>1185732</v>
      </c>
      <c r="D1077" s="7">
        <v>44511</v>
      </c>
      <c r="E1077" s="6" t="s">
        <v>33</v>
      </c>
      <c r="F1077" s="6" t="s">
        <v>55</v>
      </c>
      <c r="G1077" s="6" t="s">
        <v>56</v>
      </c>
      <c r="H1077" s="6" t="s">
        <v>20</v>
      </c>
      <c r="I1077" s="8">
        <v>0.30000000000000004</v>
      </c>
      <c r="J1077" s="9">
        <v>1250</v>
      </c>
      <c r="K1077" s="10">
        <f t="shared" si="8"/>
        <v>375.00000000000006</v>
      </c>
      <c r="L1077" s="10">
        <f t="shared" si="9"/>
        <v>150.00000000000003</v>
      </c>
      <c r="M1077" s="11">
        <v>0.4</v>
      </c>
      <c r="O1077" s="16"/>
      <c r="P1077" s="17"/>
      <c r="Q1077" s="12"/>
      <c r="R1077" s="13"/>
    </row>
    <row r="1078" spans="1:18" ht="15.75" customHeight="1">
      <c r="A1078" s="1"/>
      <c r="B1078" s="6" t="s">
        <v>14</v>
      </c>
      <c r="C1078" s="6">
        <v>1185732</v>
      </c>
      <c r="D1078" s="7">
        <v>44511</v>
      </c>
      <c r="E1078" s="6" t="s">
        <v>33</v>
      </c>
      <c r="F1078" s="6" t="s">
        <v>55</v>
      </c>
      <c r="G1078" s="6" t="s">
        <v>56</v>
      </c>
      <c r="H1078" s="6" t="s">
        <v>21</v>
      </c>
      <c r="I1078" s="8">
        <v>0.49999999999999994</v>
      </c>
      <c r="J1078" s="9">
        <v>1000</v>
      </c>
      <c r="K1078" s="10">
        <f t="shared" si="8"/>
        <v>499.99999999999994</v>
      </c>
      <c r="L1078" s="10">
        <f t="shared" si="9"/>
        <v>174.99999999999997</v>
      </c>
      <c r="M1078" s="11">
        <v>0.35</v>
      </c>
      <c r="O1078" s="16"/>
      <c r="P1078" s="17"/>
      <c r="Q1078" s="12"/>
      <c r="R1078" s="13"/>
    </row>
    <row r="1079" spans="1:18" ht="15.75" customHeight="1">
      <c r="A1079" s="1"/>
      <c r="B1079" s="6" t="s">
        <v>14</v>
      </c>
      <c r="C1079" s="6">
        <v>1185732</v>
      </c>
      <c r="D1079" s="7">
        <v>44511</v>
      </c>
      <c r="E1079" s="6" t="s">
        <v>33</v>
      </c>
      <c r="F1079" s="6" t="s">
        <v>55</v>
      </c>
      <c r="G1079" s="6" t="s">
        <v>56</v>
      </c>
      <c r="H1079" s="6" t="s">
        <v>22</v>
      </c>
      <c r="I1079" s="8">
        <v>0.54999999999999982</v>
      </c>
      <c r="J1079" s="9">
        <v>2000</v>
      </c>
      <c r="K1079" s="10">
        <f t="shared" si="8"/>
        <v>1099.9999999999995</v>
      </c>
      <c r="L1079" s="10">
        <f t="shared" si="9"/>
        <v>549.99999999999977</v>
      </c>
      <c r="M1079" s="11">
        <v>0.5</v>
      </c>
      <c r="O1079" s="16"/>
      <c r="P1079" s="17"/>
      <c r="Q1079" s="12"/>
      <c r="R1079" s="13"/>
    </row>
    <row r="1080" spans="1:18" ht="15.75" customHeight="1">
      <c r="A1080" s="1"/>
      <c r="B1080" s="6" t="s">
        <v>14</v>
      </c>
      <c r="C1080" s="6">
        <v>1185732</v>
      </c>
      <c r="D1080" s="7">
        <v>44540</v>
      </c>
      <c r="E1080" s="6" t="s">
        <v>33</v>
      </c>
      <c r="F1080" s="6" t="s">
        <v>55</v>
      </c>
      <c r="G1080" s="6" t="s">
        <v>56</v>
      </c>
      <c r="H1080" s="6" t="s">
        <v>17</v>
      </c>
      <c r="I1080" s="8">
        <v>0.49999999999999994</v>
      </c>
      <c r="J1080" s="9">
        <v>4500</v>
      </c>
      <c r="K1080" s="10">
        <f t="shared" si="8"/>
        <v>2249.9999999999995</v>
      </c>
      <c r="L1080" s="10">
        <f t="shared" si="9"/>
        <v>899.99999999999989</v>
      </c>
      <c r="M1080" s="11">
        <v>0.4</v>
      </c>
      <c r="O1080" s="16"/>
      <c r="P1080" s="17"/>
      <c r="Q1080" s="12"/>
      <c r="R1080" s="13"/>
    </row>
    <row r="1081" spans="1:18" ht="15.75" customHeight="1">
      <c r="A1081" s="1"/>
      <c r="B1081" s="6" t="s">
        <v>14</v>
      </c>
      <c r="C1081" s="6">
        <v>1185732</v>
      </c>
      <c r="D1081" s="7">
        <v>44540</v>
      </c>
      <c r="E1081" s="6" t="s">
        <v>33</v>
      </c>
      <c r="F1081" s="6" t="s">
        <v>55</v>
      </c>
      <c r="G1081" s="6" t="s">
        <v>56</v>
      </c>
      <c r="H1081" s="6" t="s">
        <v>18</v>
      </c>
      <c r="I1081" s="8">
        <v>0.4</v>
      </c>
      <c r="J1081" s="9">
        <v>2500</v>
      </c>
      <c r="K1081" s="10">
        <f t="shared" si="8"/>
        <v>1000</v>
      </c>
      <c r="L1081" s="10">
        <f t="shared" si="9"/>
        <v>350</v>
      </c>
      <c r="M1081" s="11">
        <v>0.35</v>
      </c>
      <c r="O1081" s="16"/>
      <c r="P1081" s="17"/>
      <c r="Q1081" s="12"/>
      <c r="R1081" s="13"/>
    </row>
    <row r="1082" spans="1:18" ht="15.75" customHeight="1">
      <c r="A1082" s="1"/>
      <c r="B1082" s="6" t="s">
        <v>14</v>
      </c>
      <c r="C1082" s="6">
        <v>1185732</v>
      </c>
      <c r="D1082" s="7">
        <v>44540</v>
      </c>
      <c r="E1082" s="6" t="s">
        <v>33</v>
      </c>
      <c r="F1082" s="6" t="s">
        <v>55</v>
      </c>
      <c r="G1082" s="6" t="s">
        <v>56</v>
      </c>
      <c r="H1082" s="6" t="s">
        <v>19</v>
      </c>
      <c r="I1082" s="8">
        <v>0.4</v>
      </c>
      <c r="J1082" s="9">
        <v>2000</v>
      </c>
      <c r="K1082" s="10">
        <f t="shared" si="8"/>
        <v>800</v>
      </c>
      <c r="L1082" s="10">
        <f t="shared" si="9"/>
        <v>280</v>
      </c>
      <c r="M1082" s="11">
        <v>0.35</v>
      </c>
      <c r="O1082" s="16"/>
      <c r="P1082" s="17"/>
      <c r="Q1082" s="12"/>
      <c r="R1082" s="13"/>
    </row>
    <row r="1083" spans="1:18" ht="15.75" customHeight="1">
      <c r="A1083" s="1"/>
      <c r="B1083" s="6" t="s">
        <v>14</v>
      </c>
      <c r="C1083" s="6">
        <v>1185732</v>
      </c>
      <c r="D1083" s="7">
        <v>44540</v>
      </c>
      <c r="E1083" s="6" t="s">
        <v>33</v>
      </c>
      <c r="F1083" s="6" t="s">
        <v>55</v>
      </c>
      <c r="G1083" s="6" t="s">
        <v>56</v>
      </c>
      <c r="H1083" s="6" t="s">
        <v>20</v>
      </c>
      <c r="I1083" s="8">
        <v>0.4</v>
      </c>
      <c r="J1083" s="9">
        <v>1500</v>
      </c>
      <c r="K1083" s="10">
        <f t="shared" si="8"/>
        <v>600</v>
      </c>
      <c r="L1083" s="10">
        <f t="shared" si="9"/>
        <v>240</v>
      </c>
      <c r="M1083" s="11">
        <v>0.4</v>
      </c>
      <c r="O1083" s="16"/>
      <c r="P1083" s="17"/>
      <c r="Q1083" s="12"/>
      <c r="R1083" s="13"/>
    </row>
    <row r="1084" spans="1:18" ht="15.75" customHeight="1">
      <c r="A1084" s="1"/>
      <c r="B1084" s="6" t="s">
        <v>14</v>
      </c>
      <c r="C1084" s="6">
        <v>1185732</v>
      </c>
      <c r="D1084" s="7">
        <v>44540</v>
      </c>
      <c r="E1084" s="6" t="s">
        <v>33</v>
      </c>
      <c r="F1084" s="6" t="s">
        <v>55</v>
      </c>
      <c r="G1084" s="6" t="s">
        <v>56</v>
      </c>
      <c r="H1084" s="6" t="s">
        <v>21</v>
      </c>
      <c r="I1084" s="8">
        <v>0.49999999999999994</v>
      </c>
      <c r="J1084" s="9">
        <v>1500</v>
      </c>
      <c r="K1084" s="10">
        <f t="shared" si="8"/>
        <v>749.99999999999989</v>
      </c>
      <c r="L1084" s="10">
        <f t="shared" si="9"/>
        <v>262.49999999999994</v>
      </c>
      <c r="M1084" s="11">
        <v>0.35</v>
      </c>
      <c r="O1084" s="16"/>
      <c r="P1084" s="17"/>
      <c r="Q1084" s="12"/>
      <c r="R1084" s="13"/>
    </row>
    <row r="1085" spans="1:18" ht="15.75" customHeight="1">
      <c r="A1085" s="1"/>
      <c r="B1085" s="6" t="s">
        <v>14</v>
      </c>
      <c r="C1085" s="6">
        <v>1185732</v>
      </c>
      <c r="D1085" s="7">
        <v>44540</v>
      </c>
      <c r="E1085" s="6" t="s">
        <v>33</v>
      </c>
      <c r="F1085" s="6" t="s">
        <v>55</v>
      </c>
      <c r="G1085" s="6" t="s">
        <v>56</v>
      </c>
      <c r="H1085" s="6" t="s">
        <v>22</v>
      </c>
      <c r="I1085" s="8">
        <v>0.54999999999999982</v>
      </c>
      <c r="J1085" s="9">
        <v>2500</v>
      </c>
      <c r="K1085" s="10">
        <f t="shared" si="8"/>
        <v>1374.9999999999995</v>
      </c>
      <c r="L1085" s="10">
        <f t="shared" si="9"/>
        <v>687.49999999999977</v>
      </c>
      <c r="M1085" s="11">
        <v>0.5</v>
      </c>
      <c r="O1085" s="16"/>
      <c r="P1085" s="17"/>
      <c r="Q1085" s="12"/>
      <c r="R1085" s="13"/>
    </row>
    <row r="1086" spans="1:18" ht="15.75" customHeight="1">
      <c r="A1086" s="1" t="s">
        <v>39</v>
      </c>
      <c r="B1086" s="6" t="s">
        <v>23</v>
      </c>
      <c r="C1086" s="6">
        <v>1197831</v>
      </c>
      <c r="D1086" s="7">
        <v>44198</v>
      </c>
      <c r="E1086" s="6" t="s">
        <v>24</v>
      </c>
      <c r="F1086" s="6" t="s">
        <v>57</v>
      </c>
      <c r="G1086" s="6" t="s">
        <v>58</v>
      </c>
      <c r="H1086" s="6" t="s">
        <v>17</v>
      </c>
      <c r="I1086" s="8">
        <v>0.2</v>
      </c>
      <c r="J1086" s="9">
        <v>6750</v>
      </c>
      <c r="K1086" s="10">
        <f t="shared" si="8"/>
        <v>1350</v>
      </c>
      <c r="L1086" s="10">
        <f t="shared" si="9"/>
        <v>540</v>
      </c>
      <c r="M1086" s="11">
        <v>0.39999999999999997</v>
      </c>
      <c r="O1086" s="16"/>
      <c r="P1086" s="17"/>
      <c r="Q1086" s="12"/>
      <c r="R1086" s="13"/>
    </row>
    <row r="1087" spans="1:18" ht="15.75" customHeight="1">
      <c r="A1087" s="1"/>
      <c r="B1087" s="6" t="s">
        <v>23</v>
      </c>
      <c r="C1087" s="6">
        <v>1197831</v>
      </c>
      <c r="D1087" s="7">
        <v>44198</v>
      </c>
      <c r="E1087" s="6" t="s">
        <v>24</v>
      </c>
      <c r="F1087" s="6" t="s">
        <v>57</v>
      </c>
      <c r="G1087" s="6" t="s">
        <v>58</v>
      </c>
      <c r="H1087" s="6" t="s">
        <v>18</v>
      </c>
      <c r="I1087" s="8">
        <v>0.3</v>
      </c>
      <c r="J1087" s="9">
        <v>6750</v>
      </c>
      <c r="K1087" s="10">
        <f t="shared" si="8"/>
        <v>2025</v>
      </c>
      <c r="L1087" s="10">
        <f t="shared" si="9"/>
        <v>809.99999999999989</v>
      </c>
      <c r="M1087" s="11">
        <v>0.39999999999999997</v>
      </c>
      <c r="O1087" s="16"/>
      <c r="P1087" s="17"/>
      <c r="Q1087" s="12"/>
      <c r="R1087" s="13"/>
    </row>
    <row r="1088" spans="1:18" ht="15.75" customHeight="1">
      <c r="A1088" s="1"/>
      <c r="B1088" s="6" t="s">
        <v>23</v>
      </c>
      <c r="C1088" s="6">
        <v>1197831</v>
      </c>
      <c r="D1088" s="7">
        <v>44198</v>
      </c>
      <c r="E1088" s="6" t="s">
        <v>24</v>
      </c>
      <c r="F1088" s="6" t="s">
        <v>57</v>
      </c>
      <c r="G1088" s="6" t="s">
        <v>58</v>
      </c>
      <c r="H1088" s="6" t="s">
        <v>19</v>
      </c>
      <c r="I1088" s="8">
        <v>0.3</v>
      </c>
      <c r="J1088" s="9">
        <v>4750</v>
      </c>
      <c r="K1088" s="10">
        <f t="shared" si="8"/>
        <v>1425</v>
      </c>
      <c r="L1088" s="10">
        <f t="shared" si="9"/>
        <v>570</v>
      </c>
      <c r="M1088" s="11">
        <v>0.39999999999999997</v>
      </c>
      <c r="O1088" s="16"/>
      <c r="P1088" s="17"/>
      <c r="Q1088" s="12"/>
      <c r="R1088" s="13"/>
    </row>
    <row r="1089" spans="1:18" ht="15.75" customHeight="1">
      <c r="A1089" s="1"/>
      <c r="B1089" s="6" t="s">
        <v>23</v>
      </c>
      <c r="C1089" s="6">
        <v>1197831</v>
      </c>
      <c r="D1089" s="7">
        <v>44198</v>
      </c>
      <c r="E1089" s="6" t="s">
        <v>24</v>
      </c>
      <c r="F1089" s="6" t="s">
        <v>57</v>
      </c>
      <c r="G1089" s="6" t="s">
        <v>58</v>
      </c>
      <c r="H1089" s="6" t="s">
        <v>20</v>
      </c>
      <c r="I1089" s="8">
        <v>0.35</v>
      </c>
      <c r="J1089" s="9">
        <v>4750</v>
      </c>
      <c r="K1089" s="10">
        <f t="shared" si="8"/>
        <v>1662.5</v>
      </c>
      <c r="L1089" s="10">
        <f t="shared" si="9"/>
        <v>831.25</v>
      </c>
      <c r="M1089" s="11">
        <v>0.5</v>
      </c>
      <c r="O1089" s="16"/>
      <c r="P1089" s="17"/>
      <c r="Q1089" s="12"/>
      <c r="R1089" s="13"/>
    </row>
    <row r="1090" spans="1:18" ht="15.75" customHeight="1">
      <c r="A1090" s="1"/>
      <c r="B1090" s="6" t="s">
        <v>23</v>
      </c>
      <c r="C1090" s="6">
        <v>1197831</v>
      </c>
      <c r="D1090" s="7">
        <v>44198</v>
      </c>
      <c r="E1090" s="6" t="s">
        <v>24</v>
      </c>
      <c r="F1090" s="6" t="s">
        <v>57</v>
      </c>
      <c r="G1090" s="6" t="s">
        <v>58</v>
      </c>
      <c r="H1090" s="6" t="s">
        <v>21</v>
      </c>
      <c r="I1090" s="8">
        <v>0.4</v>
      </c>
      <c r="J1090" s="9">
        <v>3250</v>
      </c>
      <c r="K1090" s="10">
        <f t="shared" si="8"/>
        <v>1300</v>
      </c>
      <c r="L1090" s="10">
        <f t="shared" si="9"/>
        <v>454.99999999999994</v>
      </c>
      <c r="M1090" s="11">
        <v>0.35</v>
      </c>
      <c r="O1090" s="16"/>
      <c r="P1090" s="17"/>
      <c r="Q1090" s="12"/>
      <c r="R1090" s="13"/>
    </row>
    <row r="1091" spans="1:18" ht="15.75" customHeight="1">
      <c r="A1091" s="1"/>
      <c r="B1091" s="6" t="s">
        <v>23</v>
      </c>
      <c r="C1091" s="6">
        <v>1197831</v>
      </c>
      <c r="D1091" s="7">
        <v>44198</v>
      </c>
      <c r="E1091" s="6" t="s">
        <v>24</v>
      </c>
      <c r="F1091" s="6" t="s">
        <v>57</v>
      </c>
      <c r="G1091" s="6" t="s">
        <v>58</v>
      </c>
      <c r="H1091" s="6" t="s">
        <v>22</v>
      </c>
      <c r="I1091" s="8">
        <v>0.35</v>
      </c>
      <c r="J1091" s="9">
        <v>4750</v>
      </c>
      <c r="K1091" s="10">
        <f t="shared" si="8"/>
        <v>1662.5</v>
      </c>
      <c r="L1091" s="10">
        <f t="shared" si="9"/>
        <v>914.37500000000011</v>
      </c>
      <c r="M1091" s="11">
        <v>0.55000000000000004</v>
      </c>
      <c r="O1091" s="16"/>
      <c r="P1091" s="17"/>
      <c r="Q1091" s="12"/>
      <c r="R1091" s="13"/>
    </row>
    <row r="1092" spans="1:18" ht="15.75" customHeight="1">
      <c r="A1092" s="1"/>
      <c r="B1092" s="6" t="s">
        <v>23</v>
      </c>
      <c r="C1092" s="6">
        <v>1197831</v>
      </c>
      <c r="D1092" s="7">
        <v>44228</v>
      </c>
      <c r="E1092" s="6" t="s">
        <v>24</v>
      </c>
      <c r="F1092" s="6" t="s">
        <v>57</v>
      </c>
      <c r="G1092" s="6" t="s">
        <v>58</v>
      </c>
      <c r="H1092" s="6" t="s">
        <v>17</v>
      </c>
      <c r="I1092" s="8">
        <v>0.25</v>
      </c>
      <c r="J1092" s="9">
        <v>6250</v>
      </c>
      <c r="K1092" s="10">
        <f t="shared" si="8"/>
        <v>1562.5</v>
      </c>
      <c r="L1092" s="10">
        <f t="shared" si="9"/>
        <v>625</v>
      </c>
      <c r="M1092" s="11">
        <v>0.39999999999999997</v>
      </c>
      <c r="O1092" s="16"/>
      <c r="P1092" s="17"/>
      <c r="Q1092" s="12"/>
      <c r="R1092" s="13"/>
    </row>
    <row r="1093" spans="1:18" ht="15.75" customHeight="1">
      <c r="A1093" s="1"/>
      <c r="B1093" s="6" t="s">
        <v>23</v>
      </c>
      <c r="C1093" s="6">
        <v>1197831</v>
      </c>
      <c r="D1093" s="7">
        <v>44228</v>
      </c>
      <c r="E1093" s="6" t="s">
        <v>24</v>
      </c>
      <c r="F1093" s="6" t="s">
        <v>57</v>
      </c>
      <c r="G1093" s="6" t="s">
        <v>58</v>
      </c>
      <c r="H1093" s="6" t="s">
        <v>18</v>
      </c>
      <c r="I1093" s="8">
        <v>0.35</v>
      </c>
      <c r="J1093" s="9">
        <v>6000</v>
      </c>
      <c r="K1093" s="10">
        <f t="shared" si="8"/>
        <v>2100</v>
      </c>
      <c r="L1093" s="10">
        <f t="shared" si="9"/>
        <v>839.99999999999989</v>
      </c>
      <c r="M1093" s="11">
        <v>0.39999999999999997</v>
      </c>
      <c r="O1093" s="16"/>
      <c r="P1093" s="17"/>
      <c r="Q1093" s="12"/>
      <c r="R1093" s="13"/>
    </row>
    <row r="1094" spans="1:18" ht="15.75" customHeight="1">
      <c r="A1094" s="1"/>
      <c r="B1094" s="6" t="s">
        <v>23</v>
      </c>
      <c r="C1094" s="6">
        <v>1197831</v>
      </c>
      <c r="D1094" s="7">
        <v>44228</v>
      </c>
      <c r="E1094" s="6" t="s">
        <v>24</v>
      </c>
      <c r="F1094" s="6" t="s">
        <v>57</v>
      </c>
      <c r="G1094" s="6" t="s">
        <v>58</v>
      </c>
      <c r="H1094" s="6" t="s">
        <v>19</v>
      </c>
      <c r="I1094" s="8">
        <v>0.35</v>
      </c>
      <c r="J1094" s="9">
        <v>4250</v>
      </c>
      <c r="K1094" s="10">
        <f t="shared" si="8"/>
        <v>1487.5</v>
      </c>
      <c r="L1094" s="10">
        <f t="shared" si="9"/>
        <v>595</v>
      </c>
      <c r="M1094" s="11">
        <v>0.39999999999999997</v>
      </c>
      <c r="O1094" s="16"/>
      <c r="P1094" s="17"/>
      <c r="Q1094" s="12"/>
      <c r="R1094" s="13"/>
    </row>
    <row r="1095" spans="1:18" ht="15.75" customHeight="1">
      <c r="A1095" s="1"/>
      <c r="B1095" s="6" t="s">
        <v>23</v>
      </c>
      <c r="C1095" s="6">
        <v>1197831</v>
      </c>
      <c r="D1095" s="7">
        <v>44228</v>
      </c>
      <c r="E1095" s="6" t="s">
        <v>24</v>
      </c>
      <c r="F1095" s="6" t="s">
        <v>57</v>
      </c>
      <c r="G1095" s="6" t="s">
        <v>58</v>
      </c>
      <c r="H1095" s="6" t="s">
        <v>20</v>
      </c>
      <c r="I1095" s="8">
        <v>0.35</v>
      </c>
      <c r="J1095" s="9">
        <v>3750</v>
      </c>
      <c r="K1095" s="10">
        <f t="shared" si="8"/>
        <v>1312.5</v>
      </c>
      <c r="L1095" s="10">
        <f t="shared" si="9"/>
        <v>656.25</v>
      </c>
      <c r="M1095" s="11">
        <v>0.5</v>
      </c>
      <c r="O1095" s="16"/>
      <c r="P1095" s="17"/>
      <c r="Q1095" s="12"/>
      <c r="R1095" s="13"/>
    </row>
    <row r="1096" spans="1:18" ht="15.75" customHeight="1">
      <c r="A1096" s="1"/>
      <c r="B1096" s="6" t="s">
        <v>23</v>
      </c>
      <c r="C1096" s="6">
        <v>1197831</v>
      </c>
      <c r="D1096" s="7">
        <v>44228</v>
      </c>
      <c r="E1096" s="6" t="s">
        <v>24</v>
      </c>
      <c r="F1096" s="6" t="s">
        <v>57</v>
      </c>
      <c r="G1096" s="6" t="s">
        <v>58</v>
      </c>
      <c r="H1096" s="6" t="s">
        <v>21</v>
      </c>
      <c r="I1096" s="8">
        <v>0.4</v>
      </c>
      <c r="J1096" s="9">
        <v>2500</v>
      </c>
      <c r="K1096" s="10">
        <f t="shared" si="8"/>
        <v>1000</v>
      </c>
      <c r="L1096" s="10">
        <f t="shared" si="9"/>
        <v>350</v>
      </c>
      <c r="M1096" s="11">
        <v>0.35</v>
      </c>
      <c r="O1096" s="16"/>
      <c r="P1096" s="17"/>
      <c r="Q1096" s="12"/>
      <c r="R1096" s="13"/>
    </row>
    <row r="1097" spans="1:18" ht="15.75" customHeight="1">
      <c r="A1097" s="1"/>
      <c r="B1097" s="6" t="s">
        <v>23</v>
      </c>
      <c r="C1097" s="6">
        <v>1197831</v>
      </c>
      <c r="D1097" s="7">
        <v>44228</v>
      </c>
      <c r="E1097" s="6" t="s">
        <v>24</v>
      </c>
      <c r="F1097" s="6" t="s">
        <v>57</v>
      </c>
      <c r="G1097" s="6" t="s">
        <v>58</v>
      </c>
      <c r="H1097" s="6" t="s">
        <v>22</v>
      </c>
      <c r="I1097" s="8">
        <v>0.35</v>
      </c>
      <c r="J1097" s="9">
        <v>4500</v>
      </c>
      <c r="K1097" s="10">
        <f t="shared" si="8"/>
        <v>1575</v>
      </c>
      <c r="L1097" s="10">
        <f t="shared" si="9"/>
        <v>866.25000000000011</v>
      </c>
      <c r="M1097" s="11">
        <v>0.55000000000000004</v>
      </c>
      <c r="O1097" s="16"/>
      <c r="P1097" s="17"/>
      <c r="Q1097" s="12"/>
      <c r="R1097" s="13"/>
    </row>
    <row r="1098" spans="1:18" ht="15.75" customHeight="1">
      <c r="A1098" s="1"/>
      <c r="B1098" s="6" t="s">
        <v>23</v>
      </c>
      <c r="C1098" s="6">
        <v>1197831</v>
      </c>
      <c r="D1098" s="7">
        <v>44258</v>
      </c>
      <c r="E1098" s="6" t="s">
        <v>24</v>
      </c>
      <c r="F1098" s="6" t="s">
        <v>57</v>
      </c>
      <c r="G1098" s="6" t="s">
        <v>58</v>
      </c>
      <c r="H1098" s="6" t="s">
        <v>17</v>
      </c>
      <c r="I1098" s="8">
        <v>0.3</v>
      </c>
      <c r="J1098" s="9">
        <v>6250</v>
      </c>
      <c r="K1098" s="10">
        <f t="shared" si="8"/>
        <v>1875</v>
      </c>
      <c r="L1098" s="10">
        <f t="shared" si="9"/>
        <v>843.74999999999989</v>
      </c>
      <c r="M1098" s="11">
        <v>0.44999999999999996</v>
      </c>
      <c r="O1098" s="16"/>
      <c r="P1098" s="17"/>
      <c r="Q1098" s="12"/>
      <c r="R1098" s="13"/>
    </row>
    <row r="1099" spans="1:18" ht="15.75" customHeight="1">
      <c r="A1099" s="1"/>
      <c r="B1099" s="6" t="s">
        <v>23</v>
      </c>
      <c r="C1099" s="6">
        <v>1197831</v>
      </c>
      <c r="D1099" s="7">
        <v>44258</v>
      </c>
      <c r="E1099" s="6" t="s">
        <v>24</v>
      </c>
      <c r="F1099" s="6" t="s">
        <v>57</v>
      </c>
      <c r="G1099" s="6" t="s">
        <v>58</v>
      </c>
      <c r="H1099" s="6" t="s">
        <v>18</v>
      </c>
      <c r="I1099" s="8">
        <v>0.4</v>
      </c>
      <c r="J1099" s="9">
        <v>6250</v>
      </c>
      <c r="K1099" s="10">
        <f t="shared" si="8"/>
        <v>2500</v>
      </c>
      <c r="L1099" s="10">
        <f t="shared" si="9"/>
        <v>1125</v>
      </c>
      <c r="M1099" s="11">
        <v>0.44999999999999996</v>
      </c>
      <c r="O1099" s="16"/>
      <c r="P1099" s="17"/>
      <c r="Q1099" s="12"/>
      <c r="R1099" s="13"/>
    </row>
    <row r="1100" spans="1:18" ht="15.75" customHeight="1">
      <c r="A1100" s="1"/>
      <c r="B1100" s="6" t="s">
        <v>23</v>
      </c>
      <c r="C1100" s="6">
        <v>1197831</v>
      </c>
      <c r="D1100" s="7">
        <v>44258</v>
      </c>
      <c r="E1100" s="6" t="s">
        <v>24</v>
      </c>
      <c r="F1100" s="6" t="s">
        <v>57</v>
      </c>
      <c r="G1100" s="6" t="s">
        <v>58</v>
      </c>
      <c r="H1100" s="6" t="s">
        <v>19</v>
      </c>
      <c r="I1100" s="8">
        <v>0.3</v>
      </c>
      <c r="J1100" s="9">
        <v>4500</v>
      </c>
      <c r="K1100" s="10">
        <f t="shared" si="8"/>
        <v>1350</v>
      </c>
      <c r="L1100" s="10">
        <f t="shared" si="9"/>
        <v>607.49999999999989</v>
      </c>
      <c r="M1100" s="11">
        <v>0.44999999999999996</v>
      </c>
      <c r="O1100" s="16"/>
      <c r="P1100" s="17"/>
      <c r="Q1100" s="12"/>
      <c r="R1100" s="13"/>
    </row>
    <row r="1101" spans="1:18" ht="15.75" customHeight="1">
      <c r="A1101" s="1"/>
      <c r="B1101" s="6" t="s">
        <v>23</v>
      </c>
      <c r="C1101" s="6">
        <v>1197831</v>
      </c>
      <c r="D1101" s="7">
        <v>44258</v>
      </c>
      <c r="E1101" s="6" t="s">
        <v>24</v>
      </c>
      <c r="F1101" s="6" t="s">
        <v>57</v>
      </c>
      <c r="G1101" s="6" t="s">
        <v>58</v>
      </c>
      <c r="H1101" s="6" t="s">
        <v>20</v>
      </c>
      <c r="I1101" s="8">
        <v>0.35000000000000003</v>
      </c>
      <c r="J1101" s="9">
        <v>3500</v>
      </c>
      <c r="K1101" s="10">
        <f t="shared" si="8"/>
        <v>1225.0000000000002</v>
      </c>
      <c r="L1101" s="10">
        <f t="shared" si="9"/>
        <v>673.75000000000023</v>
      </c>
      <c r="M1101" s="11">
        <v>0.55000000000000004</v>
      </c>
      <c r="O1101" s="16"/>
      <c r="P1101" s="17"/>
      <c r="Q1101" s="12"/>
      <c r="R1101" s="13"/>
    </row>
    <row r="1102" spans="1:18" ht="15.75" customHeight="1">
      <c r="A1102" s="1"/>
      <c r="B1102" s="6" t="s">
        <v>23</v>
      </c>
      <c r="C1102" s="6">
        <v>1197831</v>
      </c>
      <c r="D1102" s="7">
        <v>44258</v>
      </c>
      <c r="E1102" s="6" t="s">
        <v>24</v>
      </c>
      <c r="F1102" s="6" t="s">
        <v>57</v>
      </c>
      <c r="G1102" s="6" t="s">
        <v>58</v>
      </c>
      <c r="H1102" s="6" t="s">
        <v>21</v>
      </c>
      <c r="I1102" s="8">
        <v>0.4</v>
      </c>
      <c r="J1102" s="9">
        <v>2500</v>
      </c>
      <c r="K1102" s="10">
        <f t="shared" si="8"/>
        <v>1000</v>
      </c>
      <c r="L1102" s="10">
        <f t="shared" si="9"/>
        <v>399.99999999999994</v>
      </c>
      <c r="M1102" s="11">
        <v>0.39999999999999997</v>
      </c>
      <c r="O1102" s="16"/>
      <c r="P1102" s="17"/>
      <c r="Q1102" s="12"/>
      <c r="R1102" s="13"/>
    </row>
    <row r="1103" spans="1:18" ht="15.75" customHeight="1">
      <c r="A1103" s="1"/>
      <c r="B1103" s="6" t="s">
        <v>23</v>
      </c>
      <c r="C1103" s="6">
        <v>1197831</v>
      </c>
      <c r="D1103" s="7">
        <v>44258</v>
      </c>
      <c r="E1103" s="6" t="s">
        <v>24</v>
      </c>
      <c r="F1103" s="6" t="s">
        <v>57</v>
      </c>
      <c r="G1103" s="6" t="s">
        <v>58</v>
      </c>
      <c r="H1103" s="6" t="s">
        <v>22</v>
      </c>
      <c r="I1103" s="8">
        <v>0.35000000000000003</v>
      </c>
      <c r="J1103" s="9">
        <v>4000</v>
      </c>
      <c r="K1103" s="10">
        <f t="shared" si="8"/>
        <v>1400.0000000000002</v>
      </c>
      <c r="L1103" s="10">
        <f t="shared" si="9"/>
        <v>840.00000000000023</v>
      </c>
      <c r="M1103" s="11">
        <v>0.60000000000000009</v>
      </c>
      <c r="O1103" s="16"/>
      <c r="P1103" s="17"/>
      <c r="Q1103" s="12"/>
      <c r="R1103" s="13"/>
    </row>
    <row r="1104" spans="1:18" ht="15.75" customHeight="1">
      <c r="A1104" s="1"/>
      <c r="B1104" s="6" t="s">
        <v>23</v>
      </c>
      <c r="C1104" s="6">
        <v>1197831</v>
      </c>
      <c r="D1104" s="7">
        <v>44288</v>
      </c>
      <c r="E1104" s="6" t="s">
        <v>24</v>
      </c>
      <c r="F1104" s="6" t="s">
        <v>57</v>
      </c>
      <c r="G1104" s="6" t="s">
        <v>58</v>
      </c>
      <c r="H1104" s="6" t="s">
        <v>17</v>
      </c>
      <c r="I1104" s="8">
        <v>0.19999999999999998</v>
      </c>
      <c r="J1104" s="9">
        <v>6500</v>
      </c>
      <c r="K1104" s="10">
        <f t="shared" si="8"/>
        <v>1300</v>
      </c>
      <c r="L1104" s="10">
        <f t="shared" si="9"/>
        <v>584.99999999999989</v>
      </c>
      <c r="M1104" s="11">
        <v>0.44999999999999996</v>
      </c>
      <c r="O1104" s="16"/>
      <c r="P1104" s="17"/>
      <c r="Q1104" s="12"/>
      <c r="R1104" s="13"/>
    </row>
    <row r="1105" spans="1:18" ht="15.75" customHeight="1">
      <c r="A1105" s="1"/>
      <c r="B1105" s="6" t="s">
        <v>23</v>
      </c>
      <c r="C1105" s="6">
        <v>1197831</v>
      </c>
      <c r="D1105" s="7">
        <v>44288</v>
      </c>
      <c r="E1105" s="6" t="s">
        <v>24</v>
      </c>
      <c r="F1105" s="6" t="s">
        <v>57</v>
      </c>
      <c r="G1105" s="6" t="s">
        <v>58</v>
      </c>
      <c r="H1105" s="6" t="s">
        <v>18</v>
      </c>
      <c r="I1105" s="8">
        <v>0.20000000000000007</v>
      </c>
      <c r="J1105" s="9">
        <v>6500</v>
      </c>
      <c r="K1105" s="10">
        <f t="shared" si="8"/>
        <v>1300.0000000000005</v>
      </c>
      <c r="L1105" s="10">
        <f t="shared" si="9"/>
        <v>585.00000000000011</v>
      </c>
      <c r="M1105" s="11">
        <v>0.44999999999999996</v>
      </c>
      <c r="O1105" s="16"/>
      <c r="P1105" s="17"/>
      <c r="Q1105" s="12"/>
      <c r="R1105" s="13"/>
    </row>
    <row r="1106" spans="1:18" ht="15.75" customHeight="1">
      <c r="A1106" s="1"/>
      <c r="B1106" s="6" t="s">
        <v>23</v>
      </c>
      <c r="C1106" s="6">
        <v>1197831</v>
      </c>
      <c r="D1106" s="7">
        <v>44288</v>
      </c>
      <c r="E1106" s="6" t="s">
        <v>24</v>
      </c>
      <c r="F1106" s="6" t="s">
        <v>57</v>
      </c>
      <c r="G1106" s="6" t="s">
        <v>58</v>
      </c>
      <c r="H1106" s="6" t="s">
        <v>19</v>
      </c>
      <c r="I1106" s="8">
        <v>0.14999999999999997</v>
      </c>
      <c r="J1106" s="9">
        <v>4750</v>
      </c>
      <c r="K1106" s="10">
        <f t="shared" si="8"/>
        <v>712.49999999999989</v>
      </c>
      <c r="L1106" s="10">
        <f t="shared" si="9"/>
        <v>320.62499999999994</v>
      </c>
      <c r="M1106" s="11">
        <v>0.44999999999999996</v>
      </c>
      <c r="O1106" s="16"/>
      <c r="P1106" s="17"/>
      <c r="Q1106" s="12"/>
      <c r="R1106" s="13"/>
    </row>
    <row r="1107" spans="1:18" ht="15.75" customHeight="1">
      <c r="A1107" s="1"/>
      <c r="B1107" s="6" t="s">
        <v>23</v>
      </c>
      <c r="C1107" s="6">
        <v>1197831</v>
      </c>
      <c r="D1107" s="7">
        <v>44288</v>
      </c>
      <c r="E1107" s="6" t="s">
        <v>24</v>
      </c>
      <c r="F1107" s="6" t="s">
        <v>57</v>
      </c>
      <c r="G1107" s="6" t="s">
        <v>58</v>
      </c>
      <c r="H1107" s="6" t="s">
        <v>20</v>
      </c>
      <c r="I1107" s="8">
        <v>0.20000000000000007</v>
      </c>
      <c r="J1107" s="9">
        <v>3750</v>
      </c>
      <c r="K1107" s="10">
        <f t="shared" si="8"/>
        <v>750.00000000000023</v>
      </c>
      <c r="L1107" s="10">
        <f t="shared" si="9"/>
        <v>412.50000000000017</v>
      </c>
      <c r="M1107" s="11">
        <v>0.55000000000000004</v>
      </c>
      <c r="O1107" s="16"/>
      <c r="P1107" s="17"/>
      <c r="Q1107" s="12"/>
      <c r="R1107" s="13"/>
    </row>
    <row r="1108" spans="1:18" ht="15.75" customHeight="1">
      <c r="A1108" s="1"/>
      <c r="B1108" s="6" t="s">
        <v>23</v>
      </c>
      <c r="C1108" s="6">
        <v>1197831</v>
      </c>
      <c r="D1108" s="7">
        <v>44288</v>
      </c>
      <c r="E1108" s="6" t="s">
        <v>24</v>
      </c>
      <c r="F1108" s="6" t="s">
        <v>57</v>
      </c>
      <c r="G1108" s="6" t="s">
        <v>58</v>
      </c>
      <c r="H1108" s="6" t="s">
        <v>21</v>
      </c>
      <c r="I1108" s="8">
        <v>0.25</v>
      </c>
      <c r="J1108" s="9">
        <v>2750</v>
      </c>
      <c r="K1108" s="10">
        <f t="shared" si="8"/>
        <v>687.5</v>
      </c>
      <c r="L1108" s="10">
        <f t="shared" si="9"/>
        <v>275</v>
      </c>
      <c r="M1108" s="11">
        <v>0.39999999999999997</v>
      </c>
      <c r="O1108" s="16"/>
      <c r="P1108" s="17"/>
      <c r="Q1108" s="12"/>
      <c r="R1108" s="13"/>
    </row>
    <row r="1109" spans="1:18" ht="15.75" customHeight="1">
      <c r="A1109" s="1"/>
      <c r="B1109" s="6" t="s">
        <v>23</v>
      </c>
      <c r="C1109" s="6">
        <v>1197831</v>
      </c>
      <c r="D1109" s="7">
        <v>44288</v>
      </c>
      <c r="E1109" s="6" t="s">
        <v>24</v>
      </c>
      <c r="F1109" s="6" t="s">
        <v>57</v>
      </c>
      <c r="G1109" s="6" t="s">
        <v>58</v>
      </c>
      <c r="H1109" s="6" t="s">
        <v>22</v>
      </c>
      <c r="I1109" s="8">
        <v>0.20000000000000007</v>
      </c>
      <c r="J1109" s="9">
        <v>5500</v>
      </c>
      <c r="K1109" s="10">
        <f t="shared" si="8"/>
        <v>1100.0000000000005</v>
      </c>
      <c r="L1109" s="10">
        <f t="shared" si="9"/>
        <v>660.00000000000034</v>
      </c>
      <c r="M1109" s="11">
        <v>0.60000000000000009</v>
      </c>
      <c r="O1109" s="16"/>
      <c r="P1109" s="17"/>
      <c r="Q1109" s="12"/>
      <c r="R1109" s="13"/>
    </row>
    <row r="1110" spans="1:18" ht="15.75" customHeight="1">
      <c r="A1110" s="1"/>
      <c r="B1110" s="6" t="s">
        <v>23</v>
      </c>
      <c r="C1110" s="6">
        <v>1197831</v>
      </c>
      <c r="D1110" s="7">
        <v>44318</v>
      </c>
      <c r="E1110" s="6" t="s">
        <v>24</v>
      </c>
      <c r="F1110" s="6" t="s">
        <v>57</v>
      </c>
      <c r="G1110" s="6" t="s">
        <v>58</v>
      </c>
      <c r="H1110" s="6" t="s">
        <v>17</v>
      </c>
      <c r="I1110" s="8">
        <v>9.9999999999999964E-2</v>
      </c>
      <c r="J1110" s="9">
        <v>7000</v>
      </c>
      <c r="K1110" s="10">
        <f t="shared" si="8"/>
        <v>699.99999999999977</v>
      </c>
      <c r="L1110" s="10">
        <f t="shared" si="9"/>
        <v>314.99999999999989</v>
      </c>
      <c r="M1110" s="11">
        <v>0.44999999999999996</v>
      </c>
      <c r="O1110" s="16"/>
      <c r="P1110" s="17"/>
      <c r="Q1110" s="12"/>
      <c r="R1110" s="13"/>
    </row>
    <row r="1111" spans="1:18" ht="15.75" customHeight="1">
      <c r="A1111" s="1"/>
      <c r="B1111" s="6" t="s">
        <v>23</v>
      </c>
      <c r="C1111" s="6">
        <v>1197831</v>
      </c>
      <c r="D1111" s="7">
        <v>44318</v>
      </c>
      <c r="E1111" s="6" t="s">
        <v>24</v>
      </c>
      <c r="F1111" s="6" t="s">
        <v>57</v>
      </c>
      <c r="G1111" s="6" t="s">
        <v>58</v>
      </c>
      <c r="H1111" s="6" t="s">
        <v>18</v>
      </c>
      <c r="I1111" s="8">
        <v>0.20000000000000007</v>
      </c>
      <c r="J1111" s="9">
        <v>7250</v>
      </c>
      <c r="K1111" s="10">
        <f t="shared" si="8"/>
        <v>1450.0000000000005</v>
      </c>
      <c r="L1111" s="10">
        <f t="shared" si="9"/>
        <v>652.50000000000011</v>
      </c>
      <c r="M1111" s="11">
        <v>0.44999999999999996</v>
      </c>
      <c r="O1111" s="16"/>
      <c r="P1111" s="17"/>
      <c r="Q1111" s="12"/>
      <c r="R1111" s="13"/>
    </row>
    <row r="1112" spans="1:18" ht="15.75" customHeight="1">
      <c r="A1112" s="1"/>
      <c r="B1112" s="6" t="s">
        <v>23</v>
      </c>
      <c r="C1112" s="6">
        <v>1197831</v>
      </c>
      <c r="D1112" s="7">
        <v>44318</v>
      </c>
      <c r="E1112" s="6" t="s">
        <v>24</v>
      </c>
      <c r="F1112" s="6" t="s">
        <v>57</v>
      </c>
      <c r="G1112" s="6" t="s">
        <v>58</v>
      </c>
      <c r="H1112" s="6" t="s">
        <v>19</v>
      </c>
      <c r="I1112" s="8">
        <v>0.14999999999999997</v>
      </c>
      <c r="J1112" s="9">
        <v>5750</v>
      </c>
      <c r="K1112" s="10">
        <f t="shared" si="8"/>
        <v>862.49999999999977</v>
      </c>
      <c r="L1112" s="10">
        <f t="shared" si="9"/>
        <v>388.12499999999989</v>
      </c>
      <c r="M1112" s="11">
        <v>0.44999999999999996</v>
      </c>
      <c r="O1112" s="16"/>
      <c r="P1112" s="17"/>
      <c r="Q1112" s="12"/>
      <c r="R1112" s="13"/>
    </row>
    <row r="1113" spans="1:18" ht="15.75" customHeight="1">
      <c r="A1113" s="1"/>
      <c r="B1113" s="6" t="s">
        <v>23</v>
      </c>
      <c r="C1113" s="6">
        <v>1197831</v>
      </c>
      <c r="D1113" s="7">
        <v>44318</v>
      </c>
      <c r="E1113" s="6" t="s">
        <v>24</v>
      </c>
      <c r="F1113" s="6" t="s">
        <v>57</v>
      </c>
      <c r="G1113" s="6" t="s">
        <v>58</v>
      </c>
      <c r="H1113" s="6" t="s">
        <v>20</v>
      </c>
      <c r="I1113" s="8">
        <v>0.35000000000000003</v>
      </c>
      <c r="J1113" s="9">
        <v>5000</v>
      </c>
      <c r="K1113" s="10">
        <f t="shared" si="8"/>
        <v>1750.0000000000002</v>
      </c>
      <c r="L1113" s="10">
        <f t="shared" si="9"/>
        <v>962.50000000000023</v>
      </c>
      <c r="M1113" s="11">
        <v>0.55000000000000004</v>
      </c>
      <c r="O1113" s="16"/>
      <c r="P1113" s="17"/>
      <c r="Q1113" s="12"/>
      <c r="R1113" s="13"/>
    </row>
    <row r="1114" spans="1:18" ht="15.75" customHeight="1">
      <c r="A1114" s="1"/>
      <c r="B1114" s="6" t="s">
        <v>23</v>
      </c>
      <c r="C1114" s="6">
        <v>1197831</v>
      </c>
      <c r="D1114" s="7">
        <v>44318</v>
      </c>
      <c r="E1114" s="6" t="s">
        <v>24</v>
      </c>
      <c r="F1114" s="6" t="s">
        <v>57</v>
      </c>
      <c r="G1114" s="6" t="s">
        <v>58</v>
      </c>
      <c r="H1114" s="6" t="s">
        <v>21</v>
      </c>
      <c r="I1114" s="8">
        <v>0.5</v>
      </c>
      <c r="J1114" s="9">
        <v>4000</v>
      </c>
      <c r="K1114" s="10">
        <f t="shared" si="8"/>
        <v>2000</v>
      </c>
      <c r="L1114" s="10">
        <f t="shared" si="9"/>
        <v>799.99999999999989</v>
      </c>
      <c r="M1114" s="11">
        <v>0.39999999999999997</v>
      </c>
      <c r="O1114" s="16"/>
      <c r="P1114" s="17"/>
      <c r="Q1114" s="12"/>
      <c r="R1114" s="13"/>
    </row>
    <row r="1115" spans="1:18" ht="15.75" customHeight="1">
      <c r="A1115" s="1"/>
      <c r="B1115" s="6" t="s">
        <v>23</v>
      </c>
      <c r="C1115" s="6">
        <v>1197831</v>
      </c>
      <c r="D1115" s="7">
        <v>44318</v>
      </c>
      <c r="E1115" s="6" t="s">
        <v>24</v>
      </c>
      <c r="F1115" s="6" t="s">
        <v>57</v>
      </c>
      <c r="G1115" s="6" t="s">
        <v>58</v>
      </c>
      <c r="H1115" s="6" t="s">
        <v>22</v>
      </c>
      <c r="I1115" s="8">
        <v>0.45</v>
      </c>
      <c r="J1115" s="9">
        <v>7500</v>
      </c>
      <c r="K1115" s="10">
        <f t="shared" si="8"/>
        <v>3375</v>
      </c>
      <c r="L1115" s="10">
        <f t="shared" si="9"/>
        <v>2025.0000000000002</v>
      </c>
      <c r="M1115" s="11">
        <v>0.60000000000000009</v>
      </c>
      <c r="O1115" s="16"/>
      <c r="P1115" s="17"/>
      <c r="Q1115" s="12"/>
      <c r="R1115" s="13"/>
    </row>
    <row r="1116" spans="1:18" ht="15.75" customHeight="1">
      <c r="A1116" s="1"/>
      <c r="B1116" s="6" t="s">
        <v>23</v>
      </c>
      <c r="C1116" s="6">
        <v>1197831</v>
      </c>
      <c r="D1116" s="7">
        <v>44348</v>
      </c>
      <c r="E1116" s="6" t="s">
        <v>24</v>
      </c>
      <c r="F1116" s="6" t="s">
        <v>57</v>
      </c>
      <c r="G1116" s="6" t="s">
        <v>58</v>
      </c>
      <c r="H1116" s="6" t="s">
        <v>17</v>
      </c>
      <c r="I1116" s="8">
        <v>0.45</v>
      </c>
      <c r="J1116" s="9">
        <v>7500</v>
      </c>
      <c r="K1116" s="10">
        <f t="shared" si="8"/>
        <v>3375</v>
      </c>
      <c r="L1116" s="10">
        <f t="shared" si="9"/>
        <v>1518.7499999999998</v>
      </c>
      <c r="M1116" s="11">
        <v>0.44999999999999996</v>
      </c>
      <c r="O1116" s="16"/>
      <c r="P1116" s="17"/>
      <c r="Q1116" s="12"/>
      <c r="R1116" s="13"/>
    </row>
    <row r="1117" spans="1:18" ht="15.75" customHeight="1">
      <c r="A1117" s="1"/>
      <c r="B1117" s="6" t="s">
        <v>23</v>
      </c>
      <c r="C1117" s="6">
        <v>1197831</v>
      </c>
      <c r="D1117" s="7">
        <v>44348</v>
      </c>
      <c r="E1117" s="6" t="s">
        <v>24</v>
      </c>
      <c r="F1117" s="6" t="s">
        <v>57</v>
      </c>
      <c r="G1117" s="6" t="s">
        <v>58</v>
      </c>
      <c r="H1117" s="6" t="s">
        <v>18</v>
      </c>
      <c r="I1117" s="8">
        <v>0.5</v>
      </c>
      <c r="J1117" s="9">
        <v>7500</v>
      </c>
      <c r="K1117" s="10">
        <f t="shared" si="8"/>
        <v>3750</v>
      </c>
      <c r="L1117" s="10">
        <f t="shared" si="9"/>
        <v>1687.4999999999998</v>
      </c>
      <c r="M1117" s="11">
        <v>0.44999999999999996</v>
      </c>
      <c r="O1117" s="16"/>
      <c r="P1117" s="17"/>
      <c r="Q1117" s="12"/>
      <c r="R1117" s="13"/>
    </row>
    <row r="1118" spans="1:18" ht="15.75" customHeight="1">
      <c r="A1118" s="1"/>
      <c r="B1118" s="6" t="s">
        <v>23</v>
      </c>
      <c r="C1118" s="6">
        <v>1197831</v>
      </c>
      <c r="D1118" s="7">
        <v>44348</v>
      </c>
      <c r="E1118" s="6" t="s">
        <v>24</v>
      </c>
      <c r="F1118" s="6" t="s">
        <v>57</v>
      </c>
      <c r="G1118" s="6" t="s">
        <v>58</v>
      </c>
      <c r="H1118" s="6" t="s">
        <v>19</v>
      </c>
      <c r="I1118" s="8">
        <v>0.45</v>
      </c>
      <c r="J1118" s="9">
        <v>6500</v>
      </c>
      <c r="K1118" s="10">
        <f t="shared" si="8"/>
        <v>2925</v>
      </c>
      <c r="L1118" s="10">
        <f t="shared" si="9"/>
        <v>1316.2499999999998</v>
      </c>
      <c r="M1118" s="11">
        <v>0.44999999999999996</v>
      </c>
      <c r="O1118" s="16"/>
      <c r="P1118" s="17"/>
      <c r="Q1118" s="12"/>
      <c r="R1118" s="13"/>
    </row>
    <row r="1119" spans="1:18" ht="15.75" customHeight="1">
      <c r="A1119" s="1"/>
      <c r="B1119" s="6" t="s">
        <v>23</v>
      </c>
      <c r="C1119" s="6">
        <v>1197831</v>
      </c>
      <c r="D1119" s="7">
        <v>44348</v>
      </c>
      <c r="E1119" s="6" t="s">
        <v>24</v>
      </c>
      <c r="F1119" s="6" t="s">
        <v>57</v>
      </c>
      <c r="G1119" s="6" t="s">
        <v>58</v>
      </c>
      <c r="H1119" s="6" t="s">
        <v>20</v>
      </c>
      <c r="I1119" s="8">
        <v>0.45</v>
      </c>
      <c r="J1119" s="9">
        <v>6000</v>
      </c>
      <c r="K1119" s="10">
        <f t="shared" si="8"/>
        <v>2700</v>
      </c>
      <c r="L1119" s="10">
        <f t="shared" si="9"/>
        <v>1485.0000000000002</v>
      </c>
      <c r="M1119" s="11">
        <v>0.55000000000000004</v>
      </c>
      <c r="O1119" s="16"/>
      <c r="P1119" s="17"/>
      <c r="Q1119" s="12"/>
      <c r="R1119" s="13"/>
    </row>
    <row r="1120" spans="1:18" ht="15.75" customHeight="1">
      <c r="A1120" s="1"/>
      <c r="B1120" s="6" t="s">
        <v>23</v>
      </c>
      <c r="C1120" s="6">
        <v>1197831</v>
      </c>
      <c r="D1120" s="7">
        <v>44348</v>
      </c>
      <c r="E1120" s="6" t="s">
        <v>24</v>
      </c>
      <c r="F1120" s="6" t="s">
        <v>57</v>
      </c>
      <c r="G1120" s="6" t="s">
        <v>58</v>
      </c>
      <c r="H1120" s="6" t="s">
        <v>21</v>
      </c>
      <c r="I1120" s="8">
        <v>0.5</v>
      </c>
      <c r="J1120" s="9">
        <v>5000</v>
      </c>
      <c r="K1120" s="10">
        <f t="shared" si="8"/>
        <v>2500</v>
      </c>
      <c r="L1120" s="10">
        <f t="shared" si="9"/>
        <v>999.99999999999989</v>
      </c>
      <c r="M1120" s="11">
        <v>0.39999999999999997</v>
      </c>
      <c r="O1120" s="16"/>
      <c r="P1120" s="17"/>
      <c r="Q1120" s="12"/>
      <c r="R1120" s="13"/>
    </row>
    <row r="1121" spans="1:18" ht="15.75" customHeight="1">
      <c r="A1121" s="1"/>
      <c r="B1121" s="6" t="s">
        <v>23</v>
      </c>
      <c r="C1121" s="6">
        <v>1197831</v>
      </c>
      <c r="D1121" s="7">
        <v>44348</v>
      </c>
      <c r="E1121" s="6" t="s">
        <v>24</v>
      </c>
      <c r="F1121" s="6" t="s">
        <v>57</v>
      </c>
      <c r="G1121" s="6" t="s">
        <v>58</v>
      </c>
      <c r="H1121" s="6" t="s">
        <v>22</v>
      </c>
      <c r="I1121" s="8">
        <v>0.55000000000000004</v>
      </c>
      <c r="J1121" s="9">
        <v>8750</v>
      </c>
      <c r="K1121" s="10">
        <f t="shared" si="8"/>
        <v>4812.5</v>
      </c>
      <c r="L1121" s="10">
        <f t="shared" si="9"/>
        <v>2887.5000000000005</v>
      </c>
      <c r="M1121" s="11">
        <v>0.60000000000000009</v>
      </c>
      <c r="O1121" s="16"/>
      <c r="P1121" s="17"/>
      <c r="Q1121" s="12"/>
      <c r="R1121" s="13"/>
    </row>
    <row r="1122" spans="1:18" ht="15.75" customHeight="1">
      <c r="A1122" s="1"/>
      <c r="B1122" s="6" t="s">
        <v>23</v>
      </c>
      <c r="C1122" s="6">
        <v>1197831</v>
      </c>
      <c r="D1122" s="7">
        <v>44380</v>
      </c>
      <c r="E1122" s="6" t="s">
        <v>24</v>
      </c>
      <c r="F1122" s="6" t="s">
        <v>57</v>
      </c>
      <c r="G1122" s="6" t="s">
        <v>58</v>
      </c>
      <c r="H1122" s="6" t="s">
        <v>17</v>
      </c>
      <c r="I1122" s="8">
        <v>0.45</v>
      </c>
      <c r="J1122" s="9">
        <v>8250</v>
      </c>
      <c r="K1122" s="10">
        <f t="shared" si="8"/>
        <v>3712.5</v>
      </c>
      <c r="L1122" s="10">
        <f t="shared" si="9"/>
        <v>1856.2499999999998</v>
      </c>
      <c r="M1122" s="11">
        <v>0.49999999999999994</v>
      </c>
      <c r="O1122" s="16"/>
      <c r="P1122" s="17"/>
      <c r="Q1122" s="12"/>
      <c r="R1122" s="13"/>
    </row>
    <row r="1123" spans="1:18" ht="15.75" customHeight="1">
      <c r="A1123" s="1"/>
      <c r="B1123" s="6" t="s">
        <v>23</v>
      </c>
      <c r="C1123" s="6">
        <v>1197831</v>
      </c>
      <c r="D1123" s="7">
        <v>44380</v>
      </c>
      <c r="E1123" s="6" t="s">
        <v>24</v>
      </c>
      <c r="F1123" s="6" t="s">
        <v>57</v>
      </c>
      <c r="G1123" s="6" t="s">
        <v>58</v>
      </c>
      <c r="H1123" s="6" t="s">
        <v>18</v>
      </c>
      <c r="I1123" s="8">
        <v>0.5</v>
      </c>
      <c r="J1123" s="9">
        <v>8250</v>
      </c>
      <c r="K1123" s="10">
        <f t="shared" si="8"/>
        <v>4125</v>
      </c>
      <c r="L1123" s="10">
        <f t="shared" si="9"/>
        <v>2062.4999999999995</v>
      </c>
      <c r="M1123" s="11">
        <v>0.49999999999999994</v>
      </c>
      <c r="O1123" s="16"/>
      <c r="P1123" s="17"/>
      <c r="Q1123" s="12"/>
      <c r="R1123" s="13"/>
    </row>
    <row r="1124" spans="1:18" ht="15.75" customHeight="1">
      <c r="A1124" s="1"/>
      <c r="B1124" s="6" t="s">
        <v>23</v>
      </c>
      <c r="C1124" s="6">
        <v>1197831</v>
      </c>
      <c r="D1124" s="7">
        <v>44380</v>
      </c>
      <c r="E1124" s="6" t="s">
        <v>24</v>
      </c>
      <c r="F1124" s="6" t="s">
        <v>57</v>
      </c>
      <c r="G1124" s="6" t="s">
        <v>58</v>
      </c>
      <c r="H1124" s="6" t="s">
        <v>19</v>
      </c>
      <c r="I1124" s="8">
        <v>0.45</v>
      </c>
      <c r="J1124" s="9">
        <v>9750</v>
      </c>
      <c r="K1124" s="10">
        <f t="shared" si="8"/>
        <v>4387.5</v>
      </c>
      <c r="L1124" s="10">
        <f t="shared" si="9"/>
        <v>2193.7499999999995</v>
      </c>
      <c r="M1124" s="11">
        <v>0.49999999999999994</v>
      </c>
      <c r="O1124" s="16"/>
      <c r="P1124" s="17"/>
      <c r="Q1124" s="12"/>
      <c r="R1124" s="13"/>
    </row>
    <row r="1125" spans="1:18" ht="15.75" customHeight="1">
      <c r="A1125" s="1"/>
      <c r="B1125" s="6" t="s">
        <v>23</v>
      </c>
      <c r="C1125" s="6">
        <v>1197831</v>
      </c>
      <c r="D1125" s="7">
        <v>44380</v>
      </c>
      <c r="E1125" s="6" t="s">
        <v>24</v>
      </c>
      <c r="F1125" s="6" t="s">
        <v>57</v>
      </c>
      <c r="G1125" s="6" t="s">
        <v>58</v>
      </c>
      <c r="H1125" s="6" t="s">
        <v>20</v>
      </c>
      <c r="I1125" s="8">
        <v>0.45</v>
      </c>
      <c r="J1125" s="9">
        <v>5750</v>
      </c>
      <c r="K1125" s="10">
        <f t="shared" si="8"/>
        <v>2587.5</v>
      </c>
      <c r="L1125" s="10">
        <f t="shared" si="9"/>
        <v>1552.5000000000002</v>
      </c>
      <c r="M1125" s="11">
        <v>0.60000000000000009</v>
      </c>
      <c r="O1125" s="16"/>
      <c r="P1125" s="17"/>
      <c r="Q1125" s="12"/>
      <c r="R1125" s="13"/>
    </row>
    <row r="1126" spans="1:18" ht="15.75" customHeight="1">
      <c r="A1126" s="1"/>
      <c r="B1126" s="6" t="s">
        <v>23</v>
      </c>
      <c r="C1126" s="6">
        <v>1197831</v>
      </c>
      <c r="D1126" s="7">
        <v>44380</v>
      </c>
      <c r="E1126" s="6" t="s">
        <v>24</v>
      </c>
      <c r="F1126" s="6" t="s">
        <v>57</v>
      </c>
      <c r="G1126" s="6" t="s">
        <v>58</v>
      </c>
      <c r="H1126" s="6" t="s">
        <v>21</v>
      </c>
      <c r="I1126" s="8">
        <v>0.5</v>
      </c>
      <c r="J1126" s="9">
        <v>5250</v>
      </c>
      <c r="K1126" s="10">
        <f t="shared" si="8"/>
        <v>2625</v>
      </c>
      <c r="L1126" s="10">
        <f t="shared" si="9"/>
        <v>1181.2499999999998</v>
      </c>
      <c r="M1126" s="11">
        <v>0.44999999999999996</v>
      </c>
      <c r="O1126" s="16"/>
      <c r="P1126" s="17"/>
      <c r="Q1126" s="12"/>
      <c r="R1126" s="13"/>
    </row>
    <row r="1127" spans="1:18" ht="15.75" customHeight="1">
      <c r="A1127" s="1"/>
      <c r="B1127" s="6" t="s">
        <v>23</v>
      </c>
      <c r="C1127" s="6">
        <v>1197831</v>
      </c>
      <c r="D1127" s="7">
        <v>44380</v>
      </c>
      <c r="E1127" s="6" t="s">
        <v>24</v>
      </c>
      <c r="F1127" s="6" t="s">
        <v>57</v>
      </c>
      <c r="G1127" s="6" t="s">
        <v>58</v>
      </c>
      <c r="H1127" s="6" t="s">
        <v>22</v>
      </c>
      <c r="I1127" s="8">
        <v>0.6</v>
      </c>
      <c r="J1127" s="9">
        <v>8000</v>
      </c>
      <c r="K1127" s="10">
        <f t="shared" si="8"/>
        <v>4800</v>
      </c>
      <c r="L1127" s="10">
        <f t="shared" si="9"/>
        <v>3120.0000000000005</v>
      </c>
      <c r="M1127" s="11">
        <v>0.65000000000000013</v>
      </c>
      <c r="O1127" s="16"/>
      <c r="P1127" s="17"/>
      <c r="Q1127" s="12"/>
      <c r="R1127" s="13"/>
    </row>
    <row r="1128" spans="1:18" ht="15.75" customHeight="1">
      <c r="A1128" s="1"/>
      <c r="B1128" s="6" t="s">
        <v>23</v>
      </c>
      <c r="C1128" s="6">
        <v>1197831</v>
      </c>
      <c r="D1128" s="7">
        <v>44413</v>
      </c>
      <c r="E1128" s="6" t="s">
        <v>24</v>
      </c>
      <c r="F1128" s="6" t="s">
        <v>57</v>
      </c>
      <c r="G1128" s="6" t="s">
        <v>58</v>
      </c>
      <c r="H1128" s="6" t="s">
        <v>17</v>
      </c>
      <c r="I1128" s="8">
        <v>0.4</v>
      </c>
      <c r="J1128" s="9">
        <v>7500</v>
      </c>
      <c r="K1128" s="10">
        <f t="shared" si="8"/>
        <v>3000</v>
      </c>
      <c r="L1128" s="10">
        <f t="shared" si="9"/>
        <v>1499.9999999999998</v>
      </c>
      <c r="M1128" s="11">
        <v>0.49999999999999994</v>
      </c>
      <c r="O1128" s="16"/>
      <c r="P1128" s="17"/>
      <c r="Q1128" s="12"/>
      <c r="R1128" s="13"/>
    </row>
    <row r="1129" spans="1:18" ht="15.75" customHeight="1">
      <c r="A1129" s="1"/>
      <c r="B1129" s="6" t="s">
        <v>23</v>
      </c>
      <c r="C1129" s="6">
        <v>1197831</v>
      </c>
      <c r="D1129" s="7">
        <v>44413</v>
      </c>
      <c r="E1129" s="6" t="s">
        <v>24</v>
      </c>
      <c r="F1129" s="6" t="s">
        <v>57</v>
      </c>
      <c r="G1129" s="6" t="s">
        <v>58</v>
      </c>
      <c r="H1129" s="6" t="s">
        <v>18</v>
      </c>
      <c r="I1129" s="8">
        <v>0.55000000000000004</v>
      </c>
      <c r="J1129" s="9">
        <v>7500</v>
      </c>
      <c r="K1129" s="10">
        <f t="shared" si="8"/>
        <v>4125</v>
      </c>
      <c r="L1129" s="10">
        <f t="shared" si="9"/>
        <v>2062.4999999999995</v>
      </c>
      <c r="M1129" s="11">
        <v>0.49999999999999994</v>
      </c>
      <c r="O1129" s="16"/>
      <c r="P1129" s="17"/>
      <c r="Q1129" s="12"/>
      <c r="R1129" s="13"/>
    </row>
    <row r="1130" spans="1:18" ht="15.75" customHeight="1">
      <c r="A1130" s="1"/>
      <c r="B1130" s="6" t="s">
        <v>23</v>
      </c>
      <c r="C1130" s="6">
        <v>1197831</v>
      </c>
      <c r="D1130" s="7">
        <v>44413</v>
      </c>
      <c r="E1130" s="6" t="s">
        <v>24</v>
      </c>
      <c r="F1130" s="6" t="s">
        <v>57</v>
      </c>
      <c r="G1130" s="6" t="s">
        <v>58</v>
      </c>
      <c r="H1130" s="6" t="s">
        <v>19</v>
      </c>
      <c r="I1130" s="8">
        <v>0.55000000000000004</v>
      </c>
      <c r="J1130" s="9">
        <v>9250</v>
      </c>
      <c r="K1130" s="10">
        <f t="shared" si="8"/>
        <v>5087.5</v>
      </c>
      <c r="L1130" s="10">
        <f t="shared" si="9"/>
        <v>2543.7499999999995</v>
      </c>
      <c r="M1130" s="11">
        <v>0.49999999999999994</v>
      </c>
      <c r="O1130" s="16"/>
      <c r="P1130" s="17"/>
      <c r="Q1130" s="12"/>
      <c r="R1130" s="13"/>
    </row>
    <row r="1131" spans="1:18" ht="15.75" customHeight="1">
      <c r="A1131" s="1"/>
      <c r="B1131" s="6" t="s">
        <v>23</v>
      </c>
      <c r="C1131" s="6">
        <v>1197831</v>
      </c>
      <c r="D1131" s="7">
        <v>44413</v>
      </c>
      <c r="E1131" s="6" t="s">
        <v>24</v>
      </c>
      <c r="F1131" s="6" t="s">
        <v>57</v>
      </c>
      <c r="G1131" s="6" t="s">
        <v>58</v>
      </c>
      <c r="H1131" s="6" t="s">
        <v>20</v>
      </c>
      <c r="I1131" s="8">
        <v>0.5</v>
      </c>
      <c r="J1131" s="9">
        <v>4250</v>
      </c>
      <c r="K1131" s="10">
        <f t="shared" si="8"/>
        <v>2125</v>
      </c>
      <c r="L1131" s="10">
        <f t="shared" si="9"/>
        <v>1275.0000000000002</v>
      </c>
      <c r="M1131" s="11">
        <v>0.60000000000000009</v>
      </c>
      <c r="O1131" s="16"/>
      <c r="P1131" s="17"/>
      <c r="Q1131" s="12"/>
      <c r="R1131" s="13"/>
    </row>
    <row r="1132" spans="1:18" ht="15.75" customHeight="1">
      <c r="A1132" s="1"/>
      <c r="B1132" s="6" t="s">
        <v>23</v>
      </c>
      <c r="C1132" s="6">
        <v>1197831</v>
      </c>
      <c r="D1132" s="7">
        <v>44413</v>
      </c>
      <c r="E1132" s="6" t="s">
        <v>24</v>
      </c>
      <c r="F1132" s="6" t="s">
        <v>57</v>
      </c>
      <c r="G1132" s="6" t="s">
        <v>58</v>
      </c>
      <c r="H1132" s="6" t="s">
        <v>21</v>
      </c>
      <c r="I1132" s="8">
        <v>0.55000000000000004</v>
      </c>
      <c r="J1132" s="9">
        <v>4250</v>
      </c>
      <c r="K1132" s="10">
        <f t="shared" si="8"/>
        <v>2337.5</v>
      </c>
      <c r="L1132" s="10">
        <f t="shared" si="9"/>
        <v>1051.875</v>
      </c>
      <c r="M1132" s="11">
        <v>0.44999999999999996</v>
      </c>
      <c r="O1132" s="16"/>
      <c r="P1132" s="17"/>
      <c r="Q1132" s="12"/>
      <c r="R1132" s="13"/>
    </row>
    <row r="1133" spans="1:18" ht="15.75" customHeight="1">
      <c r="A1133" s="1"/>
      <c r="B1133" s="6" t="s">
        <v>23</v>
      </c>
      <c r="C1133" s="6">
        <v>1197831</v>
      </c>
      <c r="D1133" s="7">
        <v>44413</v>
      </c>
      <c r="E1133" s="6" t="s">
        <v>24</v>
      </c>
      <c r="F1133" s="6" t="s">
        <v>57</v>
      </c>
      <c r="G1133" s="6" t="s">
        <v>58</v>
      </c>
      <c r="H1133" s="6" t="s">
        <v>22</v>
      </c>
      <c r="I1133" s="8">
        <v>0.6</v>
      </c>
      <c r="J1133" s="9">
        <v>6750</v>
      </c>
      <c r="K1133" s="10">
        <f t="shared" si="8"/>
        <v>4050</v>
      </c>
      <c r="L1133" s="10">
        <f t="shared" si="9"/>
        <v>2632.5000000000005</v>
      </c>
      <c r="M1133" s="11">
        <v>0.65000000000000013</v>
      </c>
      <c r="O1133" s="16"/>
      <c r="P1133" s="17"/>
      <c r="Q1133" s="12"/>
      <c r="R1133" s="13"/>
    </row>
    <row r="1134" spans="1:18" ht="15.75" customHeight="1">
      <c r="A1134" s="1"/>
      <c r="B1134" s="6" t="s">
        <v>23</v>
      </c>
      <c r="C1134" s="6">
        <v>1197831</v>
      </c>
      <c r="D1134" s="7">
        <v>44441</v>
      </c>
      <c r="E1134" s="6" t="s">
        <v>24</v>
      </c>
      <c r="F1134" s="6" t="s">
        <v>57</v>
      </c>
      <c r="G1134" s="6" t="s">
        <v>58</v>
      </c>
      <c r="H1134" s="6" t="s">
        <v>17</v>
      </c>
      <c r="I1134" s="8">
        <v>0.55000000000000004</v>
      </c>
      <c r="J1134" s="9">
        <v>6250</v>
      </c>
      <c r="K1134" s="10">
        <f t="shared" si="8"/>
        <v>3437.5000000000005</v>
      </c>
      <c r="L1134" s="10">
        <f t="shared" si="9"/>
        <v>1718.75</v>
      </c>
      <c r="M1134" s="11">
        <v>0.49999999999999994</v>
      </c>
      <c r="O1134" s="16"/>
      <c r="P1134" s="17"/>
      <c r="Q1134" s="12"/>
      <c r="R1134" s="13"/>
    </row>
    <row r="1135" spans="1:18" ht="15.75" customHeight="1">
      <c r="A1135" s="1"/>
      <c r="B1135" s="6" t="s">
        <v>23</v>
      </c>
      <c r="C1135" s="6">
        <v>1197831</v>
      </c>
      <c r="D1135" s="7">
        <v>44441</v>
      </c>
      <c r="E1135" s="6" t="s">
        <v>24</v>
      </c>
      <c r="F1135" s="6" t="s">
        <v>57</v>
      </c>
      <c r="G1135" s="6" t="s">
        <v>58</v>
      </c>
      <c r="H1135" s="6" t="s">
        <v>18</v>
      </c>
      <c r="I1135" s="8">
        <v>0.55000000000000004</v>
      </c>
      <c r="J1135" s="9">
        <v>5750</v>
      </c>
      <c r="K1135" s="10">
        <f t="shared" si="8"/>
        <v>3162.5000000000005</v>
      </c>
      <c r="L1135" s="10">
        <f t="shared" si="9"/>
        <v>1581.25</v>
      </c>
      <c r="M1135" s="11">
        <v>0.49999999999999994</v>
      </c>
      <c r="O1135" s="16"/>
      <c r="P1135" s="17"/>
      <c r="Q1135" s="12"/>
      <c r="R1135" s="13"/>
    </row>
    <row r="1136" spans="1:18" ht="15.75" customHeight="1">
      <c r="A1136" s="1"/>
      <c r="B1136" s="6" t="s">
        <v>23</v>
      </c>
      <c r="C1136" s="6">
        <v>1197831</v>
      </c>
      <c r="D1136" s="7">
        <v>44441</v>
      </c>
      <c r="E1136" s="6" t="s">
        <v>24</v>
      </c>
      <c r="F1136" s="6" t="s">
        <v>57</v>
      </c>
      <c r="G1136" s="6" t="s">
        <v>58</v>
      </c>
      <c r="H1136" s="6" t="s">
        <v>19</v>
      </c>
      <c r="I1136" s="8">
        <v>0.6</v>
      </c>
      <c r="J1136" s="9">
        <v>6250</v>
      </c>
      <c r="K1136" s="10">
        <f t="shared" si="8"/>
        <v>3750</v>
      </c>
      <c r="L1136" s="10">
        <f t="shared" si="9"/>
        <v>1874.9999999999998</v>
      </c>
      <c r="M1136" s="11">
        <v>0.49999999999999994</v>
      </c>
      <c r="O1136" s="16"/>
      <c r="P1136" s="17"/>
      <c r="Q1136" s="12"/>
      <c r="R1136" s="13"/>
    </row>
    <row r="1137" spans="1:18" ht="15.75" customHeight="1">
      <c r="A1137" s="1"/>
      <c r="B1137" s="6" t="s">
        <v>23</v>
      </c>
      <c r="C1137" s="6">
        <v>1197831</v>
      </c>
      <c r="D1137" s="7">
        <v>44441</v>
      </c>
      <c r="E1137" s="6" t="s">
        <v>24</v>
      </c>
      <c r="F1137" s="6" t="s">
        <v>57</v>
      </c>
      <c r="G1137" s="6" t="s">
        <v>58</v>
      </c>
      <c r="H1137" s="6" t="s">
        <v>20</v>
      </c>
      <c r="I1137" s="8">
        <v>0.6</v>
      </c>
      <c r="J1137" s="9">
        <v>3500</v>
      </c>
      <c r="K1137" s="10">
        <f t="shared" si="8"/>
        <v>2100</v>
      </c>
      <c r="L1137" s="10">
        <f t="shared" si="9"/>
        <v>1260.0000000000002</v>
      </c>
      <c r="M1137" s="11">
        <v>0.60000000000000009</v>
      </c>
      <c r="O1137" s="16"/>
      <c r="P1137" s="17"/>
      <c r="Q1137" s="12"/>
      <c r="R1137" s="13"/>
    </row>
    <row r="1138" spans="1:18" ht="15.75" customHeight="1">
      <c r="A1138" s="1"/>
      <c r="B1138" s="6" t="s">
        <v>23</v>
      </c>
      <c r="C1138" s="6">
        <v>1197831</v>
      </c>
      <c r="D1138" s="7">
        <v>44441</v>
      </c>
      <c r="E1138" s="6" t="s">
        <v>24</v>
      </c>
      <c r="F1138" s="6" t="s">
        <v>57</v>
      </c>
      <c r="G1138" s="6" t="s">
        <v>58</v>
      </c>
      <c r="H1138" s="6" t="s">
        <v>21</v>
      </c>
      <c r="I1138" s="8">
        <v>0.45</v>
      </c>
      <c r="J1138" s="9">
        <v>3500</v>
      </c>
      <c r="K1138" s="10">
        <f t="shared" si="8"/>
        <v>1575</v>
      </c>
      <c r="L1138" s="10">
        <f t="shared" si="9"/>
        <v>708.74999999999989</v>
      </c>
      <c r="M1138" s="11">
        <v>0.44999999999999996</v>
      </c>
      <c r="O1138" s="16"/>
      <c r="P1138" s="17"/>
      <c r="Q1138" s="12"/>
      <c r="R1138" s="13"/>
    </row>
    <row r="1139" spans="1:18" ht="15.75" customHeight="1">
      <c r="A1139" s="1"/>
      <c r="B1139" s="6" t="s">
        <v>23</v>
      </c>
      <c r="C1139" s="6">
        <v>1197831</v>
      </c>
      <c r="D1139" s="7">
        <v>44441</v>
      </c>
      <c r="E1139" s="6" t="s">
        <v>24</v>
      </c>
      <c r="F1139" s="6" t="s">
        <v>57</v>
      </c>
      <c r="G1139" s="6" t="s">
        <v>58</v>
      </c>
      <c r="H1139" s="6" t="s">
        <v>22</v>
      </c>
      <c r="I1139" s="8">
        <v>0.4</v>
      </c>
      <c r="J1139" s="9">
        <v>5750</v>
      </c>
      <c r="K1139" s="10">
        <f t="shared" si="8"/>
        <v>2300</v>
      </c>
      <c r="L1139" s="10">
        <f t="shared" si="9"/>
        <v>1495.0000000000002</v>
      </c>
      <c r="M1139" s="11">
        <v>0.65000000000000013</v>
      </c>
      <c r="O1139" s="16"/>
      <c r="P1139" s="17"/>
      <c r="Q1139" s="12"/>
      <c r="R1139" s="13"/>
    </row>
    <row r="1140" spans="1:18" ht="15.75" customHeight="1">
      <c r="A1140" s="1"/>
      <c r="B1140" s="6" t="s">
        <v>23</v>
      </c>
      <c r="C1140" s="6">
        <v>1197831</v>
      </c>
      <c r="D1140" s="7">
        <v>44470</v>
      </c>
      <c r="E1140" s="6" t="s">
        <v>24</v>
      </c>
      <c r="F1140" s="6" t="s">
        <v>57</v>
      </c>
      <c r="G1140" s="6" t="s">
        <v>58</v>
      </c>
      <c r="H1140" s="6" t="s">
        <v>17</v>
      </c>
      <c r="I1140" s="8">
        <v>0.30000000000000004</v>
      </c>
      <c r="J1140" s="9">
        <v>5250</v>
      </c>
      <c r="K1140" s="10">
        <f t="shared" si="8"/>
        <v>1575.0000000000002</v>
      </c>
      <c r="L1140" s="10">
        <f t="shared" si="9"/>
        <v>787.5</v>
      </c>
      <c r="M1140" s="11">
        <v>0.49999999999999994</v>
      </c>
      <c r="O1140" s="16"/>
      <c r="P1140" s="17"/>
      <c r="Q1140" s="12"/>
      <c r="R1140" s="13"/>
    </row>
    <row r="1141" spans="1:18" ht="15.75" customHeight="1">
      <c r="A1141" s="1"/>
      <c r="B1141" s="6" t="s">
        <v>23</v>
      </c>
      <c r="C1141" s="6">
        <v>1197831</v>
      </c>
      <c r="D1141" s="7">
        <v>44470</v>
      </c>
      <c r="E1141" s="6" t="s">
        <v>24</v>
      </c>
      <c r="F1141" s="6" t="s">
        <v>57</v>
      </c>
      <c r="G1141" s="6" t="s">
        <v>58</v>
      </c>
      <c r="H1141" s="6" t="s">
        <v>18</v>
      </c>
      <c r="I1141" s="8">
        <v>0.30000000000000004</v>
      </c>
      <c r="J1141" s="9">
        <v>5250</v>
      </c>
      <c r="K1141" s="10">
        <f t="shared" si="8"/>
        <v>1575.0000000000002</v>
      </c>
      <c r="L1141" s="10">
        <f t="shared" si="9"/>
        <v>787.5</v>
      </c>
      <c r="M1141" s="11">
        <v>0.49999999999999994</v>
      </c>
      <c r="O1141" s="16"/>
      <c r="P1141" s="17"/>
      <c r="Q1141" s="12"/>
      <c r="R1141" s="13"/>
    </row>
    <row r="1142" spans="1:18" ht="15.75" customHeight="1">
      <c r="A1142" s="1"/>
      <c r="B1142" s="6" t="s">
        <v>23</v>
      </c>
      <c r="C1142" s="6">
        <v>1197831</v>
      </c>
      <c r="D1142" s="7">
        <v>44470</v>
      </c>
      <c r="E1142" s="6" t="s">
        <v>24</v>
      </c>
      <c r="F1142" s="6" t="s">
        <v>57</v>
      </c>
      <c r="G1142" s="6" t="s">
        <v>58</v>
      </c>
      <c r="H1142" s="6" t="s">
        <v>19</v>
      </c>
      <c r="I1142" s="8">
        <v>0.35000000000000003</v>
      </c>
      <c r="J1142" s="9">
        <v>4750</v>
      </c>
      <c r="K1142" s="10">
        <f t="shared" si="8"/>
        <v>1662.5000000000002</v>
      </c>
      <c r="L1142" s="10">
        <f t="shared" si="9"/>
        <v>831.25</v>
      </c>
      <c r="M1142" s="11">
        <v>0.49999999999999994</v>
      </c>
      <c r="O1142" s="16"/>
      <c r="P1142" s="17"/>
      <c r="Q1142" s="12"/>
      <c r="R1142" s="13"/>
    </row>
    <row r="1143" spans="1:18" ht="15.75" customHeight="1">
      <c r="A1143" s="1"/>
      <c r="B1143" s="6" t="s">
        <v>23</v>
      </c>
      <c r="C1143" s="6">
        <v>1197831</v>
      </c>
      <c r="D1143" s="7">
        <v>44470</v>
      </c>
      <c r="E1143" s="6" t="s">
        <v>24</v>
      </c>
      <c r="F1143" s="6" t="s">
        <v>57</v>
      </c>
      <c r="G1143" s="6" t="s">
        <v>58</v>
      </c>
      <c r="H1143" s="6" t="s">
        <v>20</v>
      </c>
      <c r="I1143" s="8">
        <v>0.35000000000000003</v>
      </c>
      <c r="J1143" s="9">
        <v>3250</v>
      </c>
      <c r="K1143" s="10">
        <f t="shared" si="8"/>
        <v>1137.5</v>
      </c>
      <c r="L1143" s="10">
        <f t="shared" si="9"/>
        <v>682.50000000000011</v>
      </c>
      <c r="M1143" s="11">
        <v>0.60000000000000009</v>
      </c>
      <c r="O1143" s="16"/>
      <c r="P1143" s="17"/>
      <c r="Q1143" s="12"/>
      <c r="R1143" s="13"/>
    </row>
    <row r="1144" spans="1:18" ht="15.75" customHeight="1">
      <c r="A1144" s="1"/>
      <c r="B1144" s="6" t="s">
        <v>23</v>
      </c>
      <c r="C1144" s="6">
        <v>1197831</v>
      </c>
      <c r="D1144" s="7">
        <v>44470</v>
      </c>
      <c r="E1144" s="6" t="s">
        <v>24</v>
      </c>
      <c r="F1144" s="6" t="s">
        <v>57</v>
      </c>
      <c r="G1144" s="6" t="s">
        <v>58</v>
      </c>
      <c r="H1144" s="6" t="s">
        <v>21</v>
      </c>
      <c r="I1144" s="8">
        <v>0.30000000000000004</v>
      </c>
      <c r="J1144" s="9">
        <v>3000</v>
      </c>
      <c r="K1144" s="10">
        <f t="shared" si="8"/>
        <v>900.00000000000011</v>
      </c>
      <c r="L1144" s="10">
        <f t="shared" si="9"/>
        <v>405</v>
      </c>
      <c r="M1144" s="11">
        <v>0.44999999999999996</v>
      </c>
      <c r="O1144" s="16"/>
      <c r="P1144" s="17"/>
      <c r="Q1144" s="12"/>
      <c r="R1144" s="13"/>
    </row>
    <row r="1145" spans="1:18" ht="15.75" customHeight="1">
      <c r="A1145" s="1"/>
      <c r="B1145" s="6" t="s">
        <v>23</v>
      </c>
      <c r="C1145" s="6">
        <v>1197831</v>
      </c>
      <c r="D1145" s="7">
        <v>44470</v>
      </c>
      <c r="E1145" s="6" t="s">
        <v>24</v>
      </c>
      <c r="F1145" s="6" t="s">
        <v>57</v>
      </c>
      <c r="G1145" s="6" t="s">
        <v>58</v>
      </c>
      <c r="H1145" s="6" t="s">
        <v>22</v>
      </c>
      <c r="I1145" s="8">
        <v>0.4</v>
      </c>
      <c r="J1145" s="9">
        <v>4750</v>
      </c>
      <c r="K1145" s="10">
        <f t="shared" si="8"/>
        <v>1900</v>
      </c>
      <c r="L1145" s="10">
        <f t="shared" si="9"/>
        <v>1235.0000000000002</v>
      </c>
      <c r="M1145" s="11">
        <v>0.65000000000000013</v>
      </c>
      <c r="O1145" s="16"/>
      <c r="P1145" s="17"/>
      <c r="Q1145" s="12"/>
      <c r="R1145" s="13"/>
    </row>
    <row r="1146" spans="1:18" ht="15.75" customHeight="1">
      <c r="A1146" s="1"/>
      <c r="B1146" s="6" t="s">
        <v>23</v>
      </c>
      <c r="C1146" s="6">
        <v>1197831</v>
      </c>
      <c r="D1146" s="7">
        <v>44502</v>
      </c>
      <c r="E1146" s="6" t="s">
        <v>24</v>
      </c>
      <c r="F1146" s="6" t="s">
        <v>57</v>
      </c>
      <c r="G1146" s="6" t="s">
        <v>58</v>
      </c>
      <c r="H1146" s="6" t="s">
        <v>17</v>
      </c>
      <c r="I1146" s="8">
        <v>0.20000000000000004</v>
      </c>
      <c r="J1146" s="9">
        <v>6250</v>
      </c>
      <c r="K1146" s="10">
        <f t="shared" si="8"/>
        <v>1250.0000000000002</v>
      </c>
      <c r="L1146" s="10">
        <f t="shared" si="9"/>
        <v>625</v>
      </c>
      <c r="M1146" s="11">
        <v>0.49999999999999994</v>
      </c>
      <c r="O1146" s="16"/>
      <c r="P1146" s="17"/>
      <c r="Q1146" s="12"/>
      <c r="R1146" s="13"/>
    </row>
    <row r="1147" spans="1:18" ht="15.75" customHeight="1">
      <c r="A1147" s="1"/>
      <c r="B1147" s="6" t="s">
        <v>23</v>
      </c>
      <c r="C1147" s="6">
        <v>1197831</v>
      </c>
      <c r="D1147" s="7">
        <v>44502</v>
      </c>
      <c r="E1147" s="6" t="s">
        <v>24</v>
      </c>
      <c r="F1147" s="6" t="s">
        <v>57</v>
      </c>
      <c r="G1147" s="6" t="s">
        <v>58</v>
      </c>
      <c r="H1147" s="6" t="s">
        <v>18</v>
      </c>
      <c r="I1147" s="8">
        <v>0.20000000000000004</v>
      </c>
      <c r="J1147" s="9">
        <v>6250</v>
      </c>
      <c r="K1147" s="10">
        <f t="shared" si="8"/>
        <v>1250.0000000000002</v>
      </c>
      <c r="L1147" s="10">
        <f t="shared" si="9"/>
        <v>625</v>
      </c>
      <c r="M1147" s="11">
        <v>0.49999999999999994</v>
      </c>
      <c r="O1147" s="16"/>
      <c r="P1147" s="17"/>
      <c r="Q1147" s="12"/>
      <c r="R1147" s="13"/>
    </row>
    <row r="1148" spans="1:18" ht="15.75" customHeight="1">
      <c r="A1148" s="1"/>
      <c r="B1148" s="6" t="s">
        <v>23</v>
      </c>
      <c r="C1148" s="6">
        <v>1197831</v>
      </c>
      <c r="D1148" s="7">
        <v>44502</v>
      </c>
      <c r="E1148" s="6" t="s">
        <v>24</v>
      </c>
      <c r="F1148" s="6" t="s">
        <v>57</v>
      </c>
      <c r="G1148" s="6" t="s">
        <v>58</v>
      </c>
      <c r="H1148" s="6" t="s">
        <v>19</v>
      </c>
      <c r="I1148" s="8">
        <v>0.45000000000000007</v>
      </c>
      <c r="J1148" s="9">
        <v>5750</v>
      </c>
      <c r="K1148" s="10">
        <f t="shared" si="8"/>
        <v>2587.5000000000005</v>
      </c>
      <c r="L1148" s="10">
        <f t="shared" si="9"/>
        <v>1293.75</v>
      </c>
      <c r="M1148" s="11">
        <v>0.49999999999999994</v>
      </c>
      <c r="O1148" s="16"/>
      <c r="P1148" s="17"/>
      <c r="Q1148" s="12"/>
      <c r="R1148" s="13"/>
    </row>
    <row r="1149" spans="1:18" ht="15.75" customHeight="1">
      <c r="A1149" s="1"/>
      <c r="B1149" s="6" t="s">
        <v>23</v>
      </c>
      <c r="C1149" s="6">
        <v>1197831</v>
      </c>
      <c r="D1149" s="7">
        <v>44502</v>
      </c>
      <c r="E1149" s="6" t="s">
        <v>24</v>
      </c>
      <c r="F1149" s="6" t="s">
        <v>57</v>
      </c>
      <c r="G1149" s="6" t="s">
        <v>58</v>
      </c>
      <c r="H1149" s="6" t="s">
        <v>20</v>
      </c>
      <c r="I1149" s="8">
        <v>0.45000000000000007</v>
      </c>
      <c r="J1149" s="9">
        <v>4500</v>
      </c>
      <c r="K1149" s="10">
        <f t="shared" si="8"/>
        <v>2025.0000000000002</v>
      </c>
      <c r="L1149" s="10">
        <f t="shared" si="9"/>
        <v>1215.0000000000002</v>
      </c>
      <c r="M1149" s="11">
        <v>0.60000000000000009</v>
      </c>
      <c r="O1149" s="16"/>
      <c r="P1149" s="17"/>
      <c r="Q1149" s="12"/>
      <c r="R1149" s="13"/>
    </row>
    <row r="1150" spans="1:18" ht="15.75" customHeight="1">
      <c r="A1150" s="1"/>
      <c r="B1150" s="6" t="s">
        <v>23</v>
      </c>
      <c r="C1150" s="6">
        <v>1197831</v>
      </c>
      <c r="D1150" s="7">
        <v>44502</v>
      </c>
      <c r="E1150" s="6" t="s">
        <v>24</v>
      </c>
      <c r="F1150" s="6" t="s">
        <v>57</v>
      </c>
      <c r="G1150" s="6" t="s">
        <v>58</v>
      </c>
      <c r="H1150" s="6" t="s">
        <v>21</v>
      </c>
      <c r="I1150" s="8">
        <v>0.49999999999999994</v>
      </c>
      <c r="J1150" s="9">
        <v>4250</v>
      </c>
      <c r="K1150" s="10">
        <f t="shared" si="8"/>
        <v>2124.9999999999995</v>
      </c>
      <c r="L1150" s="10">
        <f t="shared" si="9"/>
        <v>956.24999999999966</v>
      </c>
      <c r="M1150" s="11">
        <v>0.44999999999999996</v>
      </c>
      <c r="O1150" s="16"/>
      <c r="P1150" s="17"/>
      <c r="Q1150" s="12"/>
      <c r="R1150" s="13"/>
    </row>
    <row r="1151" spans="1:18" ht="15.75" customHeight="1">
      <c r="A1151" s="1"/>
      <c r="B1151" s="6" t="s">
        <v>23</v>
      </c>
      <c r="C1151" s="6">
        <v>1197831</v>
      </c>
      <c r="D1151" s="7">
        <v>44502</v>
      </c>
      <c r="E1151" s="6" t="s">
        <v>24</v>
      </c>
      <c r="F1151" s="6" t="s">
        <v>57</v>
      </c>
      <c r="G1151" s="6" t="s">
        <v>58</v>
      </c>
      <c r="H1151" s="6" t="s">
        <v>22</v>
      </c>
      <c r="I1151" s="8">
        <v>0.6</v>
      </c>
      <c r="J1151" s="9">
        <v>6250</v>
      </c>
      <c r="K1151" s="10">
        <f t="shared" si="8"/>
        <v>3750</v>
      </c>
      <c r="L1151" s="10">
        <f t="shared" si="9"/>
        <v>2437.5000000000005</v>
      </c>
      <c r="M1151" s="11">
        <v>0.65000000000000013</v>
      </c>
      <c r="O1151" s="16"/>
      <c r="P1151" s="17"/>
      <c r="Q1151" s="12"/>
      <c r="R1151" s="13"/>
    </row>
    <row r="1152" spans="1:18" ht="15.75" customHeight="1">
      <c r="A1152" s="1"/>
      <c r="B1152" s="6" t="s">
        <v>23</v>
      </c>
      <c r="C1152" s="6">
        <v>1197831</v>
      </c>
      <c r="D1152" s="7">
        <v>44531</v>
      </c>
      <c r="E1152" s="6" t="s">
        <v>24</v>
      </c>
      <c r="F1152" s="6" t="s">
        <v>57</v>
      </c>
      <c r="G1152" s="6" t="s">
        <v>58</v>
      </c>
      <c r="H1152" s="6" t="s">
        <v>17</v>
      </c>
      <c r="I1152" s="8">
        <v>0.6</v>
      </c>
      <c r="J1152" s="9">
        <v>7750</v>
      </c>
      <c r="K1152" s="10">
        <f t="shared" si="8"/>
        <v>4650</v>
      </c>
      <c r="L1152" s="10">
        <f t="shared" si="9"/>
        <v>2324.9999999999995</v>
      </c>
      <c r="M1152" s="11">
        <v>0.49999999999999994</v>
      </c>
      <c r="O1152" s="16"/>
      <c r="P1152" s="17"/>
      <c r="Q1152" s="12"/>
      <c r="R1152" s="13"/>
    </row>
    <row r="1153" spans="1:18" ht="15.75" customHeight="1">
      <c r="A1153" s="1"/>
      <c r="B1153" s="6" t="s">
        <v>23</v>
      </c>
      <c r="C1153" s="6">
        <v>1197831</v>
      </c>
      <c r="D1153" s="7">
        <v>44531</v>
      </c>
      <c r="E1153" s="6" t="s">
        <v>24</v>
      </c>
      <c r="F1153" s="6" t="s">
        <v>57</v>
      </c>
      <c r="G1153" s="6" t="s">
        <v>58</v>
      </c>
      <c r="H1153" s="6" t="s">
        <v>18</v>
      </c>
      <c r="I1153" s="8">
        <v>0.6</v>
      </c>
      <c r="J1153" s="9">
        <v>7750</v>
      </c>
      <c r="K1153" s="10">
        <f t="shared" si="8"/>
        <v>4650</v>
      </c>
      <c r="L1153" s="10">
        <f t="shared" si="9"/>
        <v>2324.9999999999995</v>
      </c>
      <c r="M1153" s="11">
        <v>0.49999999999999994</v>
      </c>
      <c r="O1153" s="16"/>
      <c r="P1153" s="17"/>
      <c r="Q1153" s="12"/>
      <c r="R1153" s="13"/>
    </row>
    <row r="1154" spans="1:18" ht="15.75" customHeight="1">
      <c r="A1154" s="1"/>
      <c r="B1154" s="6" t="s">
        <v>23</v>
      </c>
      <c r="C1154" s="6">
        <v>1197831</v>
      </c>
      <c r="D1154" s="7">
        <v>44531</v>
      </c>
      <c r="E1154" s="6" t="s">
        <v>24</v>
      </c>
      <c r="F1154" s="6" t="s">
        <v>57</v>
      </c>
      <c r="G1154" s="6" t="s">
        <v>58</v>
      </c>
      <c r="H1154" s="6" t="s">
        <v>19</v>
      </c>
      <c r="I1154" s="8">
        <v>0.65</v>
      </c>
      <c r="J1154" s="9">
        <v>7000</v>
      </c>
      <c r="K1154" s="10">
        <f t="shared" si="8"/>
        <v>4550</v>
      </c>
      <c r="L1154" s="10">
        <f t="shared" si="9"/>
        <v>2274.9999999999995</v>
      </c>
      <c r="M1154" s="11">
        <v>0.49999999999999994</v>
      </c>
      <c r="O1154" s="16"/>
      <c r="P1154" s="17"/>
      <c r="Q1154" s="12"/>
      <c r="R1154" s="13"/>
    </row>
    <row r="1155" spans="1:18" ht="15.75" customHeight="1">
      <c r="A1155" s="1"/>
      <c r="B1155" s="6" t="s">
        <v>23</v>
      </c>
      <c r="C1155" s="6">
        <v>1197831</v>
      </c>
      <c r="D1155" s="7">
        <v>44531</v>
      </c>
      <c r="E1155" s="6" t="s">
        <v>24</v>
      </c>
      <c r="F1155" s="6" t="s">
        <v>57</v>
      </c>
      <c r="G1155" s="6" t="s">
        <v>58</v>
      </c>
      <c r="H1155" s="6" t="s">
        <v>20</v>
      </c>
      <c r="I1155" s="8">
        <v>0.65</v>
      </c>
      <c r="J1155" s="9">
        <v>5500</v>
      </c>
      <c r="K1155" s="10">
        <f t="shared" si="8"/>
        <v>3575</v>
      </c>
      <c r="L1155" s="10">
        <f t="shared" si="9"/>
        <v>2145.0000000000005</v>
      </c>
      <c r="M1155" s="11">
        <v>0.60000000000000009</v>
      </c>
      <c r="O1155" s="16"/>
      <c r="P1155" s="17"/>
      <c r="Q1155" s="12"/>
      <c r="R1155" s="13"/>
    </row>
    <row r="1156" spans="1:18" ht="15.75" customHeight="1">
      <c r="A1156" s="1"/>
      <c r="B1156" s="6" t="s">
        <v>23</v>
      </c>
      <c r="C1156" s="6">
        <v>1197831</v>
      </c>
      <c r="D1156" s="7">
        <v>44531</v>
      </c>
      <c r="E1156" s="6" t="s">
        <v>24</v>
      </c>
      <c r="F1156" s="6" t="s">
        <v>57</v>
      </c>
      <c r="G1156" s="6" t="s">
        <v>58</v>
      </c>
      <c r="H1156" s="6" t="s">
        <v>21</v>
      </c>
      <c r="I1156" s="8">
        <v>0.6</v>
      </c>
      <c r="J1156" s="9">
        <v>5000</v>
      </c>
      <c r="K1156" s="10">
        <f t="shared" si="8"/>
        <v>3000</v>
      </c>
      <c r="L1156" s="10">
        <f t="shared" si="9"/>
        <v>1349.9999999999998</v>
      </c>
      <c r="M1156" s="11">
        <v>0.44999999999999996</v>
      </c>
      <c r="O1156" s="16"/>
      <c r="P1156" s="17"/>
      <c r="Q1156" s="12"/>
      <c r="R1156" s="13"/>
    </row>
    <row r="1157" spans="1:18" ht="15.75" customHeight="1">
      <c r="A1157" s="1"/>
      <c r="B1157" s="6" t="s">
        <v>23</v>
      </c>
      <c r="C1157" s="6">
        <v>1197831</v>
      </c>
      <c r="D1157" s="7">
        <v>44531</v>
      </c>
      <c r="E1157" s="6" t="s">
        <v>24</v>
      </c>
      <c r="F1157" s="6" t="s">
        <v>57</v>
      </c>
      <c r="G1157" s="6" t="s">
        <v>58</v>
      </c>
      <c r="H1157" s="6" t="s">
        <v>22</v>
      </c>
      <c r="I1157" s="8">
        <v>0.70000000000000007</v>
      </c>
      <c r="J1157" s="9">
        <v>7500</v>
      </c>
      <c r="K1157" s="10">
        <f t="shared" si="8"/>
        <v>5250.0000000000009</v>
      </c>
      <c r="L1157" s="10">
        <f t="shared" si="9"/>
        <v>3412.5000000000014</v>
      </c>
      <c r="M1157" s="11">
        <v>0.65000000000000013</v>
      </c>
      <c r="O1157" s="16"/>
      <c r="P1157" s="17"/>
      <c r="Q1157" s="12"/>
      <c r="R1157" s="13"/>
    </row>
    <row r="1158" spans="1:18" ht="15.75" customHeight="1">
      <c r="A1158" s="1" t="s">
        <v>39</v>
      </c>
      <c r="B1158" s="6" t="s">
        <v>14</v>
      </c>
      <c r="C1158" s="6">
        <v>1185732</v>
      </c>
      <c r="D1158" s="7">
        <v>44217</v>
      </c>
      <c r="E1158" s="6" t="s">
        <v>15</v>
      </c>
      <c r="F1158" s="6" t="s">
        <v>59</v>
      </c>
      <c r="G1158" s="6" t="s">
        <v>60</v>
      </c>
      <c r="H1158" s="6" t="s">
        <v>17</v>
      </c>
      <c r="I1158" s="8">
        <v>0.4</v>
      </c>
      <c r="J1158" s="9">
        <v>4500</v>
      </c>
      <c r="K1158" s="10">
        <f t="shared" si="8"/>
        <v>1800</v>
      </c>
      <c r="L1158" s="10">
        <f t="shared" si="9"/>
        <v>630</v>
      </c>
      <c r="M1158" s="11">
        <v>0.35</v>
      </c>
      <c r="O1158" s="16"/>
      <c r="P1158" s="17"/>
      <c r="Q1158" s="12"/>
      <c r="R1158" s="13"/>
    </row>
    <row r="1159" spans="1:18" ht="15.75" customHeight="1">
      <c r="A1159" s="1"/>
      <c r="B1159" s="6" t="s">
        <v>14</v>
      </c>
      <c r="C1159" s="6">
        <v>1185732</v>
      </c>
      <c r="D1159" s="7">
        <v>44217</v>
      </c>
      <c r="E1159" s="6" t="s">
        <v>15</v>
      </c>
      <c r="F1159" s="6" t="s">
        <v>59</v>
      </c>
      <c r="G1159" s="6" t="s">
        <v>60</v>
      </c>
      <c r="H1159" s="6" t="s">
        <v>18</v>
      </c>
      <c r="I1159" s="8">
        <v>0.4</v>
      </c>
      <c r="J1159" s="9">
        <v>2500</v>
      </c>
      <c r="K1159" s="10">
        <f t="shared" si="8"/>
        <v>1000</v>
      </c>
      <c r="L1159" s="10">
        <f t="shared" si="9"/>
        <v>350</v>
      </c>
      <c r="M1159" s="11">
        <v>0.35</v>
      </c>
      <c r="O1159" s="16"/>
      <c r="P1159" s="17"/>
      <c r="Q1159" s="12"/>
      <c r="R1159" s="13"/>
    </row>
    <row r="1160" spans="1:18" ht="15.75" customHeight="1">
      <c r="A1160" s="1"/>
      <c r="B1160" s="6" t="s">
        <v>14</v>
      </c>
      <c r="C1160" s="6">
        <v>1185732</v>
      </c>
      <c r="D1160" s="7">
        <v>44217</v>
      </c>
      <c r="E1160" s="6" t="s">
        <v>15</v>
      </c>
      <c r="F1160" s="6" t="s">
        <v>59</v>
      </c>
      <c r="G1160" s="6" t="s">
        <v>60</v>
      </c>
      <c r="H1160" s="6" t="s">
        <v>19</v>
      </c>
      <c r="I1160" s="8">
        <v>0.30000000000000004</v>
      </c>
      <c r="J1160" s="9">
        <v>2500</v>
      </c>
      <c r="K1160" s="10">
        <f t="shared" si="8"/>
        <v>750.00000000000011</v>
      </c>
      <c r="L1160" s="10">
        <f t="shared" si="9"/>
        <v>300</v>
      </c>
      <c r="M1160" s="11">
        <v>0.39999999999999997</v>
      </c>
      <c r="O1160" s="16"/>
      <c r="P1160" s="17"/>
      <c r="Q1160" s="12"/>
      <c r="R1160" s="13"/>
    </row>
    <row r="1161" spans="1:18" ht="15.75" customHeight="1">
      <c r="A1161" s="1"/>
      <c r="B1161" s="6" t="s">
        <v>14</v>
      </c>
      <c r="C1161" s="6">
        <v>1185732</v>
      </c>
      <c r="D1161" s="7">
        <v>44217</v>
      </c>
      <c r="E1161" s="6" t="s">
        <v>15</v>
      </c>
      <c r="F1161" s="6" t="s">
        <v>59</v>
      </c>
      <c r="G1161" s="6" t="s">
        <v>60</v>
      </c>
      <c r="H1161" s="6" t="s">
        <v>20</v>
      </c>
      <c r="I1161" s="8">
        <v>0.35</v>
      </c>
      <c r="J1161" s="9">
        <v>1000</v>
      </c>
      <c r="K1161" s="10">
        <f t="shared" si="8"/>
        <v>350</v>
      </c>
      <c r="L1161" s="10">
        <f t="shared" si="9"/>
        <v>105</v>
      </c>
      <c r="M1161" s="11">
        <v>0.3</v>
      </c>
      <c r="O1161" s="16"/>
      <c r="P1161" s="17"/>
      <c r="Q1161" s="12"/>
      <c r="R1161" s="13"/>
    </row>
    <row r="1162" spans="1:18" ht="15.75" customHeight="1">
      <c r="A1162" s="1"/>
      <c r="B1162" s="6" t="s">
        <v>14</v>
      </c>
      <c r="C1162" s="6">
        <v>1185732</v>
      </c>
      <c r="D1162" s="7">
        <v>44217</v>
      </c>
      <c r="E1162" s="6" t="s">
        <v>15</v>
      </c>
      <c r="F1162" s="6" t="s">
        <v>59</v>
      </c>
      <c r="G1162" s="6" t="s">
        <v>60</v>
      </c>
      <c r="H1162" s="6" t="s">
        <v>21</v>
      </c>
      <c r="I1162" s="8">
        <v>0.5</v>
      </c>
      <c r="J1162" s="9">
        <v>1500</v>
      </c>
      <c r="K1162" s="10">
        <f t="shared" si="8"/>
        <v>750</v>
      </c>
      <c r="L1162" s="10">
        <f t="shared" si="9"/>
        <v>187.5</v>
      </c>
      <c r="M1162" s="11">
        <v>0.25</v>
      </c>
      <c r="O1162" s="16"/>
      <c r="P1162" s="17"/>
      <c r="Q1162" s="12"/>
      <c r="R1162" s="13"/>
    </row>
    <row r="1163" spans="1:18" ht="15.75" customHeight="1">
      <c r="A1163" s="1"/>
      <c r="B1163" s="6" t="s">
        <v>14</v>
      </c>
      <c r="C1163" s="6">
        <v>1185732</v>
      </c>
      <c r="D1163" s="7">
        <v>44217</v>
      </c>
      <c r="E1163" s="6" t="s">
        <v>15</v>
      </c>
      <c r="F1163" s="6" t="s">
        <v>59</v>
      </c>
      <c r="G1163" s="6" t="s">
        <v>60</v>
      </c>
      <c r="H1163" s="6" t="s">
        <v>22</v>
      </c>
      <c r="I1163" s="8">
        <v>0.4</v>
      </c>
      <c r="J1163" s="9">
        <v>2500</v>
      </c>
      <c r="K1163" s="10">
        <f t="shared" si="8"/>
        <v>1000</v>
      </c>
      <c r="L1163" s="10">
        <f t="shared" si="9"/>
        <v>400</v>
      </c>
      <c r="M1163" s="11">
        <v>0.4</v>
      </c>
      <c r="O1163" s="16"/>
      <c r="P1163" s="17"/>
      <c r="Q1163" s="12"/>
      <c r="R1163" s="13"/>
    </row>
    <row r="1164" spans="1:18" ht="15.75" customHeight="1">
      <c r="A1164" s="1"/>
      <c r="B1164" s="6" t="s">
        <v>14</v>
      </c>
      <c r="C1164" s="6">
        <v>1185732</v>
      </c>
      <c r="D1164" s="7">
        <v>44246</v>
      </c>
      <c r="E1164" s="6" t="s">
        <v>15</v>
      </c>
      <c r="F1164" s="6" t="s">
        <v>59</v>
      </c>
      <c r="G1164" s="6" t="s">
        <v>60</v>
      </c>
      <c r="H1164" s="6" t="s">
        <v>17</v>
      </c>
      <c r="I1164" s="8">
        <v>0.4</v>
      </c>
      <c r="J1164" s="9">
        <v>5000</v>
      </c>
      <c r="K1164" s="10">
        <f t="shared" si="8"/>
        <v>2000</v>
      </c>
      <c r="L1164" s="10">
        <f t="shared" si="9"/>
        <v>700</v>
      </c>
      <c r="M1164" s="11">
        <v>0.35</v>
      </c>
      <c r="O1164" s="16"/>
      <c r="P1164" s="17"/>
      <c r="Q1164" s="12"/>
      <c r="R1164" s="13"/>
    </row>
    <row r="1165" spans="1:18" ht="15.75" customHeight="1">
      <c r="A1165" s="1"/>
      <c r="B1165" s="6" t="s">
        <v>14</v>
      </c>
      <c r="C1165" s="6">
        <v>1185732</v>
      </c>
      <c r="D1165" s="7">
        <v>44246</v>
      </c>
      <c r="E1165" s="6" t="s">
        <v>15</v>
      </c>
      <c r="F1165" s="6" t="s">
        <v>59</v>
      </c>
      <c r="G1165" s="6" t="s">
        <v>60</v>
      </c>
      <c r="H1165" s="6" t="s">
        <v>18</v>
      </c>
      <c r="I1165" s="8">
        <v>0.4</v>
      </c>
      <c r="J1165" s="9">
        <v>1500</v>
      </c>
      <c r="K1165" s="10">
        <f t="shared" si="8"/>
        <v>600</v>
      </c>
      <c r="L1165" s="10">
        <f t="shared" si="9"/>
        <v>210</v>
      </c>
      <c r="M1165" s="11">
        <v>0.35</v>
      </c>
      <c r="O1165" s="16"/>
      <c r="P1165" s="17"/>
      <c r="Q1165" s="12"/>
      <c r="R1165" s="13"/>
    </row>
    <row r="1166" spans="1:18" ht="15.75" customHeight="1">
      <c r="A1166" s="1"/>
      <c r="B1166" s="6" t="s">
        <v>14</v>
      </c>
      <c r="C1166" s="6">
        <v>1185732</v>
      </c>
      <c r="D1166" s="7">
        <v>44246</v>
      </c>
      <c r="E1166" s="6" t="s">
        <v>15</v>
      </c>
      <c r="F1166" s="6" t="s">
        <v>59</v>
      </c>
      <c r="G1166" s="6" t="s">
        <v>60</v>
      </c>
      <c r="H1166" s="6" t="s">
        <v>19</v>
      </c>
      <c r="I1166" s="8">
        <v>0.30000000000000004</v>
      </c>
      <c r="J1166" s="9">
        <v>2000</v>
      </c>
      <c r="K1166" s="10">
        <f t="shared" si="8"/>
        <v>600.00000000000011</v>
      </c>
      <c r="L1166" s="10">
        <f t="shared" si="9"/>
        <v>240.00000000000003</v>
      </c>
      <c r="M1166" s="11">
        <v>0.39999999999999997</v>
      </c>
      <c r="O1166" s="16"/>
      <c r="P1166" s="17"/>
      <c r="Q1166" s="12"/>
      <c r="R1166" s="13"/>
    </row>
    <row r="1167" spans="1:18" ht="15.75" customHeight="1">
      <c r="A1167" s="1"/>
      <c r="B1167" s="6" t="s">
        <v>14</v>
      </c>
      <c r="C1167" s="6">
        <v>1185732</v>
      </c>
      <c r="D1167" s="7">
        <v>44246</v>
      </c>
      <c r="E1167" s="6" t="s">
        <v>15</v>
      </c>
      <c r="F1167" s="6" t="s">
        <v>59</v>
      </c>
      <c r="G1167" s="6" t="s">
        <v>60</v>
      </c>
      <c r="H1167" s="6" t="s">
        <v>20</v>
      </c>
      <c r="I1167" s="8">
        <v>0.35</v>
      </c>
      <c r="J1167" s="9">
        <v>750</v>
      </c>
      <c r="K1167" s="10">
        <f t="shared" si="8"/>
        <v>262.5</v>
      </c>
      <c r="L1167" s="10">
        <f t="shared" si="9"/>
        <v>78.75</v>
      </c>
      <c r="M1167" s="11">
        <v>0.3</v>
      </c>
      <c r="O1167" s="16"/>
      <c r="P1167" s="17"/>
      <c r="Q1167" s="12"/>
      <c r="R1167" s="13"/>
    </row>
    <row r="1168" spans="1:18" ht="15.75" customHeight="1">
      <c r="A1168" s="1"/>
      <c r="B1168" s="6" t="s">
        <v>14</v>
      </c>
      <c r="C1168" s="6">
        <v>1185732</v>
      </c>
      <c r="D1168" s="7">
        <v>44246</v>
      </c>
      <c r="E1168" s="6" t="s">
        <v>15</v>
      </c>
      <c r="F1168" s="6" t="s">
        <v>59</v>
      </c>
      <c r="G1168" s="6" t="s">
        <v>60</v>
      </c>
      <c r="H1168" s="6" t="s">
        <v>21</v>
      </c>
      <c r="I1168" s="8">
        <v>0.5</v>
      </c>
      <c r="J1168" s="9">
        <v>1500</v>
      </c>
      <c r="K1168" s="10">
        <f t="shared" si="8"/>
        <v>750</v>
      </c>
      <c r="L1168" s="10">
        <f t="shared" si="9"/>
        <v>187.5</v>
      </c>
      <c r="M1168" s="11">
        <v>0.25</v>
      </c>
      <c r="O1168" s="16"/>
      <c r="P1168" s="17"/>
      <c r="Q1168" s="12"/>
      <c r="R1168" s="13"/>
    </row>
    <row r="1169" spans="1:18" ht="15.75" customHeight="1">
      <c r="A1169" s="1"/>
      <c r="B1169" s="6" t="s">
        <v>14</v>
      </c>
      <c r="C1169" s="6">
        <v>1185732</v>
      </c>
      <c r="D1169" s="7">
        <v>44246</v>
      </c>
      <c r="E1169" s="6" t="s">
        <v>15</v>
      </c>
      <c r="F1169" s="6" t="s">
        <v>59</v>
      </c>
      <c r="G1169" s="6" t="s">
        <v>60</v>
      </c>
      <c r="H1169" s="6" t="s">
        <v>22</v>
      </c>
      <c r="I1169" s="8">
        <v>0.4</v>
      </c>
      <c r="J1169" s="9">
        <v>2500</v>
      </c>
      <c r="K1169" s="10">
        <f t="shared" si="8"/>
        <v>1000</v>
      </c>
      <c r="L1169" s="10">
        <f t="shared" si="9"/>
        <v>400</v>
      </c>
      <c r="M1169" s="11">
        <v>0.4</v>
      </c>
      <c r="O1169" s="16"/>
      <c r="P1169" s="17"/>
      <c r="Q1169" s="12"/>
      <c r="R1169" s="13"/>
    </row>
    <row r="1170" spans="1:18" ht="15.75" customHeight="1">
      <c r="A1170" s="1"/>
      <c r="B1170" s="6" t="s">
        <v>14</v>
      </c>
      <c r="C1170" s="6">
        <v>1185732</v>
      </c>
      <c r="D1170" s="7">
        <v>44272</v>
      </c>
      <c r="E1170" s="6" t="s">
        <v>15</v>
      </c>
      <c r="F1170" s="6" t="s">
        <v>59</v>
      </c>
      <c r="G1170" s="6" t="s">
        <v>60</v>
      </c>
      <c r="H1170" s="6" t="s">
        <v>17</v>
      </c>
      <c r="I1170" s="8">
        <v>0.4</v>
      </c>
      <c r="J1170" s="9">
        <v>4700</v>
      </c>
      <c r="K1170" s="10">
        <f t="shared" si="8"/>
        <v>1880</v>
      </c>
      <c r="L1170" s="10">
        <f t="shared" si="9"/>
        <v>658</v>
      </c>
      <c r="M1170" s="11">
        <v>0.35</v>
      </c>
      <c r="O1170" s="16"/>
      <c r="P1170" s="17"/>
      <c r="Q1170" s="12"/>
      <c r="R1170" s="13"/>
    </row>
    <row r="1171" spans="1:18" ht="15.75" customHeight="1">
      <c r="A1171" s="1"/>
      <c r="B1171" s="6" t="s">
        <v>14</v>
      </c>
      <c r="C1171" s="6">
        <v>1185732</v>
      </c>
      <c r="D1171" s="7">
        <v>44272</v>
      </c>
      <c r="E1171" s="6" t="s">
        <v>15</v>
      </c>
      <c r="F1171" s="6" t="s">
        <v>59</v>
      </c>
      <c r="G1171" s="6" t="s">
        <v>60</v>
      </c>
      <c r="H1171" s="6" t="s">
        <v>18</v>
      </c>
      <c r="I1171" s="8">
        <v>0.4</v>
      </c>
      <c r="J1171" s="9">
        <v>1750</v>
      </c>
      <c r="K1171" s="10">
        <f t="shared" si="8"/>
        <v>700</v>
      </c>
      <c r="L1171" s="10">
        <f t="shared" si="9"/>
        <v>244.99999999999997</v>
      </c>
      <c r="M1171" s="11">
        <v>0.35</v>
      </c>
      <c r="O1171" s="16"/>
      <c r="P1171" s="17"/>
      <c r="Q1171" s="12"/>
      <c r="R1171" s="13"/>
    </row>
    <row r="1172" spans="1:18" ht="15.75" customHeight="1">
      <c r="A1172" s="1"/>
      <c r="B1172" s="6" t="s">
        <v>14</v>
      </c>
      <c r="C1172" s="6">
        <v>1185732</v>
      </c>
      <c r="D1172" s="7">
        <v>44272</v>
      </c>
      <c r="E1172" s="6" t="s">
        <v>15</v>
      </c>
      <c r="F1172" s="6" t="s">
        <v>59</v>
      </c>
      <c r="G1172" s="6" t="s">
        <v>60</v>
      </c>
      <c r="H1172" s="6" t="s">
        <v>19</v>
      </c>
      <c r="I1172" s="8">
        <v>0.30000000000000004</v>
      </c>
      <c r="J1172" s="9">
        <v>2000</v>
      </c>
      <c r="K1172" s="10">
        <f t="shared" si="8"/>
        <v>600.00000000000011</v>
      </c>
      <c r="L1172" s="10">
        <f t="shared" si="9"/>
        <v>240.00000000000003</v>
      </c>
      <c r="M1172" s="11">
        <v>0.39999999999999997</v>
      </c>
      <c r="O1172" s="16"/>
      <c r="P1172" s="17"/>
      <c r="Q1172" s="12"/>
      <c r="R1172" s="13"/>
    </row>
    <row r="1173" spans="1:18" ht="15.75" customHeight="1">
      <c r="A1173" s="1"/>
      <c r="B1173" s="6" t="s">
        <v>14</v>
      </c>
      <c r="C1173" s="6">
        <v>1185732</v>
      </c>
      <c r="D1173" s="7">
        <v>44272</v>
      </c>
      <c r="E1173" s="6" t="s">
        <v>15</v>
      </c>
      <c r="F1173" s="6" t="s">
        <v>59</v>
      </c>
      <c r="G1173" s="6" t="s">
        <v>60</v>
      </c>
      <c r="H1173" s="6" t="s">
        <v>20</v>
      </c>
      <c r="I1173" s="8">
        <v>0.35</v>
      </c>
      <c r="J1173" s="9">
        <v>500</v>
      </c>
      <c r="K1173" s="10">
        <f t="shared" si="8"/>
        <v>175</v>
      </c>
      <c r="L1173" s="10">
        <f t="shared" si="9"/>
        <v>52.5</v>
      </c>
      <c r="M1173" s="11">
        <v>0.3</v>
      </c>
      <c r="O1173" s="16"/>
      <c r="P1173" s="17"/>
      <c r="Q1173" s="12"/>
      <c r="R1173" s="13"/>
    </row>
    <row r="1174" spans="1:18" ht="15.75" customHeight="1">
      <c r="A1174" s="1"/>
      <c r="B1174" s="6" t="s">
        <v>14</v>
      </c>
      <c r="C1174" s="6">
        <v>1185732</v>
      </c>
      <c r="D1174" s="7">
        <v>44272</v>
      </c>
      <c r="E1174" s="6" t="s">
        <v>15</v>
      </c>
      <c r="F1174" s="6" t="s">
        <v>59</v>
      </c>
      <c r="G1174" s="6" t="s">
        <v>60</v>
      </c>
      <c r="H1174" s="6" t="s">
        <v>21</v>
      </c>
      <c r="I1174" s="8">
        <v>0.5</v>
      </c>
      <c r="J1174" s="9">
        <v>1000</v>
      </c>
      <c r="K1174" s="10">
        <f t="shared" si="8"/>
        <v>500</v>
      </c>
      <c r="L1174" s="10">
        <f t="shared" si="9"/>
        <v>125</v>
      </c>
      <c r="M1174" s="11">
        <v>0.25</v>
      </c>
      <c r="O1174" s="16"/>
      <c r="P1174" s="17"/>
      <c r="Q1174" s="12"/>
      <c r="R1174" s="13"/>
    </row>
    <row r="1175" spans="1:18" ht="15.75" customHeight="1">
      <c r="A1175" s="1"/>
      <c r="B1175" s="6" t="s">
        <v>14</v>
      </c>
      <c r="C1175" s="6">
        <v>1185732</v>
      </c>
      <c r="D1175" s="7">
        <v>44272</v>
      </c>
      <c r="E1175" s="6" t="s">
        <v>15</v>
      </c>
      <c r="F1175" s="6" t="s">
        <v>59</v>
      </c>
      <c r="G1175" s="6" t="s">
        <v>60</v>
      </c>
      <c r="H1175" s="6" t="s">
        <v>22</v>
      </c>
      <c r="I1175" s="8">
        <v>0.4</v>
      </c>
      <c r="J1175" s="9">
        <v>2000</v>
      </c>
      <c r="K1175" s="10">
        <f t="shared" si="8"/>
        <v>800</v>
      </c>
      <c r="L1175" s="10">
        <f t="shared" si="9"/>
        <v>320</v>
      </c>
      <c r="M1175" s="11">
        <v>0.4</v>
      </c>
      <c r="O1175" s="16"/>
      <c r="P1175" s="17"/>
      <c r="Q1175" s="12"/>
      <c r="R1175" s="13"/>
    </row>
    <row r="1176" spans="1:18" ht="15.75" customHeight="1">
      <c r="A1176" s="1"/>
      <c r="B1176" s="6" t="s">
        <v>14</v>
      </c>
      <c r="C1176" s="6">
        <v>1185732</v>
      </c>
      <c r="D1176" s="7">
        <v>44304</v>
      </c>
      <c r="E1176" s="6" t="s">
        <v>15</v>
      </c>
      <c r="F1176" s="6" t="s">
        <v>59</v>
      </c>
      <c r="G1176" s="6" t="s">
        <v>60</v>
      </c>
      <c r="H1176" s="6" t="s">
        <v>17</v>
      </c>
      <c r="I1176" s="8">
        <v>0.4</v>
      </c>
      <c r="J1176" s="9">
        <v>4500</v>
      </c>
      <c r="K1176" s="10">
        <f t="shared" si="8"/>
        <v>1800</v>
      </c>
      <c r="L1176" s="10">
        <f t="shared" si="9"/>
        <v>630</v>
      </c>
      <c r="M1176" s="11">
        <v>0.35</v>
      </c>
      <c r="O1176" s="16"/>
      <c r="P1176" s="17"/>
      <c r="Q1176" s="12"/>
      <c r="R1176" s="13"/>
    </row>
    <row r="1177" spans="1:18" ht="15.75" customHeight="1">
      <c r="A1177" s="1"/>
      <c r="B1177" s="6" t="s">
        <v>14</v>
      </c>
      <c r="C1177" s="6">
        <v>1185732</v>
      </c>
      <c r="D1177" s="7">
        <v>44304</v>
      </c>
      <c r="E1177" s="6" t="s">
        <v>15</v>
      </c>
      <c r="F1177" s="6" t="s">
        <v>59</v>
      </c>
      <c r="G1177" s="6" t="s">
        <v>60</v>
      </c>
      <c r="H1177" s="6" t="s">
        <v>18</v>
      </c>
      <c r="I1177" s="8">
        <v>0.4</v>
      </c>
      <c r="J1177" s="9">
        <v>1500</v>
      </c>
      <c r="K1177" s="10">
        <f t="shared" si="8"/>
        <v>600</v>
      </c>
      <c r="L1177" s="10">
        <f t="shared" si="9"/>
        <v>210</v>
      </c>
      <c r="M1177" s="11">
        <v>0.35</v>
      </c>
      <c r="O1177" s="16"/>
      <c r="P1177" s="17"/>
      <c r="Q1177" s="12"/>
      <c r="R1177" s="13"/>
    </row>
    <row r="1178" spans="1:18" ht="15.75" customHeight="1">
      <c r="A1178" s="1"/>
      <c r="B1178" s="6" t="s">
        <v>14</v>
      </c>
      <c r="C1178" s="6">
        <v>1185732</v>
      </c>
      <c r="D1178" s="7">
        <v>44304</v>
      </c>
      <c r="E1178" s="6" t="s">
        <v>15</v>
      </c>
      <c r="F1178" s="6" t="s">
        <v>59</v>
      </c>
      <c r="G1178" s="6" t="s">
        <v>60</v>
      </c>
      <c r="H1178" s="6" t="s">
        <v>19</v>
      </c>
      <c r="I1178" s="8">
        <v>0.30000000000000004</v>
      </c>
      <c r="J1178" s="9">
        <v>1500</v>
      </c>
      <c r="K1178" s="10">
        <f t="shared" si="8"/>
        <v>450.00000000000006</v>
      </c>
      <c r="L1178" s="10">
        <f t="shared" si="9"/>
        <v>180</v>
      </c>
      <c r="M1178" s="11">
        <v>0.39999999999999997</v>
      </c>
      <c r="O1178" s="16"/>
      <c r="P1178" s="17"/>
      <c r="Q1178" s="12"/>
      <c r="R1178" s="13"/>
    </row>
    <row r="1179" spans="1:18" ht="15.75" customHeight="1">
      <c r="A1179" s="1"/>
      <c r="B1179" s="6" t="s">
        <v>14</v>
      </c>
      <c r="C1179" s="6">
        <v>1185732</v>
      </c>
      <c r="D1179" s="7">
        <v>44304</v>
      </c>
      <c r="E1179" s="6" t="s">
        <v>15</v>
      </c>
      <c r="F1179" s="6" t="s">
        <v>59</v>
      </c>
      <c r="G1179" s="6" t="s">
        <v>60</v>
      </c>
      <c r="H1179" s="6" t="s">
        <v>20</v>
      </c>
      <c r="I1179" s="8">
        <v>0.35</v>
      </c>
      <c r="J1179" s="9">
        <v>750</v>
      </c>
      <c r="K1179" s="10">
        <f t="shared" si="8"/>
        <v>262.5</v>
      </c>
      <c r="L1179" s="10">
        <f t="shared" si="9"/>
        <v>78.75</v>
      </c>
      <c r="M1179" s="11">
        <v>0.3</v>
      </c>
      <c r="O1179" s="16"/>
      <c r="P1179" s="17"/>
      <c r="Q1179" s="12"/>
      <c r="R1179" s="13"/>
    </row>
    <row r="1180" spans="1:18" ht="15.75" customHeight="1">
      <c r="A1180" s="1"/>
      <c r="B1180" s="6" t="s">
        <v>14</v>
      </c>
      <c r="C1180" s="6">
        <v>1185732</v>
      </c>
      <c r="D1180" s="7">
        <v>44304</v>
      </c>
      <c r="E1180" s="6" t="s">
        <v>15</v>
      </c>
      <c r="F1180" s="6" t="s">
        <v>59</v>
      </c>
      <c r="G1180" s="6" t="s">
        <v>60</v>
      </c>
      <c r="H1180" s="6" t="s">
        <v>21</v>
      </c>
      <c r="I1180" s="8">
        <v>0.5</v>
      </c>
      <c r="J1180" s="9">
        <v>750</v>
      </c>
      <c r="K1180" s="10">
        <f t="shared" si="8"/>
        <v>375</v>
      </c>
      <c r="L1180" s="10">
        <f t="shared" si="9"/>
        <v>93.75</v>
      </c>
      <c r="M1180" s="11">
        <v>0.25</v>
      </c>
      <c r="O1180" s="16"/>
      <c r="P1180" s="17"/>
      <c r="Q1180" s="12"/>
      <c r="R1180" s="13"/>
    </row>
    <row r="1181" spans="1:18" ht="15.75" customHeight="1">
      <c r="A1181" s="1"/>
      <c r="B1181" s="6" t="s">
        <v>14</v>
      </c>
      <c r="C1181" s="6">
        <v>1185732</v>
      </c>
      <c r="D1181" s="7">
        <v>44304</v>
      </c>
      <c r="E1181" s="6" t="s">
        <v>15</v>
      </c>
      <c r="F1181" s="6" t="s">
        <v>59</v>
      </c>
      <c r="G1181" s="6" t="s">
        <v>60</v>
      </c>
      <c r="H1181" s="6" t="s">
        <v>22</v>
      </c>
      <c r="I1181" s="8">
        <v>0.4</v>
      </c>
      <c r="J1181" s="9">
        <v>2250</v>
      </c>
      <c r="K1181" s="10">
        <f t="shared" si="8"/>
        <v>900</v>
      </c>
      <c r="L1181" s="10">
        <f t="shared" si="9"/>
        <v>360</v>
      </c>
      <c r="M1181" s="11">
        <v>0.4</v>
      </c>
      <c r="O1181" s="16"/>
      <c r="P1181" s="17"/>
      <c r="Q1181" s="12"/>
      <c r="R1181" s="13"/>
    </row>
    <row r="1182" spans="1:18" ht="15.75" customHeight="1">
      <c r="A1182" s="1"/>
      <c r="B1182" s="6" t="s">
        <v>14</v>
      </c>
      <c r="C1182" s="6">
        <v>1185732</v>
      </c>
      <c r="D1182" s="7">
        <v>44333</v>
      </c>
      <c r="E1182" s="6" t="s">
        <v>15</v>
      </c>
      <c r="F1182" s="6" t="s">
        <v>59</v>
      </c>
      <c r="G1182" s="6" t="s">
        <v>60</v>
      </c>
      <c r="H1182" s="6" t="s">
        <v>17</v>
      </c>
      <c r="I1182" s="8">
        <v>0.54999999999999993</v>
      </c>
      <c r="J1182" s="9">
        <v>4950</v>
      </c>
      <c r="K1182" s="10">
        <f t="shared" si="8"/>
        <v>2722.4999999999995</v>
      </c>
      <c r="L1182" s="10">
        <f t="shared" si="9"/>
        <v>952.87499999999977</v>
      </c>
      <c r="M1182" s="11">
        <v>0.35</v>
      </c>
      <c r="O1182" s="16"/>
      <c r="P1182" s="17"/>
      <c r="Q1182" s="12"/>
      <c r="R1182" s="13"/>
    </row>
    <row r="1183" spans="1:18" ht="15.75" customHeight="1">
      <c r="A1183" s="1"/>
      <c r="B1183" s="6" t="s">
        <v>14</v>
      </c>
      <c r="C1183" s="6">
        <v>1185732</v>
      </c>
      <c r="D1183" s="7">
        <v>44333</v>
      </c>
      <c r="E1183" s="6" t="s">
        <v>15</v>
      </c>
      <c r="F1183" s="6" t="s">
        <v>59</v>
      </c>
      <c r="G1183" s="6" t="s">
        <v>60</v>
      </c>
      <c r="H1183" s="6" t="s">
        <v>18</v>
      </c>
      <c r="I1183" s="8">
        <v>0.5</v>
      </c>
      <c r="J1183" s="9">
        <v>2000</v>
      </c>
      <c r="K1183" s="10">
        <f t="shared" si="8"/>
        <v>1000</v>
      </c>
      <c r="L1183" s="10">
        <f t="shared" si="9"/>
        <v>350</v>
      </c>
      <c r="M1183" s="11">
        <v>0.35</v>
      </c>
      <c r="O1183" s="16"/>
      <c r="P1183" s="17"/>
      <c r="Q1183" s="12"/>
      <c r="R1183" s="13"/>
    </row>
    <row r="1184" spans="1:18" ht="15.75" customHeight="1">
      <c r="A1184" s="1"/>
      <c r="B1184" s="6" t="s">
        <v>14</v>
      </c>
      <c r="C1184" s="6">
        <v>1185732</v>
      </c>
      <c r="D1184" s="7">
        <v>44333</v>
      </c>
      <c r="E1184" s="6" t="s">
        <v>15</v>
      </c>
      <c r="F1184" s="6" t="s">
        <v>59</v>
      </c>
      <c r="G1184" s="6" t="s">
        <v>60</v>
      </c>
      <c r="H1184" s="6" t="s">
        <v>19</v>
      </c>
      <c r="I1184" s="8">
        <v>0.45</v>
      </c>
      <c r="J1184" s="9">
        <v>1750</v>
      </c>
      <c r="K1184" s="10">
        <f t="shared" si="8"/>
        <v>787.5</v>
      </c>
      <c r="L1184" s="10">
        <f t="shared" si="9"/>
        <v>315</v>
      </c>
      <c r="M1184" s="11">
        <v>0.39999999999999997</v>
      </c>
      <c r="O1184" s="16"/>
      <c r="P1184" s="17"/>
      <c r="Q1184" s="12"/>
      <c r="R1184" s="13"/>
    </row>
    <row r="1185" spans="1:18" ht="15.75" customHeight="1">
      <c r="A1185" s="1"/>
      <c r="B1185" s="6" t="s">
        <v>14</v>
      </c>
      <c r="C1185" s="6">
        <v>1185732</v>
      </c>
      <c r="D1185" s="7">
        <v>44333</v>
      </c>
      <c r="E1185" s="6" t="s">
        <v>15</v>
      </c>
      <c r="F1185" s="6" t="s">
        <v>59</v>
      </c>
      <c r="G1185" s="6" t="s">
        <v>60</v>
      </c>
      <c r="H1185" s="6" t="s">
        <v>20</v>
      </c>
      <c r="I1185" s="8">
        <v>0.45</v>
      </c>
      <c r="J1185" s="9">
        <v>1250</v>
      </c>
      <c r="K1185" s="10">
        <f t="shared" si="8"/>
        <v>562.5</v>
      </c>
      <c r="L1185" s="10">
        <f t="shared" si="9"/>
        <v>168.75</v>
      </c>
      <c r="M1185" s="11">
        <v>0.3</v>
      </c>
      <c r="O1185" s="16"/>
      <c r="P1185" s="17"/>
      <c r="Q1185" s="12"/>
      <c r="R1185" s="13"/>
    </row>
    <row r="1186" spans="1:18" ht="15.75" customHeight="1">
      <c r="A1186" s="1"/>
      <c r="B1186" s="6" t="s">
        <v>14</v>
      </c>
      <c r="C1186" s="6">
        <v>1185732</v>
      </c>
      <c r="D1186" s="7">
        <v>44333</v>
      </c>
      <c r="E1186" s="6" t="s">
        <v>15</v>
      </c>
      <c r="F1186" s="6" t="s">
        <v>59</v>
      </c>
      <c r="G1186" s="6" t="s">
        <v>60</v>
      </c>
      <c r="H1186" s="6" t="s">
        <v>21</v>
      </c>
      <c r="I1186" s="8">
        <v>0.54999999999999993</v>
      </c>
      <c r="J1186" s="9">
        <v>1500</v>
      </c>
      <c r="K1186" s="10">
        <f t="shared" si="8"/>
        <v>824.99999999999989</v>
      </c>
      <c r="L1186" s="10">
        <f t="shared" si="9"/>
        <v>206.24999999999997</v>
      </c>
      <c r="M1186" s="11">
        <v>0.25</v>
      </c>
      <c r="O1186" s="16"/>
      <c r="P1186" s="17"/>
      <c r="Q1186" s="12"/>
      <c r="R1186" s="13"/>
    </row>
    <row r="1187" spans="1:18" ht="15.75" customHeight="1">
      <c r="A1187" s="1"/>
      <c r="B1187" s="6" t="s">
        <v>14</v>
      </c>
      <c r="C1187" s="6">
        <v>1185732</v>
      </c>
      <c r="D1187" s="7">
        <v>44333</v>
      </c>
      <c r="E1187" s="6" t="s">
        <v>15</v>
      </c>
      <c r="F1187" s="6" t="s">
        <v>59</v>
      </c>
      <c r="G1187" s="6" t="s">
        <v>60</v>
      </c>
      <c r="H1187" s="6" t="s">
        <v>22</v>
      </c>
      <c r="I1187" s="8">
        <v>0.6</v>
      </c>
      <c r="J1187" s="9">
        <v>2750</v>
      </c>
      <c r="K1187" s="10">
        <f t="shared" si="8"/>
        <v>1650</v>
      </c>
      <c r="L1187" s="10">
        <f t="shared" si="9"/>
        <v>660</v>
      </c>
      <c r="M1187" s="11">
        <v>0.4</v>
      </c>
      <c r="O1187" s="16"/>
      <c r="P1187" s="17"/>
      <c r="Q1187" s="12"/>
      <c r="R1187" s="13"/>
    </row>
    <row r="1188" spans="1:18" ht="15.75" customHeight="1">
      <c r="A1188" s="1"/>
      <c r="B1188" s="6" t="s">
        <v>14</v>
      </c>
      <c r="C1188" s="6">
        <v>1185732</v>
      </c>
      <c r="D1188" s="7">
        <v>44366</v>
      </c>
      <c r="E1188" s="6" t="s">
        <v>15</v>
      </c>
      <c r="F1188" s="6" t="s">
        <v>59</v>
      </c>
      <c r="G1188" s="6" t="s">
        <v>60</v>
      </c>
      <c r="H1188" s="6" t="s">
        <v>17</v>
      </c>
      <c r="I1188" s="8">
        <v>0.54999999999999993</v>
      </c>
      <c r="J1188" s="9">
        <v>5250</v>
      </c>
      <c r="K1188" s="10">
        <f t="shared" si="8"/>
        <v>2887.4999999999995</v>
      </c>
      <c r="L1188" s="10">
        <f t="shared" si="9"/>
        <v>1010.6249999999998</v>
      </c>
      <c r="M1188" s="11">
        <v>0.35</v>
      </c>
      <c r="O1188" s="16"/>
      <c r="P1188" s="17"/>
      <c r="Q1188" s="12"/>
      <c r="R1188" s="13"/>
    </row>
    <row r="1189" spans="1:18" ht="15.75" customHeight="1">
      <c r="A1189" s="1"/>
      <c r="B1189" s="6" t="s">
        <v>14</v>
      </c>
      <c r="C1189" s="6">
        <v>1185732</v>
      </c>
      <c r="D1189" s="7">
        <v>44366</v>
      </c>
      <c r="E1189" s="6" t="s">
        <v>15</v>
      </c>
      <c r="F1189" s="6" t="s">
        <v>59</v>
      </c>
      <c r="G1189" s="6" t="s">
        <v>60</v>
      </c>
      <c r="H1189" s="6" t="s">
        <v>18</v>
      </c>
      <c r="I1189" s="8">
        <v>0.5</v>
      </c>
      <c r="J1189" s="9">
        <v>2750</v>
      </c>
      <c r="K1189" s="10">
        <f t="shared" si="8"/>
        <v>1375</v>
      </c>
      <c r="L1189" s="10">
        <f t="shared" si="9"/>
        <v>481.24999999999994</v>
      </c>
      <c r="M1189" s="11">
        <v>0.35</v>
      </c>
      <c r="O1189" s="16"/>
      <c r="P1189" s="17"/>
      <c r="Q1189" s="12"/>
      <c r="R1189" s="13"/>
    </row>
    <row r="1190" spans="1:18" ht="15.75" customHeight="1">
      <c r="A1190" s="1"/>
      <c r="B1190" s="6" t="s">
        <v>14</v>
      </c>
      <c r="C1190" s="6">
        <v>1185732</v>
      </c>
      <c r="D1190" s="7">
        <v>44366</v>
      </c>
      <c r="E1190" s="6" t="s">
        <v>15</v>
      </c>
      <c r="F1190" s="6" t="s">
        <v>59</v>
      </c>
      <c r="G1190" s="6" t="s">
        <v>60</v>
      </c>
      <c r="H1190" s="6" t="s">
        <v>19</v>
      </c>
      <c r="I1190" s="8">
        <v>0.45</v>
      </c>
      <c r="J1190" s="9">
        <v>2000</v>
      </c>
      <c r="K1190" s="10">
        <f t="shared" si="8"/>
        <v>900</v>
      </c>
      <c r="L1190" s="10">
        <f t="shared" si="9"/>
        <v>359.99999999999994</v>
      </c>
      <c r="M1190" s="11">
        <v>0.39999999999999997</v>
      </c>
      <c r="O1190" s="16"/>
      <c r="P1190" s="17"/>
      <c r="Q1190" s="12"/>
      <c r="R1190" s="13"/>
    </row>
    <row r="1191" spans="1:18" ht="15.75" customHeight="1">
      <c r="A1191" s="1"/>
      <c r="B1191" s="6" t="s">
        <v>14</v>
      </c>
      <c r="C1191" s="6">
        <v>1185732</v>
      </c>
      <c r="D1191" s="7">
        <v>44366</v>
      </c>
      <c r="E1191" s="6" t="s">
        <v>15</v>
      </c>
      <c r="F1191" s="6" t="s">
        <v>59</v>
      </c>
      <c r="G1191" s="6" t="s">
        <v>60</v>
      </c>
      <c r="H1191" s="6" t="s">
        <v>20</v>
      </c>
      <c r="I1191" s="8">
        <v>0.45</v>
      </c>
      <c r="J1191" s="9">
        <v>1750</v>
      </c>
      <c r="K1191" s="10">
        <f t="shared" si="8"/>
        <v>787.5</v>
      </c>
      <c r="L1191" s="10">
        <f t="shared" si="9"/>
        <v>236.25</v>
      </c>
      <c r="M1191" s="11">
        <v>0.3</v>
      </c>
      <c r="O1191" s="16"/>
      <c r="P1191" s="17"/>
      <c r="Q1191" s="12"/>
      <c r="R1191" s="13"/>
    </row>
    <row r="1192" spans="1:18" ht="15.75" customHeight="1">
      <c r="A1192" s="1"/>
      <c r="B1192" s="6" t="s">
        <v>14</v>
      </c>
      <c r="C1192" s="6">
        <v>1185732</v>
      </c>
      <c r="D1192" s="7">
        <v>44366</v>
      </c>
      <c r="E1192" s="6" t="s">
        <v>15</v>
      </c>
      <c r="F1192" s="6" t="s">
        <v>59</v>
      </c>
      <c r="G1192" s="6" t="s">
        <v>60</v>
      </c>
      <c r="H1192" s="6" t="s">
        <v>21</v>
      </c>
      <c r="I1192" s="8">
        <v>0.54999999999999993</v>
      </c>
      <c r="J1192" s="9">
        <v>1750</v>
      </c>
      <c r="K1192" s="10">
        <f t="shared" si="8"/>
        <v>962.49999999999989</v>
      </c>
      <c r="L1192" s="10">
        <f t="shared" si="9"/>
        <v>240.62499999999997</v>
      </c>
      <c r="M1192" s="11">
        <v>0.25</v>
      </c>
      <c r="O1192" s="16"/>
      <c r="P1192" s="17"/>
      <c r="Q1192" s="12"/>
      <c r="R1192" s="13"/>
    </row>
    <row r="1193" spans="1:18" ht="15.75" customHeight="1">
      <c r="A1193" s="1"/>
      <c r="B1193" s="6" t="s">
        <v>14</v>
      </c>
      <c r="C1193" s="6">
        <v>1185732</v>
      </c>
      <c r="D1193" s="7">
        <v>44366</v>
      </c>
      <c r="E1193" s="6" t="s">
        <v>15</v>
      </c>
      <c r="F1193" s="6" t="s">
        <v>59</v>
      </c>
      <c r="G1193" s="6" t="s">
        <v>60</v>
      </c>
      <c r="H1193" s="6" t="s">
        <v>22</v>
      </c>
      <c r="I1193" s="8">
        <v>0.6</v>
      </c>
      <c r="J1193" s="9">
        <v>3250</v>
      </c>
      <c r="K1193" s="10">
        <f t="shared" si="8"/>
        <v>1950</v>
      </c>
      <c r="L1193" s="10">
        <f t="shared" si="9"/>
        <v>780</v>
      </c>
      <c r="M1193" s="11">
        <v>0.4</v>
      </c>
      <c r="O1193" s="16"/>
      <c r="P1193" s="17"/>
      <c r="Q1193" s="12"/>
      <c r="R1193" s="13"/>
    </row>
    <row r="1194" spans="1:18" ht="15.75" customHeight="1">
      <c r="A1194" s="1"/>
      <c r="B1194" s="6" t="s">
        <v>14</v>
      </c>
      <c r="C1194" s="6">
        <v>1185732</v>
      </c>
      <c r="D1194" s="7">
        <v>44394</v>
      </c>
      <c r="E1194" s="6" t="s">
        <v>15</v>
      </c>
      <c r="F1194" s="6" t="s">
        <v>59</v>
      </c>
      <c r="G1194" s="6" t="s">
        <v>60</v>
      </c>
      <c r="H1194" s="6" t="s">
        <v>17</v>
      </c>
      <c r="I1194" s="8">
        <v>0.54999999999999993</v>
      </c>
      <c r="J1194" s="9">
        <v>5500</v>
      </c>
      <c r="K1194" s="10">
        <f t="shared" si="8"/>
        <v>3024.9999999999995</v>
      </c>
      <c r="L1194" s="10">
        <f t="shared" si="9"/>
        <v>1058.7499999999998</v>
      </c>
      <c r="M1194" s="11">
        <v>0.35</v>
      </c>
      <c r="O1194" s="16"/>
      <c r="P1194" s="17"/>
      <c r="Q1194" s="12"/>
      <c r="R1194" s="13"/>
    </row>
    <row r="1195" spans="1:18" ht="15.75" customHeight="1">
      <c r="A1195" s="1"/>
      <c r="B1195" s="6" t="s">
        <v>14</v>
      </c>
      <c r="C1195" s="6">
        <v>1185732</v>
      </c>
      <c r="D1195" s="7">
        <v>44394</v>
      </c>
      <c r="E1195" s="6" t="s">
        <v>15</v>
      </c>
      <c r="F1195" s="6" t="s">
        <v>59</v>
      </c>
      <c r="G1195" s="6" t="s">
        <v>60</v>
      </c>
      <c r="H1195" s="6" t="s">
        <v>18</v>
      </c>
      <c r="I1195" s="8">
        <v>0.5</v>
      </c>
      <c r="J1195" s="9">
        <v>3000</v>
      </c>
      <c r="K1195" s="10">
        <f t="shared" si="8"/>
        <v>1500</v>
      </c>
      <c r="L1195" s="10">
        <f t="shared" si="9"/>
        <v>525</v>
      </c>
      <c r="M1195" s="11">
        <v>0.35</v>
      </c>
      <c r="O1195" s="16"/>
      <c r="P1195" s="17"/>
      <c r="Q1195" s="12"/>
      <c r="R1195" s="13"/>
    </row>
    <row r="1196" spans="1:18" ht="15.75" customHeight="1">
      <c r="A1196" s="1"/>
      <c r="B1196" s="6" t="s">
        <v>14</v>
      </c>
      <c r="C1196" s="6">
        <v>1185732</v>
      </c>
      <c r="D1196" s="7">
        <v>44394</v>
      </c>
      <c r="E1196" s="6" t="s">
        <v>15</v>
      </c>
      <c r="F1196" s="6" t="s">
        <v>59</v>
      </c>
      <c r="G1196" s="6" t="s">
        <v>60</v>
      </c>
      <c r="H1196" s="6" t="s">
        <v>19</v>
      </c>
      <c r="I1196" s="8">
        <v>0.45</v>
      </c>
      <c r="J1196" s="9">
        <v>2250</v>
      </c>
      <c r="K1196" s="10">
        <f t="shared" si="8"/>
        <v>1012.5</v>
      </c>
      <c r="L1196" s="10">
        <f t="shared" si="9"/>
        <v>404.99999999999994</v>
      </c>
      <c r="M1196" s="11">
        <v>0.39999999999999997</v>
      </c>
      <c r="O1196" s="16"/>
      <c r="P1196" s="17"/>
      <c r="Q1196" s="12"/>
      <c r="R1196" s="13"/>
    </row>
    <row r="1197" spans="1:18" ht="15.75" customHeight="1">
      <c r="A1197" s="1"/>
      <c r="B1197" s="6" t="s">
        <v>14</v>
      </c>
      <c r="C1197" s="6">
        <v>1185732</v>
      </c>
      <c r="D1197" s="7">
        <v>44394</v>
      </c>
      <c r="E1197" s="6" t="s">
        <v>15</v>
      </c>
      <c r="F1197" s="6" t="s">
        <v>59</v>
      </c>
      <c r="G1197" s="6" t="s">
        <v>60</v>
      </c>
      <c r="H1197" s="6" t="s">
        <v>20</v>
      </c>
      <c r="I1197" s="8">
        <v>0.45</v>
      </c>
      <c r="J1197" s="9">
        <v>1750</v>
      </c>
      <c r="K1197" s="10">
        <f t="shared" si="8"/>
        <v>787.5</v>
      </c>
      <c r="L1197" s="10">
        <f t="shared" si="9"/>
        <v>236.25</v>
      </c>
      <c r="M1197" s="11">
        <v>0.3</v>
      </c>
      <c r="O1197" s="16"/>
      <c r="P1197" s="17"/>
      <c r="Q1197" s="12"/>
      <c r="R1197" s="13"/>
    </row>
    <row r="1198" spans="1:18" ht="15.75" customHeight="1">
      <c r="A1198" s="1"/>
      <c r="B1198" s="6" t="s">
        <v>14</v>
      </c>
      <c r="C1198" s="6">
        <v>1185732</v>
      </c>
      <c r="D1198" s="7">
        <v>44394</v>
      </c>
      <c r="E1198" s="6" t="s">
        <v>15</v>
      </c>
      <c r="F1198" s="6" t="s">
        <v>59</v>
      </c>
      <c r="G1198" s="6" t="s">
        <v>60</v>
      </c>
      <c r="H1198" s="6" t="s">
        <v>21</v>
      </c>
      <c r="I1198" s="8">
        <v>0.54999999999999993</v>
      </c>
      <c r="J1198" s="9">
        <v>2000</v>
      </c>
      <c r="K1198" s="10">
        <f t="shared" si="8"/>
        <v>1099.9999999999998</v>
      </c>
      <c r="L1198" s="10">
        <f t="shared" si="9"/>
        <v>274.99999999999994</v>
      </c>
      <c r="M1198" s="11">
        <v>0.25</v>
      </c>
      <c r="O1198" s="16"/>
      <c r="P1198" s="17"/>
      <c r="Q1198" s="12"/>
      <c r="R1198" s="13"/>
    </row>
    <row r="1199" spans="1:18" ht="15.75" customHeight="1">
      <c r="A1199" s="1"/>
      <c r="B1199" s="6" t="s">
        <v>14</v>
      </c>
      <c r="C1199" s="6">
        <v>1185732</v>
      </c>
      <c r="D1199" s="7">
        <v>44394</v>
      </c>
      <c r="E1199" s="6" t="s">
        <v>15</v>
      </c>
      <c r="F1199" s="6" t="s">
        <v>59</v>
      </c>
      <c r="G1199" s="6" t="s">
        <v>60</v>
      </c>
      <c r="H1199" s="6" t="s">
        <v>22</v>
      </c>
      <c r="I1199" s="8">
        <v>0.6</v>
      </c>
      <c r="J1199" s="9">
        <v>3750</v>
      </c>
      <c r="K1199" s="10">
        <f t="shared" si="8"/>
        <v>2250</v>
      </c>
      <c r="L1199" s="10">
        <f t="shared" si="9"/>
        <v>900</v>
      </c>
      <c r="M1199" s="11">
        <v>0.4</v>
      </c>
      <c r="O1199" s="16"/>
      <c r="P1199" s="17"/>
      <c r="Q1199" s="12"/>
      <c r="R1199" s="13"/>
    </row>
    <row r="1200" spans="1:18" ht="15.75" customHeight="1">
      <c r="A1200" s="1"/>
      <c r="B1200" s="6" t="s">
        <v>14</v>
      </c>
      <c r="C1200" s="6">
        <v>1185732</v>
      </c>
      <c r="D1200" s="7">
        <v>44426</v>
      </c>
      <c r="E1200" s="6" t="s">
        <v>15</v>
      </c>
      <c r="F1200" s="6" t="s">
        <v>59</v>
      </c>
      <c r="G1200" s="6" t="s">
        <v>60</v>
      </c>
      <c r="H1200" s="6" t="s">
        <v>17</v>
      </c>
      <c r="I1200" s="8">
        <v>0.54999999999999993</v>
      </c>
      <c r="J1200" s="9">
        <v>5250</v>
      </c>
      <c r="K1200" s="10">
        <f t="shared" si="8"/>
        <v>2887.4999999999995</v>
      </c>
      <c r="L1200" s="10">
        <f t="shared" si="9"/>
        <v>1010.6249999999998</v>
      </c>
      <c r="M1200" s="11">
        <v>0.35</v>
      </c>
      <c r="O1200" s="16"/>
      <c r="P1200" s="17"/>
      <c r="Q1200" s="12"/>
      <c r="R1200" s="13"/>
    </row>
    <row r="1201" spans="1:18" ht="15.75" customHeight="1">
      <c r="A1201" s="1"/>
      <c r="B1201" s="6" t="s">
        <v>14</v>
      </c>
      <c r="C1201" s="6">
        <v>1185732</v>
      </c>
      <c r="D1201" s="7">
        <v>44426</v>
      </c>
      <c r="E1201" s="6" t="s">
        <v>15</v>
      </c>
      <c r="F1201" s="6" t="s">
        <v>59</v>
      </c>
      <c r="G1201" s="6" t="s">
        <v>60</v>
      </c>
      <c r="H1201" s="6" t="s">
        <v>18</v>
      </c>
      <c r="I1201" s="8">
        <v>0.5</v>
      </c>
      <c r="J1201" s="9">
        <v>3000</v>
      </c>
      <c r="K1201" s="10">
        <f t="shared" si="8"/>
        <v>1500</v>
      </c>
      <c r="L1201" s="10">
        <f t="shared" si="9"/>
        <v>525</v>
      </c>
      <c r="M1201" s="11">
        <v>0.35</v>
      </c>
      <c r="O1201" s="16"/>
      <c r="P1201" s="17"/>
      <c r="Q1201" s="12"/>
      <c r="R1201" s="13"/>
    </row>
    <row r="1202" spans="1:18" ht="15.75" customHeight="1">
      <c r="A1202" s="1"/>
      <c r="B1202" s="6" t="s">
        <v>14</v>
      </c>
      <c r="C1202" s="6">
        <v>1185732</v>
      </c>
      <c r="D1202" s="7">
        <v>44426</v>
      </c>
      <c r="E1202" s="6" t="s">
        <v>15</v>
      </c>
      <c r="F1202" s="6" t="s">
        <v>59</v>
      </c>
      <c r="G1202" s="6" t="s">
        <v>60</v>
      </c>
      <c r="H1202" s="6" t="s">
        <v>19</v>
      </c>
      <c r="I1202" s="8">
        <v>0.45</v>
      </c>
      <c r="J1202" s="9">
        <v>2250</v>
      </c>
      <c r="K1202" s="10">
        <f t="shared" si="8"/>
        <v>1012.5</v>
      </c>
      <c r="L1202" s="10">
        <f t="shared" si="9"/>
        <v>404.99999999999994</v>
      </c>
      <c r="M1202" s="11">
        <v>0.39999999999999997</v>
      </c>
      <c r="O1202" s="16"/>
      <c r="P1202" s="17"/>
      <c r="Q1202" s="12"/>
      <c r="R1202" s="13"/>
    </row>
    <row r="1203" spans="1:18" ht="15.75" customHeight="1">
      <c r="A1203" s="1"/>
      <c r="B1203" s="6" t="s">
        <v>14</v>
      </c>
      <c r="C1203" s="6">
        <v>1185732</v>
      </c>
      <c r="D1203" s="7">
        <v>44426</v>
      </c>
      <c r="E1203" s="6" t="s">
        <v>15</v>
      </c>
      <c r="F1203" s="6" t="s">
        <v>59</v>
      </c>
      <c r="G1203" s="6" t="s">
        <v>60</v>
      </c>
      <c r="H1203" s="6" t="s">
        <v>20</v>
      </c>
      <c r="I1203" s="8">
        <v>0.45</v>
      </c>
      <c r="J1203" s="9">
        <v>1750</v>
      </c>
      <c r="K1203" s="10">
        <f t="shared" si="8"/>
        <v>787.5</v>
      </c>
      <c r="L1203" s="10">
        <f t="shared" si="9"/>
        <v>236.25</v>
      </c>
      <c r="M1203" s="11">
        <v>0.3</v>
      </c>
      <c r="O1203" s="16"/>
      <c r="P1203" s="17"/>
      <c r="Q1203" s="12"/>
      <c r="R1203" s="13"/>
    </row>
    <row r="1204" spans="1:18" ht="15.75" customHeight="1">
      <c r="A1204" s="1"/>
      <c r="B1204" s="6" t="s">
        <v>14</v>
      </c>
      <c r="C1204" s="6">
        <v>1185732</v>
      </c>
      <c r="D1204" s="7">
        <v>44426</v>
      </c>
      <c r="E1204" s="6" t="s">
        <v>15</v>
      </c>
      <c r="F1204" s="6" t="s">
        <v>59</v>
      </c>
      <c r="G1204" s="6" t="s">
        <v>60</v>
      </c>
      <c r="H1204" s="6" t="s">
        <v>21</v>
      </c>
      <c r="I1204" s="8">
        <v>0.54999999999999993</v>
      </c>
      <c r="J1204" s="9">
        <v>1500</v>
      </c>
      <c r="K1204" s="10">
        <f t="shared" si="8"/>
        <v>824.99999999999989</v>
      </c>
      <c r="L1204" s="10">
        <f t="shared" si="9"/>
        <v>206.24999999999997</v>
      </c>
      <c r="M1204" s="11">
        <v>0.25</v>
      </c>
      <c r="O1204" s="16"/>
      <c r="P1204" s="17"/>
      <c r="Q1204" s="12"/>
      <c r="R1204" s="13"/>
    </row>
    <row r="1205" spans="1:18" ht="15.75" customHeight="1">
      <c r="A1205" s="1"/>
      <c r="B1205" s="6" t="s">
        <v>14</v>
      </c>
      <c r="C1205" s="6">
        <v>1185732</v>
      </c>
      <c r="D1205" s="7">
        <v>44426</v>
      </c>
      <c r="E1205" s="6" t="s">
        <v>15</v>
      </c>
      <c r="F1205" s="6" t="s">
        <v>59</v>
      </c>
      <c r="G1205" s="6" t="s">
        <v>60</v>
      </c>
      <c r="H1205" s="6" t="s">
        <v>22</v>
      </c>
      <c r="I1205" s="8">
        <v>0.6</v>
      </c>
      <c r="J1205" s="9">
        <v>3250</v>
      </c>
      <c r="K1205" s="10">
        <f t="shared" si="8"/>
        <v>1950</v>
      </c>
      <c r="L1205" s="10">
        <f t="shared" si="9"/>
        <v>780</v>
      </c>
      <c r="M1205" s="11">
        <v>0.4</v>
      </c>
      <c r="O1205" s="16"/>
      <c r="P1205" s="17"/>
      <c r="Q1205" s="12"/>
      <c r="R1205" s="13"/>
    </row>
    <row r="1206" spans="1:18" ht="15.75" customHeight="1">
      <c r="A1206" s="1"/>
      <c r="B1206" s="6" t="s">
        <v>14</v>
      </c>
      <c r="C1206" s="6">
        <v>1185732</v>
      </c>
      <c r="D1206" s="7">
        <v>44456</v>
      </c>
      <c r="E1206" s="6" t="s">
        <v>15</v>
      </c>
      <c r="F1206" s="6" t="s">
        <v>59</v>
      </c>
      <c r="G1206" s="6" t="s">
        <v>60</v>
      </c>
      <c r="H1206" s="6" t="s">
        <v>17</v>
      </c>
      <c r="I1206" s="8">
        <v>0.54999999999999993</v>
      </c>
      <c r="J1206" s="9">
        <v>4500</v>
      </c>
      <c r="K1206" s="10">
        <f t="shared" si="8"/>
        <v>2474.9999999999995</v>
      </c>
      <c r="L1206" s="10">
        <f t="shared" si="9"/>
        <v>866.24999999999977</v>
      </c>
      <c r="M1206" s="11">
        <v>0.35</v>
      </c>
      <c r="O1206" s="16"/>
      <c r="P1206" s="17"/>
      <c r="Q1206" s="12"/>
      <c r="R1206" s="13"/>
    </row>
    <row r="1207" spans="1:18" ht="15.75" customHeight="1">
      <c r="A1207" s="1"/>
      <c r="B1207" s="6" t="s">
        <v>14</v>
      </c>
      <c r="C1207" s="6">
        <v>1185732</v>
      </c>
      <c r="D1207" s="7">
        <v>44456</v>
      </c>
      <c r="E1207" s="6" t="s">
        <v>15</v>
      </c>
      <c r="F1207" s="6" t="s">
        <v>59</v>
      </c>
      <c r="G1207" s="6" t="s">
        <v>60</v>
      </c>
      <c r="H1207" s="6" t="s">
        <v>18</v>
      </c>
      <c r="I1207" s="8">
        <v>0.5</v>
      </c>
      <c r="J1207" s="9">
        <v>2500</v>
      </c>
      <c r="K1207" s="10">
        <f t="shared" si="8"/>
        <v>1250</v>
      </c>
      <c r="L1207" s="10">
        <f t="shared" si="9"/>
        <v>437.5</v>
      </c>
      <c r="M1207" s="11">
        <v>0.35</v>
      </c>
      <c r="O1207" s="16"/>
      <c r="P1207" s="17"/>
      <c r="Q1207" s="12"/>
      <c r="R1207" s="13"/>
    </row>
    <row r="1208" spans="1:18" ht="15.75" customHeight="1">
      <c r="A1208" s="1"/>
      <c r="B1208" s="6" t="s">
        <v>14</v>
      </c>
      <c r="C1208" s="6">
        <v>1185732</v>
      </c>
      <c r="D1208" s="7">
        <v>44456</v>
      </c>
      <c r="E1208" s="6" t="s">
        <v>15</v>
      </c>
      <c r="F1208" s="6" t="s">
        <v>59</v>
      </c>
      <c r="G1208" s="6" t="s">
        <v>60</v>
      </c>
      <c r="H1208" s="6" t="s">
        <v>19</v>
      </c>
      <c r="I1208" s="8">
        <v>0.45</v>
      </c>
      <c r="J1208" s="9">
        <v>1500</v>
      </c>
      <c r="K1208" s="10">
        <f t="shared" si="8"/>
        <v>675</v>
      </c>
      <c r="L1208" s="10">
        <f t="shared" si="9"/>
        <v>270</v>
      </c>
      <c r="M1208" s="11">
        <v>0.39999999999999997</v>
      </c>
      <c r="O1208" s="16"/>
      <c r="P1208" s="17"/>
      <c r="Q1208" s="12"/>
      <c r="R1208" s="13"/>
    </row>
    <row r="1209" spans="1:18" ht="15.75" customHeight="1">
      <c r="A1209" s="1"/>
      <c r="B1209" s="6" t="s">
        <v>14</v>
      </c>
      <c r="C1209" s="6">
        <v>1185732</v>
      </c>
      <c r="D1209" s="7">
        <v>44456</v>
      </c>
      <c r="E1209" s="6" t="s">
        <v>15</v>
      </c>
      <c r="F1209" s="6" t="s">
        <v>59</v>
      </c>
      <c r="G1209" s="6" t="s">
        <v>60</v>
      </c>
      <c r="H1209" s="6" t="s">
        <v>20</v>
      </c>
      <c r="I1209" s="8">
        <v>0.45</v>
      </c>
      <c r="J1209" s="9">
        <v>1250</v>
      </c>
      <c r="K1209" s="10">
        <f t="shared" si="8"/>
        <v>562.5</v>
      </c>
      <c r="L1209" s="10">
        <f t="shared" si="9"/>
        <v>168.75</v>
      </c>
      <c r="M1209" s="11">
        <v>0.3</v>
      </c>
      <c r="O1209" s="16"/>
      <c r="P1209" s="17"/>
      <c r="Q1209" s="12"/>
      <c r="R1209" s="13"/>
    </row>
    <row r="1210" spans="1:18" ht="15.75" customHeight="1">
      <c r="A1210" s="1"/>
      <c r="B1210" s="6" t="s">
        <v>14</v>
      </c>
      <c r="C1210" s="6">
        <v>1185732</v>
      </c>
      <c r="D1210" s="7">
        <v>44456</v>
      </c>
      <c r="E1210" s="6" t="s">
        <v>15</v>
      </c>
      <c r="F1210" s="6" t="s">
        <v>59</v>
      </c>
      <c r="G1210" s="6" t="s">
        <v>60</v>
      </c>
      <c r="H1210" s="6" t="s">
        <v>21</v>
      </c>
      <c r="I1210" s="8">
        <v>0.54999999999999993</v>
      </c>
      <c r="J1210" s="9">
        <v>1250</v>
      </c>
      <c r="K1210" s="10">
        <f t="shared" si="8"/>
        <v>687.49999999999989</v>
      </c>
      <c r="L1210" s="10">
        <f t="shared" si="9"/>
        <v>171.87499999999997</v>
      </c>
      <c r="M1210" s="11">
        <v>0.25</v>
      </c>
      <c r="O1210" s="16"/>
      <c r="P1210" s="17"/>
      <c r="Q1210" s="12"/>
      <c r="R1210" s="13"/>
    </row>
    <row r="1211" spans="1:18" ht="15.75" customHeight="1">
      <c r="A1211" s="1"/>
      <c r="B1211" s="6" t="s">
        <v>14</v>
      </c>
      <c r="C1211" s="6">
        <v>1185732</v>
      </c>
      <c r="D1211" s="7">
        <v>44456</v>
      </c>
      <c r="E1211" s="6" t="s">
        <v>15</v>
      </c>
      <c r="F1211" s="6" t="s">
        <v>59</v>
      </c>
      <c r="G1211" s="6" t="s">
        <v>60</v>
      </c>
      <c r="H1211" s="6" t="s">
        <v>22</v>
      </c>
      <c r="I1211" s="8">
        <v>0.6</v>
      </c>
      <c r="J1211" s="9">
        <v>2250</v>
      </c>
      <c r="K1211" s="10">
        <f t="shared" si="8"/>
        <v>1350</v>
      </c>
      <c r="L1211" s="10">
        <f t="shared" si="9"/>
        <v>540</v>
      </c>
      <c r="M1211" s="11">
        <v>0.4</v>
      </c>
      <c r="O1211" s="16"/>
      <c r="P1211" s="17"/>
      <c r="Q1211" s="12"/>
      <c r="R1211" s="13"/>
    </row>
    <row r="1212" spans="1:18" ht="15.75" customHeight="1">
      <c r="A1212" s="1"/>
      <c r="B1212" s="6" t="s">
        <v>14</v>
      </c>
      <c r="C1212" s="6">
        <v>1185732</v>
      </c>
      <c r="D1212" s="7">
        <v>44488</v>
      </c>
      <c r="E1212" s="6" t="s">
        <v>15</v>
      </c>
      <c r="F1212" s="6" t="s">
        <v>59</v>
      </c>
      <c r="G1212" s="6" t="s">
        <v>60</v>
      </c>
      <c r="H1212" s="6" t="s">
        <v>17</v>
      </c>
      <c r="I1212" s="8">
        <v>0.6</v>
      </c>
      <c r="J1212" s="9">
        <v>4000</v>
      </c>
      <c r="K1212" s="10">
        <f t="shared" si="8"/>
        <v>2400</v>
      </c>
      <c r="L1212" s="10">
        <f t="shared" si="9"/>
        <v>840</v>
      </c>
      <c r="M1212" s="11">
        <v>0.35</v>
      </c>
      <c r="O1212" s="16"/>
      <c r="P1212" s="17"/>
      <c r="Q1212" s="12"/>
      <c r="R1212" s="13"/>
    </row>
    <row r="1213" spans="1:18" ht="15.75" customHeight="1">
      <c r="A1213" s="1"/>
      <c r="B1213" s="6" t="s">
        <v>14</v>
      </c>
      <c r="C1213" s="6">
        <v>1185732</v>
      </c>
      <c r="D1213" s="7">
        <v>44488</v>
      </c>
      <c r="E1213" s="6" t="s">
        <v>15</v>
      </c>
      <c r="F1213" s="6" t="s">
        <v>59</v>
      </c>
      <c r="G1213" s="6" t="s">
        <v>60</v>
      </c>
      <c r="H1213" s="6" t="s">
        <v>18</v>
      </c>
      <c r="I1213" s="8">
        <v>0.55000000000000004</v>
      </c>
      <c r="J1213" s="9">
        <v>2250</v>
      </c>
      <c r="K1213" s="10">
        <f t="shared" si="8"/>
        <v>1237.5</v>
      </c>
      <c r="L1213" s="10">
        <f t="shared" si="9"/>
        <v>433.125</v>
      </c>
      <c r="M1213" s="11">
        <v>0.35</v>
      </c>
      <c r="O1213" s="16"/>
      <c r="P1213" s="17"/>
      <c r="Q1213" s="12"/>
      <c r="R1213" s="13"/>
    </row>
    <row r="1214" spans="1:18" ht="15.75" customHeight="1">
      <c r="A1214" s="1"/>
      <c r="B1214" s="6" t="s">
        <v>14</v>
      </c>
      <c r="C1214" s="6">
        <v>1185732</v>
      </c>
      <c r="D1214" s="7">
        <v>44488</v>
      </c>
      <c r="E1214" s="6" t="s">
        <v>15</v>
      </c>
      <c r="F1214" s="6" t="s">
        <v>59</v>
      </c>
      <c r="G1214" s="6" t="s">
        <v>60</v>
      </c>
      <c r="H1214" s="6" t="s">
        <v>19</v>
      </c>
      <c r="I1214" s="8">
        <v>0.55000000000000004</v>
      </c>
      <c r="J1214" s="9">
        <v>1250</v>
      </c>
      <c r="K1214" s="10">
        <f t="shared" si="8"/>
        <v>687.5</v>
      </c>
      <c r="L1214" s="10">
        <f t="shared" si="9"/>
        <v>275</v>
      </c>
      <c r="M1214" s="11">
        <v>0.39999999999999997</v>
      </c>
      <c r="O1214" s="16"/>
      <c r="P1214" s="17"/>
      <c r="Q1214" s="12"/>
      <c r="R1214" s="13"/>
    </row>
    <row r="1215" spans="1:18" ht="15.75" customHeight="1">
      <c r="A1215" s="1"/>
      <c r="B1215" s="6" t="s">
        <v>14</v>
      </c>
      <c r="C1215" s="6">
        <v>1185732</v>
      </c>
      <c r="D1215" s="7">
        <v>44488</v>
      </c>
      <c r="E1215" s="6" t="s">
        <v>15</v>
      </c>
      <c r="F1215" s="6" t="s">
        <v>59</v>
      </c>
      <c r="G1215" s="6" t="s">
        <v>60</v>
      </c>
      <c r="H1215" s="6" t="s">
        <v>20</v>
      </c>
      <c r="I1215" s="8">
        <v>0.55000000000000004</v>
      </c>
      <c r="J1215" s="9">
        <v>1000</v>
      </c>
      <c r="K1215" s="10">
        <f t="shared" si="8"/>
        <v>550</v>
      </c>
      <c r="L1215" s="10">
        <f t="shared" si="9"/>
        <v>165</v>
      </c>
      <c r="M1215" s="11">
        <v>0.3</v>
      </c>
      <c r="O1215" s="16"/>
      <c r="P1215" s="17"/>
      <c r="Q1215" s="12"/>
      <c r="R1215" s="13"/>
    </row>
    <row r="1216" spans="1:18" ht="15.75" customHeight="1">
      <c r="A1216" s="1"/>
      <c r="B1216" s="6" t="s">
        <v>14</v>
      </c>
      <c r="C1216" s="6">
        <v>1185732</v>
      </c>
      <c r="D1216" s="7">
        <v>44488</v>
      </c>
      <c r="E1216" s="6" t="s">
        <v>15</v>
      </c>
      <c r="F1216" s="6" t="s">
        <v>59</v>
      </c>
      <c r="G1216" s="6" t="s">
        <v>60</v>
      </c>
      <c r="H1216" s="6" t="s">
        <v>21</v>
      </c>
      <c r="I1216" s="8">
        <v>0.65</v>
      </c>
      <c r="J1216" s="9">
        <v>1000</v>
      </c>
      <c r="K1216" s="10">
        <f t="shared" si="8"/>
        <v>650</v>
      </c>
      <c r="L1216" s="10">
        <f t="shared" si="9"/>
        <v>162.5</v>
      </c>
      <c r="M1216" s="11">
        <v>0.25</v>
      </c>
      <c r="O1216" s="16"/>
      <c r="P1216" s="17"/>
      <c r="Q1216" s="12"/>
      <c r="R1216" s="13"/>
    </row>
    <row r="1217" spans="1:18" ht="15.75" customHeight="1">
      <c r="A1217" s="1"/>
      <c r="B1217" s="6" t="s">
        <v>14</v>
      </c>
      <c r="C1217" s="6">
        <v>1185732</v>
      </c>
      <c r="D1217" s="7">
        <v>44488</v>
      </c>
      <c r="E1217" s="6" t="s">
        <v>15</v>
      </c>
      <c r="F1217" s="6" t="s">
        <v>59</v>
      </c>
      <c r="G1217" s="6" t="s">
        <v>60</v>
      </c>
      <c r="H1217" s="6" t="s">
        <v>22</v>
      </c>
      <c r="I1217" s="8">
        <v>0.7</v>
      </c>
      <c r="J1217" s="9">
        <v>2250</v>
      </c>
      <c r="K1217" s="10">
        <f t="shared" si="8"/>
        <v>1575</v>
      </c>
      <c r="L1217" s="10">
        <f t="shared" si="9"/>
        <v>630</v>
      </c>
      <c r="M1217" s="11">
        <v>0.4</v>
      </c>
      <c r="O1217" s="16"/>
      <c r="P1217" s="17"/>
      <c r="Q1217" s="12"/>
      <c r="R1217" s="13"/>
    </row>
    <row r="1218" spans="1:18" ht="15.75" customHeight="1">
      <c r="A1218" s="1"/>
      <c r="B1218" s="6" t="s">
        <v>14</v>
      </c>
      <c r="C1218" s="6">
        <v>1185732</v>
      </c>
      <c r="D1218" s="7">
        <v>44518</v>
      </c>
      <c r="E1218" s="6" t="s">
        <v>15</v>
      </c>
      <c r="F1218" s="6" t="s">
        <v>59</v>
      </c>
      <c r="G1218" s="6" t="s">
        <v>60</v>
      </c>
      <c r="H1218" s="6" t="s">
        <v>17</v>
      </c>
      <c r="I1218" s="8">
        <v>0.65</v>
      </c>
      <c r="J1218" s="9">
        <v>3750</v>
      </c>
      <c r="K1218" s="10">
        <f t="shared" si="8"/>
        <v>2437.5</v>
      </c>
      <c r="L1218" s="10">
        <f t="shared" si="9"/>
        <v>853.125</v>
      </c>
      <c r="M1218" s="11">
        <v>0.35</v>
      </c>
      <c r="O1218" s="16"/>
      <c r="P1218" s="17"/>
      <c r="Q1218" s="12"/>
      <c r="R1218" s="13"/>
    </row>
    <row r="1219" spans="1:18" ht="15.75" customHeight="1">
      <c r="A1219" s="1"/>
      <c r="B1219" s="6" t="s">
        <v>14</v>
      </c>
      <c r="C1219" s="6">
        <v>1185732</v>
      </c>
      <c r="D1219" s="7">
        <v>44518</v>
      </c>
      <c r="E1219" s="6" t="s">
        <v>15</v>
      </c>
      <c r="F1219" s="6" t="s">
        <v>59</v>
      </c>
      <c r="G1219" s="6" t="s">
        <v>60</v>
      </c>
      <c r="H1219" s="6" t="s">
        <v>18</v>
      </c>
      <c r="I1219" s="8">
        <v>0.55000000000000004</v>
      </c>
      <c r="J1219" s="9">
        <v>2000</v>
      </c>
      <c r="K1219" s="10">
        <f t="shared" si="8"/>
        <v>1100</v>
      </c>
      <c r="L1219" s="10">
        <f t="shared" si="9"/>
        <v>385</v>
      </c>
      <c r="M1219" s="11">
        <v>0.35</v>
      </c>
      <c r="O1219" s="16"/>
      <c r="P1219" s="17"/>
      <c r="Q1219" s="12"/>
      <c r="R1219" s="13"/>
    </row>
    <row r="1220" spans="1:18" ht="15.75" customHeight="1">
      <c r="A1220" s="1"/>
      <c r="B1220" s="6" t="s">
        <v>14</v>
      </c>
      <c r="C1220" s="6">
        <v>1185732</v>
      </c>
      <c r="D1220" s="7">
        <v>44518</v>
      </c>
      <c r="E1220" s="6" t="s">
        <v>15</v>
      </c>
      <c r="F1220" s="6" t="s">
        <v>59</v>
      </c>
      <c r="G1220" s="6" t="s">
        <v>60</v>
      </c>
      <c r="H1220" s="6" t="s">
        <v>19</v>
      </c>
      <c r="I1220" s="8">
        <v>0.55000000000000004</v>
      </c>
      <c r="J1220" s="9">
        <v>1950</v>
      </c>
      <c r="K1220" s="10">
        <f t="shared" si="8"/>
        <v>1072.5</v>
      </c>
      <c r="L1220" s="10">
        <f t="shared" si="9"/>
        <v>428.99999999999994</v>
      </c>
      <c r="M1220" s="11">
        <v>0.39999999999999997</v>
      </c>
      <c r="O1220" s="16"/>
      <c r="P1220" s="17"/>
      <c r="Q1220" s="12"/>
      <c r="R1220" s="13"/>
    </row>
    <row r="1221" spans="1:18" ht="15.75" customHeight="1">
      <c r="A1221" s="1"/>
      <c r="B1221" s="6" t="s">
        <v>14</v>
      </c>
      <c r="C1221" s="6">
        <v>1185732</v>
      </c>
      <c r="D1221" s="7">
        <v>44518</v>
      </c>
      <c r="E1221" s="6" t="s">
        <v>15</v>
      </c>
      <c r="F1221" s="6" t="s">
        <v>59</v>
      </c>
      <c r="G1221" s="6" t="s">
        <v>60</v>
      </c>
      <c r="H1221" s="6" t="s">
        <v>20</v>
      </c>
      <c r="I1221" s="8">
        <v>0.55000000000000004</v>
      </c>
      <c r="J1221" s="9">
        <v>1750</v>
      </c>
      <c r="K1221" s="10">
        <f t="shared" si="8"/>
        <v>962.50000000000011</v>
      </c>
      <c r="L1221" s="10">
        <f t="shared" si="9"/>
        <v>288.75</v>
      </c>
      <c r="M1221" s="11">
        <v>0.3</v>
      </c>
      <c r="O1221" s="16"/>
      <c r="P1221" s="17"/>
      <c r="Q1221" s="12"/>
      <c r="R1221" s="13"/>
    </row>
    <row r="1222" spans="1:18" ht="15.75" customHeight="1">
      <c r="A1222" s="1"/>
      <c r="B1222" s="6" t="s">
        <v>14</v>
      </c>
      <c r="C1222" s="6">
        <v>1185732</v>
      </c>
      <c r="D1222" s="7">
        <v>44518</v>
      </c>
      <c r="E1222" s="6" t="s">
        <v>15</v>
      </c>
      <c r="F1222" s="6" t="s">
        <v>59</v>
      </c>
      <c r="G1222" s="6" t="s">
        <v>60</v>
      </c>
      <c r="H1222" s="6" t="s">
        <v>21</v>
      </c>
      <c r="I1222" s="8">
        <v>0.65</v>
      </c>
      <c r="J1222" s="9">
        <v>1500</v>
      </c>
      <c r="K1222" s="10">
        <f t="shared" si="8"/>
        <v>975</v>
      </c>
      <c r="L1222" s="10">
        <f t="shared" si="9"/>
        <v>243.75</v>
      </c>
      <c r="M1222" s="11">
        <v>0.25</v>
      </c>
      <c r="O1222" s="16"/>
      <c r="P1222" s="17"/>
      <c r="Q1222" s="12"/>
      <c r="R1222" s="13"/>
    </row>
    <row r="1223" spans="1:18" ht="15.75" customHeight="1">
      <c r="A1223" s="1"/>
      <c r="B1223" s="6" t="s">
        <v>14</v>
      </c>
      <c r="C1223" s="6">
        <v>1185732</v>
      </c>
      <c r="D1223" s="7">
        <v>44518</v>
      </c>
      <c r="E1223" s="6" t="s">
        <v>15</v>
      </c>
      <c r="F1223" s="6" t="s">
        <v>59</v>
      </c>
      <c r="G1223" s="6" t="s">
        <v>60</v>
      </c>
      <c r="H1223" s="6" t="s">
        <v>22</v>
      </c>
      <c r="I1223" s="8">
        <v>0.7</v>
      </c>
      <c r="J1223" s="9">
        <v>2500</v>
      </c>
      <c r="K1223" s="10">
        <f t="shared" si="8"/>
        <v>1750</v>
      </c>
      <c r="L1223" s="10">
        <f t="shared" si="9"/>
        <v>700</v>
      </c>
      <c r="M1223" s="11">
        <v>0.4</v>
      </c>
      <c r="O1223" s="16"/>
      <c r="P1223" s="17"/>
      <c r="Q1223" s="12"/>
      <c r="R1223" s="13"/>
    </row>
    <row r="1224" spans="1:18" ht="15.75" customHeight="1">
      <c r="A1224" s="1"/>
      <c r="B1224" s="6" t="s">
        <v>14</v>
      </c>
      <c r="C1224" s="6">
        <v>1185732</v>
      </c>
      <c r="D1224" s="7">
        <v>44547</v>
      </c>
      <c r="E1224" s="6" t="s">
        <v>15</v>
      </c>
      <c r="F1224" s="6" t="s">
        <v>59</v>
      </c>
      <c r="G1224" s="6" t="s">
        <v>60</v>
      </c>
      <c r="H1224" s="6" t="s">
        <v>17</v>
      </c>
      <c r="I1224" s="8">
        <v>0.65</v>
      </c>
      <c r="J1224" s="9">
        <v>4750</v>
      </c>
      <c r="K1224" s="10">
        <f t="shared" si="8"/>
        <v>3087.5</v>
      </c>
      <c r="L1224" s="10">
        <f t="shared" si="9"/>
        <v>1080.625</v>
      </c>
      <c r="M1224" s="11">
        <v>0.35</v>
      </c>
      <c r="O1224" s="16"/>
      <c r="P1224" s="17"/>
      <c r="Q1224" s="12"/>
      <c r="R1224" s="13"/>
    </row>
    <row r="1225" spans="1:18" ht="15.75" customHeight="1">
      <c r="A1225" s="1"/>
      <c r="B1225" s="6" t="s">
        <v>14</v>
      </c>
      <c r="C1225" s="6">
        <v>1185732</v>
      </c>
      <c r="D1225" s="7">
        <v>44547</v>
      </c>
      <c r="E1225" s="6" t="s">
        <v>15</v>
      </c>
      <c r="F1225" s="6" t="s">
        <v>59</v>
      </c>
      <c r="G1225" s="6" t="s">
        <v>60</v>
      </c>
      <c r="H1225" s="6" t="s">
        <v>18</v>
      </c>
      <c r="I1225" s="8">
        <v>0.55000000000000004</v>
      </c>
      <c r="J1225" s="9">
        <v>2750</v>
      </c>
      <c r="K1225" s="10">
        <f t="shared" si="8"/>
        <v>1512.5000000000002</v>
      </c>
      <c r="L1225" s="10">
        <f t="shared" si="9"/>
        <v>529.375</v>
      </c>
      <c r="M1225" s="11">
        <v>0.35</v>
      </c>
      <c r="O1225" s="16"/>
      <c r="P1225" s="17"/>
      <c r="Q1225" s="12"/>
      <c r="R1225" s="13"/>
    </row>
    <row r="1226" spans="1:18" ht="15.75" customHeight="1">
      <c r="A1226" s="1"/>
      <c r="B1226" s="6" t="s">
        <v>14</v>
      </c>
      <c r="C1226" s="6">
        <v>1185732</v>
      </c>
      <c r="D1226" s="7">
        <v>44547</v>
      </c>
      <c r="E1226" s="6" t="s">
        <v>15</v>
      </c>
      <c r="F1226" s="6" t="s">
        <v>59</v>
      </c>
      <c r="G1226" s="6" t="s">
        <v>60</v>
      </c>
      <c r="H1226" s="6" t="s">
        <v>19</v>
      </c>
      <c r="I1226" s="8">
        <v>0.55000000000000004</v>
      </c>
      <c r="J1226" s="9">
        <v>2500</v>
      </c>
      <c r="K1226" s="10">
        <f t="shared" si="8"/>
        <v>1375</v>
      </c>
      <c r="L1226" s="10">
        <f t="shared" si="9"/>
        <v>550</v>
      </c>
      <c r="M1226" s="11">
        <v>0.39999999999999997</v>
      </c>
      <c r="O1226" s="16"/>
      <c r="P1226" s="17"/>
      <c r="Q1226" s="12"/>
      <c r="R1226" s="13"/>
    </row>
    <row r="1227" spans="1:18" ht="15.75" customHeight="1">
      <c r="A1227" s="1"/>
      <c r="B1227" s="6" t="s">
        <v>14</v>
      </c>
      <c r="C1227" s="6">
        <v>1185732</v>
      </c>
      <c r="D1227" s="7">
        <v>44547</v>
      </c>
      <c r="E1227" s="6" t="s">
        <v>15</v>
      </c>
      <c r="F1227" s="6" t="s">
        <v>59</v>
      </c>
      <c r="G1227" s="6" t="s">
        <v>60</v>
      </c>
      <c r="H1227" s="6" t="s">
        <v>20</v>
      </c>
      <c r="I1227" s="8">
        <v>0.55000000000000004</v>
      </c>
      <c r="J1227" s="9">
        <v>2000</v>
      </c>
      <c r="K1227" s="10">
        <f t="shared" si="8"/>
        <v>1100</v>
      </c>
      <c r="L1227" s="10">
        <f t="shared" si="9"/>
        <v>330</v>
      </c>
      <c r="M1227" s="11">
        <v>0.3</v>
      </c>
      <c r="O1227" s="16"/>
      <c r="P1227" s="17"/>
      <c r="Q1227" s="12"/>
      <c r="R1227" s="13"/>
    </row>
    <row r="1228" spans="1:18" ht="15.75" customHeight="1">
      <c r="A1228" s="1"/>
      <c r="B1228" s="6" t="s">
        <v>14</v>
      </c>
      <c r="C1228" s="6">
        <v>1185732</v>
      </c>
      <c r="D1228" s="7">
        <v>44547</v>
      </c>
      <c r="E1228" s="6" t="s">
        <v>15</v>
      </c>
      <c r="F1228" s="6" t="s">
        <v>59</v>
      </c>
      <c r="G1228" s="6" t="s">
        <v>60</v>
      </c>
      <c r="H1228" s="6" t="s">
        <v>21</v>
      </c>
      <c r="I1228" s="8">
        <v>0.65</v>
      </c>
      <c r="J1228" s="9">
        <v>2000</v>
      </c>
      <c r="K1228" s="10">
        <f t="shared" si="8"/>
        <v>1300</v>
      </c>
      <c r="L1228" s="10">
        <f t="shared" si="9"/>
        <v>325</v>
      </c>
      <c r="M1228" s="11">
        <v>0.25</v>
      </c>
      <c r="O1228" s="16"/>
      <c r="P1228" s="17"/>
      <c r="Q1228" s="12"/>
      <c r="R1228" s="13"/>
    </row>
    <row r="1229" spans="1:18" ht="15.75" customHeight="1">
      <c r="A1229" s="1"/>
      <c r="B1229" s="6" t="s">
        <v>14</v>
      </c>
      <c r="C1229" s="6">
        <v>1185732</v>
      </c>
      <c r="D1229" s="7">
        <v>44547</v>
      </c>
      <c r="E1229" s="6" t="s">
        <v>15</v>
      </c>
      <c r="F1229" s="6" t="s">
        <v>59</v>
      </c>
      <c r="G1229" s="6" t="s">
        <v>60</v>
      </c>
      <c r="H1229" s="6" t="s">
        <v>22</v>
      </c>
      <c r="I1229" s="8">
        <v>0.7</v>
      </c>
      <c r="J1229" s="9">
        <v>3000</v>
      </c>
      <c r="K1229" s="10">
        <f t="shared" si="8"/>
        <v>2100</v>
      </c>
      <c r="L1229" s="10">
        <f t="shared" si="9"/>
        <v>840</v>
      </c>
      <c r="M1229" s="11">
        <v>0.4</v>
      </c>
      <c r="O1229" s="16"/>
      <c r="P1229" s="17"/>
      <c r="Q1229" s="12"/>
      <c r="R1229" s="13"/>
    </row>
    <row r="1230" spans="1:18" ht="15.75" customHeight="1">
      <c r="A1230" s="1" t="s">
        <v>39</v>
      </c>
      <c r="B1230" s="6" t="s">
        <v>27</v>
      </c>
      <c r="C1230" s="6">
        <v>1128299</v>
      </c>
      <c r="D1230" s="7">
        <v>44206</v>
      </c>
      <c r="E1230" s="6" t="s">
        <v>28</v>
      </c>
      <c r="F1230" s="6" t="s">
        <v>61</v>
      </c>
      <c r="G1230" s="6" t="s">
        <v>62</v>
      </c>
      <c r="H1230" s="6" t="s">
        <v>17</v>
      </c>
      <c r="I1230" s="8">
        <v>0.35000000000000003</v>
      </c>
      <c r="J1230" s="9">
        <v>3750</v>
      </c>
      <c r="K1230" s="10">
        <f t="shared" si="8"/>
        <v>1312.5000000000002</v>
      </c>
      <c r="L1230" s="10">
        <f t="shared" si="9"/>
        <v>328.12500000000006</v>
      </c>
      <c r="M1230" s="11">
        <v>0.25</v>
      </c>
      <c r="O1230" s="16"/>
      <c r="P1230" s="17"/>
      <c r="Q1230" s="12"/>
      <c r="R1230" s="13"/>
    </row>
    <row r="1231" spans="1:18" ht="15.75" customHeight="1">
      <c r="A1231" s="1"/>
      <c r="B1231" s="6" t="s">
        <v>27</v>
      </c>
      <c r="C1231" s="6">
        <v>1128299</v>
      </c>
      <c r="D1231" s="7">
        <v>44206</v>
      </c>
      <c r="E1231" s="6" t="s">
        <v>28</v>
      </c>
      <c r="F1231" s="6" t="s">
        <v>61</v>
      </c>
      <c r="G1231" s="6" t="s">
        <v>62</v>
      </c>
      <c r="H1231" s="6" t="s">
        <v>18</v>
      </c>
      <c r="I1231" s="8">
        <v>0.45</v>
      </c>
      <c r="J1231" s="9">
        <v>3750</v>
      </c>
      <c r="K1231" s="10">
        <f t="shared" si="8"/>
        <v>1687.5</v>
      </c>
      <c r="L1231" s="10">
        <f t="shared" si="9"/>
        <v>337.5</v>
      </c>
      <c r="M1231" s="11">
        <v>0.2</v>
      </c>
      <c r="O1231" s="16"/>
      <c r="P1231" s="17"/>
      <c r="Q1231" s="12"/>
      <c r="R1231" s="13"/>
    </row>
    <row r="1232" spans="1:18" ht="15.75" customHeight="1">
      <c r="A1232" s="1"/>
      <c r="B1232" s="6" t="s">
        <v>27</v>
      </c>
      <c r="C1232" s="6">
        <v>1128299</v>
      </c>
      <c r="D1232" s="7">
        <v>44206</v>
      </c>
      <c r="E1232" s="6" t="s">
        <v>28</v>
      </c>
      <c r="F1232" s="6" t="s">
        <v>61</v>
      </c>
      <c r="G1232" s="6" t="s">
        <v>62</v>
      </c>
      <c r="H1232" s="6" t="s">
        <v>19</v>
      </c>
      <c r="I1232" s="8">
        <v>0.45</v>
      </c>
      <c r="J1232" s="9">
        <v>3750</v>
      </c>
      <c r="K1232" s="10">
        <f t="shared" si="8"/>
        <v>1687.5</v>
      </c>
      <c r="L1232" s="10">
        <f t="shared" si="9"/>
        <v>421.875</v>
      </c>
      <c r="M1232" s="11">
        <v>0.25</v>
      </c>
      <c r="O1232" s="16"/>
      <c r="P1232" s="17"/>
      <c r="Q1232" s="12"/>
      <c r="R1232" s="13"/>
    </row>
    <row r="1233" spans="1:18" ht="15.75" customHeight="1">
      <c r="A1233" s="1"/>
      <c r="B1233" s="6" t="s">
        <v>27</v>
      </c>
      <c r="C1233" s="6">
        <v>1128299</v>
      </c>
      <c r="D1233" s="7">
        <v>44206</v>
      </c>
      <c r="E1233" s="6" t="s">
        <v>28</v>
      </c>
      <c r="F1233" s="6" t="s">
        <v>61</v>
      </c>
      <c r="G1233" s="6" t="s">
        <v>62</v>
      </c>
      <c r="H1233" s="6" t="s">
        <v>20</v>
      </c>
      <c r="I1233" s="8">
        <v>0.45</v>
      </c>
      <c r="J1233" s="9">
        <v>2250</v>
      </c>
      <c r="K1233" s="10">
        <f t="shared" si="8"/>
        <v>1012.5</v>
      </c>
      <c r="L1233" s="10">
        <f t="shared" si="9"/>
        <v>253.125</v>
      </c>
      <c r="M1233" s="11">
        <v>0.25</v>
      </c>
      <c r="O1233" s="16"/>
      <c r="P1233" s="17"/>
      <c r="Q1233" s="12"/>
      <c r="R1233" s="13"/>
    </row>
    <row r="1234" spans="1:18" ht="15.75" customHeight="1">
      <c r="A1234" s="1"/>
      <c r="B1234" s="6" t="s">
        <v>27</v>
      </c>
      <c r="C1234" s="6">
        <v>1128299</v>
      </c>
      <c r="D1234" s="7">
        <v>44206</v>
      </c>
      <c r="E1234" s="6" t="s">
        <v>28</v>
      </c>
      <c r="F1234" s="6" t="s">
        <v>61</v>
      </c>
      <c r="G1234" s="6" t="s">
        <v>62</v>
      </c>
      <c r="H1234" s="6" t="s">
        <v>21</v>
      </c>
      <c r="I1234" s="8">
        <v>0.5</v>
      </c>
      <c r="J1234" s="9">
        <v>1750</v>
      </c>
      <c r="K1234" s="10">
        <f t="shared" si="8"/>
        <v>875</v>
      </c>
      <c r="L1234" s="10">
        <f t="shared" si="9"/>
        <v>131.25</v>
      </c>
      <c r="M1234" s="11">
        <v>0.15</v>
      </c>
      <c r="O1234" s="16"/>
      <c r="P1234" s="17"/>
      <c r="Q1234" s="12"/>
      <c r="R1234" s="13"/>
    </row>
    <row r="1235" spans="1:18" ht="15.75" customHeight="1">
      <c r="A1235" s="1"/>
      <c r="B1235" s="6" t="s">
        <v>27</v>
      </c>
      <c r="C1235" s="6">
        <v>1128299</v>
      </c>
      <c r="D1235" s="7">
        <v>44206</v>
      </c>
      <c r="E1235" s="6" t="s">
        <v>28</v>
      </c>
      <c r="F1235" s="6" t="s">
        <v>61</v>
      </c>
      <c r="G1235" s="6" t="s">
        <v>62</v>
      </c>
      <c r="H1235" s="6" t="s">
        <v>22</v>
      </c>
      <c r="I1235" s="8">
        <v>0.45</v>
      </c>
      <c r="J1235" s="9">
        <v>4250</v>
      </c>
      <c r="K1235" s="10">
        <f t="shared" si="8"/>
        <v>1912.5</v>
      </c>
      <c r="L1235" s="10">
        <f t="shared" si="9"/>
        <v>765</v>
      </c>
      <c r="M1235" s="11">
        <v>0.4</v>
      </c>
      <c r="O1235" s="16"/>
      <c r="P1235" s="17"/>
      <c r="Q1235" s="12"/>
      <c r="R1235" s="13"/>
    </row>
    <row r="1236" spans="1:18" ht="15.75" customHeight="1">
      <c r="A1236" s="1"/>
      <c r="B1236" s="6" t="s">
        <v>27</v>
      </c>
      <c r="C1236" s="6">
        <v>1128299</v>
      </c>
      <c r="D1236" s="7">
        <v>44237</v>
      </c>
      <c r="E1236" s="6" t="s">
        <v>28</v>
      </c>
      <c r="F1236" s="6" t="s">
        <v>61</v>
      </c>
      <c r="G1236" s="6" t="s">
        <v>62</v>
      </c>
      <c r="H1236" s="6" t="s">
        <v>17</v>
      </c>
      <c r="I1236" s="8">
        <v>0.35000000000000003</v>
      </c>
      <c r="J1236" s="9">
        <v>4750</v>
      </c>
      <c r="K1236" s="10">
        <f t="shared" si="8"/>
        <v>1662.5000000000002</v>
      </c>
      <c r="L1236" s="10">
        <f t="shared" si="9"/>
        <v>415.62500000000006</v>
      </c>
      <c r="M1236" s="11">
        <v>0.25</v>
      </c>
      <c r="O1236" s="16"/>
      <c r="P1236" s="17"/>
      <c r="Q1236" s="12"/>
      <c r="R1236" s="13"/>
    </row>
    <row r="1237" spans="1:18" ht="15.75" customHeight="1">
      <c r="A1237" s="1"/>
      <c r="B1237" s="6" t="s">
        <v>27</v>
      </c>
      <c r="C1237" s="6">
        <v>1128299</v>
      </c>
      <c r="D1237" s="7">
        <v>44237</v>
      </c>
      <c r="E1237" s="6" t="s">
        <v>28</v>
      </c>
      <c r="F1237" s="6" t="s">
        <v>61</v>
      </c>
      <c r="G1237" s="6" t="s">
        <v>62</v>
      </c>
      <c r="H1237" s="6" t="s">
        <v>18</v>
      </c>
      <c r="I1237" s="8">
        <v>0.45</v>
      </c>
      <c r="J1237" s="9">
        <v>3750</v>
      </c>
      <c r="K1237" s="10">
        <f t="shared" si="8"/>
        <v>1687.5</v>
      </c>
      <c r="L1237" s="10">
        <f t="shared" si="9"/>
        <v>337.5</v>
      </c>
      <c r="M1237" s="11">
        <v>0.2</v>
      </c>
      <c r="O1237" s="16"/>
      <c r="P1237" s="17"/>
      <c r="Q1237" s="12"/>
      <c r="R1237" s="13"/>
    </row>
    <row r="1238" spans="1:18" ht="15.75" customHeight="1">
      <c r="A1238" s="1"/>
      <c r="B1238" s="6" t="s">
        <v>27</v>
      </c>
      <c r="C1238" s="6">
        <v>1128299</v>
      </c>
      <c r="D1238" s="7">
        <v>44237</v>
      </c>
      <c r="E1238" s="6" t="s">
        <v>28</v>
      </c>
      <c r="F1238" s="6" t="s">
        <v>61</v>
      </c>
      <c r="G1238" s="6" t="s">
        <v>62</v>
      </c>
      <c r="H1238" s="6" t="s">
        <v>19</v>
      </c>
      <c r="I1238" s="8">
        <v>0.45</v>
      </c>
      <c r="J1238" s="9">
        <v>3750</v>
      </c>
      <c r="K1238" s="10">
        <f t="shared" si="8"/>
        <v>1687.5</v>
      </c>
      <c r="L1238" s="10">
        <f t="shared" si="9"/>
        <v>421.875</v>
      </c>
      <c r="M1238" s="11">
        <v>0.25</v>
      </c>
      <c r="O1238" s="16"/>
      <c r="P1238" s="17"/>
      <c r="Q1238" s="12"/>
      <c r="R1238" s="13"/>
    </row>
    <row r="1239" spans="1:18" ht="15.75" customHeight="1">
      <c r="A1239" s="1"/>
      <c r="B1239" s="6" t="s">
        <v>27</v>
      </c>
      <c r="C1239" s="6">
        <v>1128299</v>
      </c>
      <c r="D1239" s="7">
        <v>44237</v>
      </c>
      <c r="E1239" s="6" t="s">
        <v>28</v>
      </c>
      <c r="F1239" s="6" t="s">
        <v>61</v>
      </c>
      <c r="G1239" s="6" t="s">
        <v>62</v>
      </c>
      <c r="H1239" s="6" t="s">
        <v>20</v>
      </c>
      <c r="I1239" s="8">
        <v>0.45</v>
      </c>
      <c r="J1239" s="9">
        <v>2250</v>
      </c>
      <c r="K1239" s="10">
        <f t="shared" si="8"/>
        <v>1012.5</v>
      </c>
      <c r="L1239" s="10">
        <f t="shared" si="9"/>
        <v>253.125</v>
      </c>
      <c r="M1239" s="11">
        <v>0.25</v>
      </c>
      <c r="O1239" s="16"/>
      <c r="P1239" s="17"/>
      <c r="Q1239" s="12"/>
      <c r="R1239" s="13"/>
    </row>
    <row r="1240" spans="1:18" ht="15.75" customHeight="1">
      <c r="A1240" s="1"/>
      <c r="B1240" s="6" t="s">
        <v>27</v>
      </c>
      <c r="C1240" s="6">
        <v>1128299</v>
      </c>
      <c r="D1240" s="7">
        <v>44237</v>
      </c>
      <c r="E1240" s="6" t="s">
        <v>28</v>
      </c>
      <c r="F1240" s="6" t="s">
        <v>61</v>
      </c>
      <c r="G1240" s="6" t="s">
        <v>62</v>
      </c>
      <c r="H1240" s="6" t="s">
        <v>21</v>
      </c>
      <c r="I1240" s="8">
        <v>0.5</v>
      </c>
      <c r="J1240" s="9">
        <v>1500</v>
      </c>
      <c r="K1240" s="10">
        <f t="shared" si="8"/>
        <v>750</v>
      </c>
      <c r="L1240" s="10">
        <f t="shared" si="9"/>
        <v>112.5</v>
      </c>
      <c r="M1240" s="11">
        <v>0.15</v>
      </c>
      <c r="O1240" s="16"/>
      <c r="P1240" s="17"/>
      <c r="Q1240" s="12"/>
      <c r="R1240" s="13"/>
    </row>
    <row r="1241" spans="1:18" ht="15.75" customHeight="1">
      <c r="A1241" s="1"/>
      <c r="B1241" s="6" t="s">
        <v>27</v>
      </c>
      <c r="C1241" s="6">
        <v>1128299</v>
      </c>
      <c r="D1241" s="7">
        <v>44237</v>
      </c>
      <c r="E1241" s="6" t="s">
        <v>28</v>
      </c>
      <c r="F1241" s="6" t="s">
        <v>61</v>
      </c>
      <c r="G1241" s="6" t="s">
        <v>62</v>
      </c>
      <c r="H1241" s="6" t="s">
        <v>22</v>
      </c>
      <c r="I1241" s="8">
        <v>0.45</v>
      </c>
      <c r="J1241" s="9">
        <v>3500</v>
      </c>
      <c r="K1241" s="10">
        <f t="shared" si="8"/>
        <v>1575</v>
      </c>
      <c r="L1241" s="10">
        <f t="shared" si="9"/>
        <v>630</v>
      </c>
      <c r="M1241" s="11">
        <v>0.4</v>
      </c>
      <c r="O1241" s="16"/>
      <c r="P1241" s="17"/>
      <c r="Q1241" s="12"/>
      <c r="R1241" s="13"/>
    </row>
    <row r="1242" spans="1:18" ht="15.75" customHeight="1">
      <c r="A1242" s="1"/>
      <c r="B1242" s="6" t="s">
        <v>27</v>
      </c>
      <c r="C1242" s="6">
        <v>1128299</v>
      </c>
      <c r="D1242" s="7">
        <v>44264</v>
      </c>
      <c r="E1242" s="6" t="s">
        <v>28</v>
      </c>
      <c r="F1242" s="6" t="s">
        <v>61</v>
      </c>
      <c r="G1242" s="6" t="s">
        <v>62</v>
      </c>
      <c r="H1242" s="6" t="s">
        <v>17</v>
      </c>
      <c r="I1242" s="8">
        <v>0.45</v>
      </c>
      <c r="J1242" s="9">
        <v>5000</v>
      </c>
      <c r="K1242" s="10">
        <f t="shared" si="8"/>
        <v>2250</v>
      </c>
      <c r="L1242" s="10">
        <f t="shared" si="9"/>
        <v>562.5</v>
      </c>
      <c r="M1242" s="11">
        <v>0.25</v>
      </c>
      <c r="O1242" s="16"/>
      <c r="P1242" s="17"/>
      <c r="Q1242" s="12"/>
      <c r="R1242" s="13"/>
    </row>
    <row r="1243" spans="1:18" ht="15.75" customHeight="1">
      <c r="A1243" s="1"/>
      <c r="B1243" s="6" t="s">
        <v>27</v>
      </c>
      <c r="C1243" s="6">
        <v>1128299</v>
      </c>
      <c r="D1243" s="7">
        <v>44264</v>
      </c>
      <c r="E1243" s="6" t="s">
        <v>28</v>
      </c>
      <c r="F1243" s="6" t="s">
        <v>61</v>
      </c>
      <c r="G1243" s="6" t="s">
        <v>62</v>
      </c>
      <c r="H1243" s="6" t="s">
        <v>18</v>
      </c>
      <c r="I1243" s="8">
        <v>0.54999999999999993</v>
      </c>
      <c r="J1243" s="9">
        <v>3500</v>
      </c>
      <c r="K1243" s="10">
        <f t="shared" si="8"/>
        <v>1924.9999999999998</v>
      </c>
      <c r="L1243" s="10">
        <f t="shared" si="9"/>
        <v>385</v>
      </c>
      <c r="M1243" s="11">
        <v>0.2</v>
      </c>
      <c r="O1243" s="16"/>
      <c r="P1243" s="17"/>
      <c r="Q1243" s="12"/>
      <c r="R1243" s="13"/>
    </row>
    <row r="1244" spans="1:18" ht="15.75" customHeight="1">
      <c r="A1244" s="1"/>
      <c r="B1244" s="6" t="s">
        <v>27</v>
      </c>
      <c r="C1244" s="6">
        <v>1128299</v>
      </c>
      <c r="D1244" s="7">
        <v>44264</v>
      </c>
      <c r="E1244" s="6" t="s">
        <v>28</v>
      </c>
      <c r="F1244" s="6" t="s">
        <v>61</v>
      </c>
      <c r="G1244" s="6" t="s">
        <v>62</v>
      </c>
      <c r="H1244" s="6" t="s">
        <v>19</v>
      </c>
      <c r="I1244" s="8">
        <v>0.59999999999999987</v>
      </c>
      <c r="J1244" s="9">
        <v>3750</v>
      </c>
      <c r="K1244" s="10">
        <f t="shared" si="8"/>
        <v>2249.9999999999995</v>
      </c>
      <c r="L1244" s="10">
        <f t="shared" si="9"/>
        <v>562.49999999999989</v>
      </c>
      <c r="M1244" s="11">
        <v>0.25</v>
      </c>
      <c r="O1244" s="16"/>
      <c r="P1244" s="17"/>
      <c r="Q1244" s="12"/>
      <c r="R1244" s="13"/>
    </row>
    <row r="1245" spans="1:18" ht="15.75" customHeight="1">
      <c r="A1245" s="1"/>
      <c r="B1245" s="6" t="s">
        <v>27</v>
      </c>
      <c r="C1245" s="6">
        <v>1128299</v>
      </c>
      <c r="D1245" s="7">
        <v>44264</v>
      </c>
      <c r="E1245" s="6" t="s">
        <v>28</v>
      </c>
      <c r="F1245" s="6" t="s">
        <v>61</v>
      </c>
      <c r="G1245" s="6" t="s">
        <v>62</v>
      </c>
      <c r="H1245" s="6" t="s">
        <v>20</v>
      </c>
      <c r="I1245" s="8">
        <v>0.54999999999999993</v>
      </c>
      <c r="J1245" s="9">
        <v>2750</v>
      </c>
      <c r="K1245" s="10">
        <f t="shared" si="8"/>
        <v>1512.4999999999998</v>
      </c>
      <c r="L1245" s="10">
        <f t="shared" si="9"/>
        <v>378.12499999999994</v>
      </c>
      <c r="M1245" s="11">
        <v>0.25</v>
      </c>
      <c r="O1245" s="16"/>
      <c r="P1245" s="17"/>
      <c r="Q1245" s="12"/>
      <c r="R1245" s="13"/>
    </row>
    <row r="1246" spans="1:18" ht="15.75" customHeight="1">
      <c r="A1246" s="1"/>
      <c r="B1246" s="6" t="s">
        <v>27</v>
      </c>
      <c r="C1246" s="6">
        <v>1128299</v>
      </c>
      <c r="D1246" s="7">
        <v>44264</v>
      </c>
      <c r="E1246" s="6" t="s">
        <v>28</v>
      </c>
      <c r="F1246" s="6" t="s">
        <v>61</v>
      </c>
      <c r="G1246" s="6" t="s">
        <v>62</v>
      </c>
      <c r="H1246" s="6" t="s">
        <v>21</v>
      </c>
      <c r="I1246" s="8">
        <v>0.6</v>
      </c>
      <c r="J1246" s="9">
        <v>1250</v>
      </c>
      <c r="K1246" s="10">
        <f t="shared" si="8"/>
        <v>750</v>
      </c>
      <c r="L1246" s="10">
        <f t="shared" si="9"/>
        <v>112.5</v>
      </c>
      <c r="M1246" s="11">
        <v>0.15</v>
      </c>
      <c r="O1246" s="16"/>
      <c r="P1246" s="17"/>
      <c r="Q1246" s="12"/>
      <c r="R1246" s="13"/>
    </row>
    <row r="1247" spans="1:18" ht="15.75" customHeight="1">
      <c r="A1247" s="1"/>
      <c r="B1247" s="6" t="s">
        <v>27</v>
      </c>
      <c r="C1247" s="6">
        <v>1128299</v>
      </c>
      <c r="D1247" s="7">
        <v>44264</v>
      </c>
      <c r="E1247" s="6" t="s">
        <v>28</v>
      </c>
      <c r="F1247" s="6" t="s">
        <v>61</v>
      </c>
      <c r="G1247" s="6" t="s">
        <v>62</v>
      </c>
      <c r="H1247" s="6" t="s">
        <v>22</v>
      </c>
      <c r="I1247" s="8">
        <v>0.54999999999999993</v>
      </c>
      <c r="J1247" s="9">
        <v>3250</v>
      </c>
      <c r="K1247" s="10">
        <f t="shared" si="8"/>
        <v>1787.4999999999998</v>
      </c>
      <c r="L1247" s="10">
        <f t="shared" si="9"/>
        <v>715</v>
      </c>
      <c r="M1247" s="11">
        <v>0.4</v>
      </c>
      <c r="O1247" s="16"/>
      <c r="P1247" s="17"/>
      <c r="Q1247" s="12"/>
      <c r="R1247" s="13"/>
    </row>
    <row r="1248" spans="1:18" ht="15.75" customHeight="1">
      <c r="A1248" s="1"/>
      <c r="B1248" s="6" t="s">
        <v>27</v>
      </c>
      <c r="C1248" s="6">
        <v>1128299</v>
      </c>
      <c r="D1248" s="7">
        <v>44296</v>
      </c>
      <c r="E1248" s="6" t="s">
        <v>28</v>
      </c>
      <c r="F1248" s="6" t="s">
        <v>61</v>
      </c>
      <c r="G1248" s="6" t="s">
        <v>62</v>
      </c>
      <c r="H1248" s="6" t="s">
        <v>17</v>
      </c>
      <c r="I1248" s="8">
        <v>0.6</v>
      </c>
      <c r="J1248" s="9">
        <v>5000</v>
      </c>
      <c r="K1248" s="10">
        <f t="shared" si="8"/>
        <v>3000</v>
      </c>
      <c r="L1248" s="10">
        <f t="shared" si="9"/>
        <v>750</v>
      </c>
      <c r="M1248" s="11">
        <v>0.25</v>
      </c>
      <c r="O1248" s="16"/>
      <c r="P1248" s="17"/>
      <c r="Q1248" s="12"/>
      <c r="R1248" s="13"/>
    </row>
    <row r="1249" spans="1:18" ht="15.75" customHeight="1">
      <c r="A1249" s="1"/>
      <c r="B1249" s="6" t="s">
        <v>27</v>
      </c>
      <c r="C1249" s="6">
        <v>1128299</v>
      </c>
      <c r="D1249" s="7">
        <v>44296</v>
      </c>
      <c r="E1249" s="6" t="s">
        <v>28</v>
      </c>
      <c r="F1249" s="6" t="s">
        <v>61</v>
      </c>
      <c r="G1249" s="6" t="s">
        <v>62</v>
      </c>
      <c r="H1249" s="6" t="s">
        <v>18</v>
      </c>
      <c r="I1249" s="8">
        <v>0.65</v>
      </c>
      <c r="J1249" s="9">
        <v>3000</v>
      </c>
      <c r="K1249" s="10">
        <f t="shared" si="8"/>
        <v>1950</v>
      </c>
      <c r="L1249" s="10">
        <f t="shared" si="9"/>
        <v>390</v>
      </c>
      <c r="M1249" s="11">
        <v>0.2</v>
      </c>
      <c r="O1249" s="16"/>
      <c r="P1249" s="17"/>
      <c r="Q1249" s="12"/>
      <c r="R1249" s="13"/>
    </row>
    <row r="1250" spans="1:18" ht="15.75" customHeight="1">
      <c r="A1250" s="1"/>
      <c r="B1250" s="6" t="s">
        <v>27</v>
      </c>
      <c r="C1250" s="6">
        <v>1128299</v>
      </c>
      <c r="D1250" s="7">
        <v>44296</v>
      </c>
      <c r="E1250" s="6" t="s">
        <v>28</v>
      </c>
      <c r="F1250" s="6" t="s">
        <v>61</v>
      </c>
      <c r="G1250" s="6" t="s">
        <v>62</v>
      </c>
      <c r="H1250" s="6" t="s">
        <v>19</v>
      </c>
      <c r="I1250" s="8">
        <v>0.65</v>
      </c>
      <c r="J1250" s="9">
        <v>3500</v>
      </c>
      <c r="K1250" s="10">
        <f t="shared" si="8"/>
        <v>2275</v>
      </c>
      <c r="L1250" s="10">
        <f t="shared" si="9"/>
        <v>568.75</v>
      </c>
      <c r="M1250" s="11">
        <v>0.25</v>
      </c>
      <c r="O1250" s="16"/>
      <c r="P1250" s="17"/>
      <c r="Q1250" s="12"/>
      <c r="R1250" s="13"/>
    </row>
    <row r="1251" spans="1:18" ht="15.75" customHeight="1">
      <c r="A1251" s="1"/>
      <c r="B1251" s="6" t="s">
        <v>27</v>
      </c>
      <c r="C1251" s="6">
        <v>1128299</v>
      </c>
      <c r="D1251" s="7">
        <v>44296</v>
      </c>
      <c r="E1251" s="6" t="s">
        <v>28</v>
      </c>
      <c r="F1251" s="6" t="s">
        <v>61</v>
      </c>
      <c r="G1251" s="6" t="s">
        <v>62</v>
      </c>
      <c r="H1251" s="6" t="s">
        <v>20</v>
      </c>
      <c r="I1251" s="8">
        <v>0.5</v>
      </c>
      <c r="J1251" s="9">
        <v>2500</v>
      </c>
      <c r="K1251" s="10">
        <f t="shared" si="8"/>
        <v>1250</v>
      </c>
      <c r="L1251" s="10">
        <f t="shared" si="9"/>
        <v>312.5</v>
      </c>
      <c r="M1251" s="11">
        <v>0.25</v>
      </c>
      <c r="O1251" s="16"/>
      <c r="P1251" s="17"/>
      <c r="Q1251" s="12"/>
      <c r="R1251" s="13"/>
    </row>
    <row r="1252" spans="1:18" ht="15.75" customHeight="1">
      <c r="A1252" s="1"/>
      <c r="B1252" s="6" t="s">
        <v>27</v>
      </c>
      <c r="C1252" s="6">
        <v>1128299</v>
      </c>
      <c r="D1252" s="7">
        <v>44296</v>
      </c>
      <c r="E1252" s="6" t="s">
        <v>28</v>
      </c>
      <c r="F1252" s="6" t="s">
        <v>61</v>
      </c>
      <c r="G1252" s="6" t="s">
        <v>62</v>
      </c>
      <c r="H1252" s="6" t="s">
        <v>21</v>
      </c>
      <c r="I1252" s="8">
        <v>0.55000000000000004</v>
      </c>
      <c r="J1252" s="9">
        <v>1500</v>
      </c>
      <c r="K1252" s="10">
        <f t="shared" si="8"/>
        <v>825.00000000000011</v>
      </c>
      <c r="L1252" s="10">
        <f t="shared" si="9"/>
        <v>123.75000000000001</v>
      </c>
      <c r="M1252" s="11">
        <v>0.15</v>
      </c>
      <c r="O1252" s="16"/>
      <c r="P1252" s="17"/>
      <c r="Q1252" s="12"/>
      <c r="R1252" s="13"/>
    </row>
    <row r="1253" spans="1:18" ht="15.75" customHeight="1">
      <c r="A1253" s="1"/>
      <c r="B1253" s="6" t="s">
        <v>27</v>
      </c>
      <c r="C1253" s="6">
        <v>1128299</v>
      </c>
      <c r="D1253" s="7">
        <v>44296</v>
      </c>
      <c r="E1253" s="6" t="s">
        <v>28</v>
      </c>
      <c r="F1253" s="6" t="s">
        <v>61</v>
      </c>
      <c r="G1253" s="6" t="s">
        <v>62</v>
      </c>
      <c r="H1253" s="6" t="s">
        <v>22</v>
      </c>
      <c r="I1253" s="8">
        <v>0.70000000000000007</v>
      </c>
      <c r="J1253" s="9">
        <v>3250</v>
      </c>
      <c r="K1253" s="10">
        <f t="shared" si="8"/>
        <v>2275</v>
      </c>
      <c r="L1253" s="10">
        <f t="shared" si="9"/>
        <v>910</v>
      </c>
      <c r="M1253" s="11">
        <v>0.4</v>
      </c>
      <c r="O1253" s="16"/>
      <c r="P1253" s="17"/>
      <c r="Q1253" s="12"/>
      <c r="R1253" s="13"/>
    </row>
    <row r="1254" spans="1:18" ht="15.75" customHeight="1">
      <c r="A1254" s="1"/>
      <c r="B1254" s="6" t="s">
        <v>27</v>
      </c>
      <c r="C1254" s="6">
        <v>1128299</v>
      </c>
      <c r="D1254" s="7">
        <v>44327</v>
      </c>
      <c r="E1254" s="6" t="s">
        <v>28</v>
      </c>
      <c r="F1254" s="6" t="s">
        <v>61</v>
      </c>
      <c r="G1254" s="6" t="s">
        <v>62</v>
      </c>
      <c r="H1254" s="6" t="s">
        <v>17</v>
      </c>
      <c r="I1254" s="8">
        <v>0.54999999999999993</v>
      </c>
      <c r="J1254" s="9">
        <v>5250</v>
      </c>
      <c r="K1254" s="10">
        <f t="shared" si="8"/>
        <v>2887.4999999999995</v>
      </c>
      <c r="L1254" s="10">
        <f t="shared" si="9"/>
        <v>721.87499999999989</v>
      </c>
      <c r="M1254" s="11">
        <v>0.25</v>
      </c>
      <c r="O1254" s="16"/>
      <c r="P1254" s="17"/>
      <c r="Q1254" s="12"/>
      <c r="R1254" s="13"/>
    </row>
    <row r="1255" spans="1:18" ht="15.75" customHeight="1">
      <c r="A1255" s="1"/>
      <c r="B1255" s="6" t="s">
        <v>27</v>
      </c>
      <c r="C1255" s="6">
        <v>1128299</v>
      </c>
      <c r="D1255" s="7">
        <v>44327</v>
      </c>
      <c r="E1255" s="6" t="s">
        <v>28</v>
      </c>
      <c r="F1255" s="6" t="s">
        <v>61</v>
      </c>
      <c r="G1255" s="6" t="s">
        <v>62</v>
      </c>
      <c r="H1255" s="6" t="s">
        <v>18</v>
      </c>
      <c r="I1255" s="8">
        <v>0.6</v>
      </c>
      <c r="J1255" s="9">
        <v>3750</v>
      </c>
      <c r="K1255" s="10">
        <f t="shared" si="8"/>
        <v>2250</v>
      </c>
      <c r="L1255" s="10">
        <f t="shared" si="9"/>
        <v>450</v>
      </c>
      <c r="M1255" s="11">
        <v>0.2</v>
      </c>
      <c r="O1255" s="16"/>
      <c r="P1255" s="17"/>
      <c r="Q1255" s="12"/>
      <c r="R1255" s="13"/>
    </row>
    <row r="1256" spans="1:18" ht="15.75" customHeight="1">
      <c r="A1256" s="1"/>
      <c r="B1256" s="6" t="s">
        <v>27</v>
      </c>
      <c r="C1256" s="6">
        <v>1128299</v>
      </c>
      <c r="D1256" s="7">
        <v>44327</v>
      </c>
      <c r="E1256" s="6" t="s">
        <v>28</v>
      </c>
      <c r="F1256" s="6" t="s">
        <v>61</v>
      </c>
      <c r="G1256" s="6" t="s">
        <v>62</v>
      </c>
      <c r="H1256" s="6" t="s">
        <v>19</v>
      </c>
      <c r="I1256" s="8">
        <v>0.6</v>
      </c>
      <c r="J1256" s="9">
        <v>3750</v>
      </c>
      <c r="K1256" s="10">
        <f t="shared" si="8"/>
        <v>2250</v>
      </c>
      <c r="L1256" s="10">
        <f t="shared" si="9"/>
        <v>562.5</v>
      </c>
      <c r="M1256" s="11">
        <v>0.25</v>
      </c>
      <c r="O1256" s="16"/>
      <c r="P1256" s="17"/>
      <c r="Q1256" s="12"/>
      <c r="R1256" s="13"/>
    </row>
    <row r="1257" spans="1:18" ht="15.75" customHeight="1">
      <c r="A1257" s="1"/>
      <c r="B1257" s="6" t="s">
        <v>27</v>
      </c>
      <c r="C1257" s="6">
        <v>1128299</v>
      </c>
      <c r="D1257" s="7">
        <v>44327</v>
      </c>
      <c r="E1257" s="6" t="s">
        <v>28</v>
      </c>
      <c r="F1257" s="6" t="s">
        <v>61</v>
      </c>
      <c r="G1257" s="6" t="s">
        <v>62</v>
      </c>
      <c r="H1257" s="6" t="s">
        <v>20</v>
      </c>
      <c r="I1257" s="8">
        <v>0.54999999999999993</v>
      </c>
      <c r="J1257" s="9">
        <v>2750</v>
      </c>
      <c r="K1257" s="10">
        <f t="shared" si="8"/>
        <v>1512.4999999999998</v>
      </c>
      <c r="L1257" s="10">
        <f t="shared" si="9"/>
        <v>378.12499999999994</v>
      </c>
      <c r="M1257" s="11">
        <v>0.25</v>
      </c>
      <c r="O1257" s="16"/>
      <c r="P1257" s="17"/>
      <c r="Q1257" s="12"/>
      <c r="R1257" s="13"/>
    </row>
    <row r="1258" spans="1:18" ht="15.75" customHeight="1">
      <c r="A1258" s="1"/>
      <c r="B1258" s="6" t="s">
        <v>27</v>
      </c>
      <c r="C1258" s="6">
        <v>1128299</v>
      </c>
      <c r="D1258" s="7">
        <v>44327</v>
      </c>
      <c r="E1258" s="6" t="s">
        <v>28</v>
      </c>
      <c r="F1258" s="6" t="s">
        <v>61</v>
      </c>
      <c r="G1258" s="6" t="s">
        <v>62</v>
      </c>
      <c r="H1258" s="6" t="s">
        <v>21</v>
      </c>
      <c r="I1258" s="8">
        <v>0.6</v>
      </c>
      <c r="J1258" s="9">
        <v>1750</v>
      </c>
      <c r="K1258" s="10">
        <f t="shared" si="8"/>
        <v>1050</v>
      </c>
      <c r="L1258" s="10">
        <f t="shared" si="9"/>
        <v>157.5</v>
      </c>
      <c r="M1258" s="11">
        <v>0.15</v>
      </c>
      <c r="O1258" s="16"/>
      <c r="P1258" s="17"/>
      <c r="Q1258" s="12"/>
      <c r="R1258" s="13"/>
    </row>
    <row r="1259" spans="1:18" ht="15.75" customHeight="1">
      <c r="A1259" s="1"/>
      <c r="B1259" s="6" t="s">
        <v>27</v>
      </c>
      <c r="C1259" s="6">
        <v>1128299</v>
      </c>
      <c r="D1259" s="7">
        <v>44327</v>
      </c>
      <c r="E1259" s="6" t="s">
        <v>28</v>
      </c>
      <c r="F1259" s="6" t="s">
        <v>61</v>
      </c>
      <c r="G1259" s="6" t="s">
        <v>62</v>
      </c>
      <c r="H1259" s="6" t="s">
        <v>22</v>
      </c>
      <c r="I1259" s="8">
        <v>0.75</v>
      </c>
      <c r="J1259" s="9">
        <v>4750</v>
      </c>
      <c r="K1259" s="10">
        <f t="shared" si="8"/>
        <v>3562.5</v>
      </c>
      <c r="L1259" s="10">
        <f t="shared" si="9"/>
        <v>1425</v>
      </c>
      <c r="M1259" s="11">
        <v>0.4</v>
      </c>
      <c r="O1259" s="16"/>
      <c r="P1259" s="17"/>
      <c r="Q1259" s="12"/>
      <c r="R1259" s="13"/>
    </row>
    <row r="1260" spans="1:18" ht="15.75" customHeight="1">
      <c r="A1260" s="1"/>
      <c r="B1260" s="6" t="s">
        <v>27</v>
      </c>
      <c r="C1260" s="6">
        <v>1128299</v>
      </c>
      <c r="D1260" s="7">
        <v>44357</v>
      </c>
      <c r="E1260" s="6" t="s">
        <v>28</v>
      </c>
      <c r="F1260" s="6" t="s">
        <v>61</v>
      </c>
      <c r="G1260" s="6" t="s">
        <v>62</v>
      </c>
      <c r="H1260" s="6" t="s">
        <v>17</v>
      </c>
      <c r="I1260" s="8">
        <v>0.7</v>
      </c>
      <c r="J1260" s="9">
        <v>7250</v>
      </c>
      <c r="K1260" s="10">
        <f t="shared" si="8"/>
        <v>5075</v>
      </c>
      <c r="L1260" s="10">
        <f t="shared" si="9"/>
        <v>1268.75</v>
      </c>
      <c r="M1260" s="11">
        <v>0.25</v>
      </c>
      <c r="O1260" s="16"/>
      <c r="P1260" s="17"/>
      <c r="Q1260" s="12"/>
      <c r="R1260" s="13"/>
    </row>
    <row r="1261" spans="1:18" ht="15.75" customHeight="1">
      <c r="A1261" s="1"/>
      <c r="B1261" s="6" t="s">
        <v>27</v>
      </c>
      <c r="C1261" s="6">
        <v>1128299</v>
      </c>
      <c r="D1261" s="7">
        <v>44357</v>
      </c>
      <c r="E1261" s="6" t="s">
        <v>28</v>
      </c>
      <c r="F1261" s="6" t="s">
        <v>61</v>
      </c>
      <c r="G1261" s="6" t="s">
        <v>62</v>
      </c>
      <c r="H1261" s="6" t="s">
        <v>18</v>
      </c>
      <c r="I1261" s="8">
        <v>0.75</v>
      </c>
      <c r="J1261" s="9">
        <v>6000</v>
      </c>
      <c r="K1261" s="10">
        <f t="shared" si="8"/>
        <v>4500</v>
      </c>
      <c r="L1261" s="10">
        <f t="shared" si="9"/>
        <v>900</v>
      </c>
      <c r="M1261" s="11">
        <v>0.2</v>
      </c>
      <c r="O1261" s="16"/>
      <c r="P1261" s="17"/>
      <c r="Q1261" s="12"/>
      <c r="R1261" s="13"/>
    </row>
    <row r="1262" spans="1:18" ht="15.75" customHeight="1">
      <c r="A1262" s="1"/>
      <c r="B1262" s="6" t="s">
        <v>27</v>
      </c>
      <c r="C1262" s="6">
        <v>1128299</v>
      </c>
      <c r="D1262" s="7">
        <v>44357</v>
      </c>
      <c r="E1262" s="6" t="s">
        <v>28</v>
      </c>
      <c r="F1262" s="6" t="s">
        <v>61</v>
      </c>
      <c r="G1262" s="6" t="s">
        <v>62</v>
      </c>
      <c r="H1262" s="6" t="s">
        <v>19</v>
      </c>
      <c r="I1262" s="8">
        <v>0.75</v>
      </c>
      <c r="J1262" s="9">
        <v>6000</v>
      </c>
      <c r="K1262" s="10">
        <f t="shared" si="8"/>
        <v>4500</v>
      </c>
      <c r="L1262" s="10">
        <f t="shared" si="9"/>
        <v>1125</v>
      </c>
      <c r="M1262" s="11">
        <v>0.25</v>
      </c>
      <c r="O1262" s="16"/>
      <c r="P1262" s="17"/>
      <c r="Q1262" s="12"/>
      <c r="R1262" s="13"/>
    </row>
    <row r="1263" spans="1:18" ht="15.75" customHeight="1">
      <c r="A1263" s="1"/>
      <c r="B1263" s="6" t="s">
        <v>27</v>
      </c>
      <c r="C1263" s="6">
        <v>1128299</v>
      </c>
      <c r="D1263" s="7">
        <v>44357</v>
      </c>
      <c r="E1263" s="6" t="s">
        <v>28</v>
      </c>
      <c r="F1263" s="6" t="s">
        <v>61</v>
      </c>
      <c r="G1263" s="6" t="s">
        <v>62</v>
      </c>
      <c r="H1263" s="6" t="s">
        <v>20</v>
      </c>
      <c r="I1263" s="8">
        <v>0.75</v>
      </c>
      <c r="J1263" s="9">
        <v>4750</v>
      </c>
      <c r="K1263" s="10">
        <f t="shared" si="8"/>
        <v>3562.5</v>
      </c>
      <c r="L1263" s="10">
        <f t="shared" si="9"/>
        <v>890.625</v>
      </c>
      <c r="M1263" s="11">
        <v>0.25</v>
      </c>
      <c r="O1263" s="16"/>
      <c r="P1263" s="17"/>
      <c r="Q1263" s="12"/>
      <c r="R1263" s="13"/>
    </row>
    <row r="1264" spans="1:18" ht="15.75" customHeight="1">
      <c r="A1264" s="1"/>
      <c r="B1264" s="6" t="s">
        <v>27</v>
      </c>
      <c r="C1264" s="6">
        <v>1128299</v>
      </c>
      <c r="D1264" s="7">
        <v>44357</v>
      </c>
      <c r="E1264" s="6" t="s">
        <v>28</v>
      </c>
      <c r="F1264" s="6" t="s">
        <v>61</v>
      </c>
      <c r="G1264" s="6" t="s">
        <v>62</v>
      </c>
      <c r="H1264" s="6" t="s">
        <v>21</v>
      </c>
      <c r="I1264" s="8">
        <v>0.85000000000000009</v>
      </c>
      <c r="J1264" s="9">
        <v>3500</v>
      </c>
      <c r="K1264" s="10">
        <f t="shared" si="8"/>
        <v>2975.0000000000005</v>
      </c>
      <c r="L1264" s="10">
        <f t="shared" si="9"/>
        <v>446.25000000000006</v>
      </c>
      <c r="M1264" s="11">
        <v>0.15</v>
      </c>
      <c r="O1264" s="16"/>
      <c r="P1264" s="17"/>
      <c r="Q1264" s="12"/>
      <c r="R1264" s="13"/>
    </row>
    <row r="1265" spans="1:18" ht="15.75" customHeight="1">
      <c r="A1265" s="1"/>
      <c r="B1265" s="6" t="s">
        <v>27</v>
      </c>
      <c r="C1265" s="6">
        <v>1128299</v>
      </c>
      <c r="D1265" s="7">
        <v>44357</v>
      </c>
      <c r="E1265" s="6" t="s">
        <v>28</v>
      </c>
      <c r="F1265" s="6" t="s">
        <v>61</v>
      </c>
      <c r="G1265" s="6" t="s">
        <v>62</v>
      </c>
      <c r="H1265" s="6" t="s">
        <v>22</v>
      </c>
      <c r="I1265" s="8">
        <v>1</v>
      </c>
      <c r="J1265" s="9">
        <v>6500</v>
      </c>
      <c r="K1265" s="10">
        <f t="shared" si="8"/>
        <v>6500</v>
      </c>
      <c r="L1265" s="10">
        <f t="shared" si="9"/>
        <v>2600</v>
      </c>
      <c r="M1265" s="11">
        <v>0.4</v>
      </c>
      <c r="O1265" s="16"/>
      <c r="P1265" s="17"/>
      <c r="Q1265" s="12"/>
      <c r="R1265" s="13"/>
    </row>
    <row r="1266" spans="1:18" ht="15.75" customHeight="1">
      <c r="A1266" s="1"/>
      <c r="B1266" s="6" t="s">
        <v>27</v>
      </c>
      <c r="C1266" s="6">
        <v>1128299</v>
      </c>
      <c r="D1266" s="7">
        <v>44386</v>
      </c>
      <c r="E1266" s="6" t="s">
        <v>28</v>
      </c>
      <c r="F1266" s="6" t="s">
        <v>61</v>
      </c>
      <c r="G1266" s="6" t="s">
        <v>62</v>
      </c>
      <c r="H1266" s="6" t="s">
        <v>17</v>
      </c>
      <c r="I1266" s="8">
        <v>0.8</v>
      </c>
      <c r="J1266" s="9">
        <v>8000</v>
      </c>
      <c r="K1266" s="10">
        <f t="shared" si="8"/>
        <v>6400</v>
      </c>
      <c r="L1266" s="10">
        <f t="shared" si="9"/>
        <v>1600</v>
      </c>
      <c r="M1266" s="11">
        <v>0.25</v>
      </c>
      <c r="O1266" s="16"/>
      <c r="P1266" s="17"/>
      <c r="Q1266" s="12"/>
      <c r="R1266" s="13"/>
    </row>
    <row r="1267" spans="1:18" ht="15.75" customHeight="1">
      <c r="A1267" s="1"/>
      <c r="B1267" s="6" t="s">
        <v>27</v>
      </c>
      <c r="C1267" s="6">
        <v>1128299</v>
      </c>
      <c r="D1267" s="7">
        <v>44386</v>
      </c>
      <c r="E1267" s="6" t="s">
        <v>28</v>
      </c>
      <c r="F1267" s="6" t="s">
        <v>61</v>
      </c>
      <c r="G1267" s="6" t="s">
        <v>62</v>
      </c>
      <c r="H1267" s="6" t="s">
        <v>18</v>
      </c>
      <c r="I1267" s="8">
        <v>0.85000000000000009</v>
      </c>
      <c r="J1267" s="9">
        <v>6500</v>
      </c>
      <c r="K1267" s="10">
        <f t="shared" si="8"/>
        <v>5525.0000000000009</v>
      </c>
      <c r="L1267" s="10">
        <f t="shared" si="9"/>
        <v>1105.0000000000002</v>
      </c>
      <c r="M1267" s="11">
        <v>0.2</v>
      </c>
      <c r="O1267" s="16"/>
      <c r="P1267" s="17"/>
      <c r="Q1267" s="12"/>
      <c r="R1267" s="13"/>
    </row>
    <row r="1268" spans="1:18" ht="15.75" customHeight="1">
      <c r="A1268" s="1"/>
      <c r="B1268" s="6" t="s">
        <v>27</v>
      </c>
      <c r="C1268" s="6">
        <v>1128299</v>
      </c>
      <c r="D1268" s="7">
        <v>44386</v>
      </c>
      <c r="E1268" s="6" t="s">
        <v>28</v>
      </c>
      <c r="F1268" s="6" t="s">
        <v>61</v>
      </c>
      <c r="G1268" s="6" t="s">
        <v>62</v>
      </c>
      <c r="H1268" s="6" t="s">
        <v>19</v>
      </c>
      <c r="I1268" s="8">
        <v>0.85000000000000009</v>
      </c>
      <c r="J1268" s="9">
        <v>6000</v>
      </c>
      <c r="K1268" s="10">
        <f t="shared" si="8"/>
        <v>5100.0000000000009</v>
      </c>
      <c r="L1268" s="10">
        <f t="shared" si="9"/>
        <v>1275.0000000000002</v>
      </c>
      <c r="M1268" s="11">
        <v>0.25</v>
      </c>
      <c r="O1268" s="16"/>
      <c r="P1268" s="17"/>
      <c r="Q1268" s="12"/>
      <c r="R1268" s="13"/>
    </row>
    <row r="1269" spans="1:18" ht="15.75" customHeight="1">
      <c r="A1269" s="1"/>
      <c r="B1269" s="6" t="s">
        <v>27</v>
      </c>
      <c r="C1269" s="6">
        <v>1128299</v>
      </c>
      <c r="D1269" s="7">
        <v>44386</v>
      </c>
      <c r="E1269" s="6" t="s">
        <v>28</v>
      </c>
      <c r="F1269" s="6" t="s">
        <v>61</v>
      </c>
      <c r="G1269" s="6" t="s">
        <v>62</v>
      </c>
      <c r="H1269" s="6" t="s">
        <v>20</v>
      </c>
      <c r="I1269" s="8">
        <v>0.8</v>
      </c>
      <c r="J1269" s="9">
        <v>5000</v>
      </c>
      <c r="K1269" s="10">
        <f t="shared" si="8"/>
        <v>4000</v>
      </c>
      <c r="L1269" s="10">
        <f t="shared" si="9"/>
        <v>1000</v>
      </c>
      <c r="M1269" s="11">
        <v>0.25</v>
      </c>
      <c r="O1269" s="16"/>
      <c r="P1269" s="17"/>
      <c r="Q1269" s="12"/>
      <c r="R1269" s="13"/>
    </row>
    <row r="1270" spans="1:18" ht="15.75" customHeight="1">
      <c r="A1270" s="1"/>
      <c r="B1270" s="6" t="s">
        <v>27</v>
      </c>
      <c r="C1270" s="6">
        <v>1128299</v>
      </c>
      <c r="D1270" s="7">
        <v>44386</v>
      </c>
      <c r="E1270" s="6" t="s">
        <v>28</v>
      </c>
      <c r="F1270" s="6" t="s">
        <v>61</v>
      </c>
      <c r="G1270" s="6" t="s">
        <v>62</v>
      </c>
      <c r="H1270" s="6" t="s">
        <v>21</v>
      </c>
      <c r="I1270" s="8">
        <v>0.85000000000000009</v>
      </c>
      <c r="J1270" s="9">
        <v>5500</v>
      </c>
      <c r="K1270" s="10">
        <f t="shared" si="8"/>
        <v>4675.0000000000009</v>
      </c>
      <c r="L1270" s="10">
        <f t="shared" si="9"/>
        <v>701.25000000000011</v>
      </c>
      <c r="M1270" s="11">
        <v>0.15</v>
      </c>
      <c r="O1270" s="16"/>
      <c r="P1270" s="17"/>
      <c r="Q1270" s="12"/>
      <c r="R1270" s="13"/>
    </row>
    <row r="1271" spans="1:18" ht="15.75" customHeight="1">
      <c r="A1271" s="1"/>
      <c r="B1271" s="6" t="s">
        <v>27</v>
      </c>
      <c r="C1271" s="6">
        <v>1128299</v>
      </c>
      <c r="D1271" s="7">
        <v>44386</v>
      </c>
      <c r="E1271" s="6" t="s">
        <v>28</v>
      </c>
      <c r="F1271" s="6" t="s">
        <v>61</v>
      </c>
      <c r="G1271" s="6" t="s">
        <v>62</v>
      </c>
      <c r="H1271" s="6" t="s">
        <v>22</v>
      </c>
      <c r="I1271" s="8">
        <v>1</v>
      </c>
      <c r="J1271" s="9">
        <v>5500</v>
      </c>
      <c r="K1271" s="10">
        <f t="shared" si="8"/>
        <v>5500</v>
      </c>
      <c r="L1271" s="10">
        <f t="shared" si="9"/>
        <v>2200</v>
      </c>
      <c r="M1271" s="11">
        <v>0.4</v>
      </c>
      <c r="O1271" s="16"/>
      <c r="P1271" s="17"/>
      <c r="Q1271" s="12"/>
      <c r="R1271" s="13"/>
    </row>
    <row r="1272" spans="1:18" ht="15.75" customHeight="1">
      <c r="A1272" s="1"/>
      <c r="B1272" s="6" t="s">
        <v>27</v>
      </c>
      <c r="C1272" s="6">
        <v>1128299</v>
      </c>
      <c r="D1272" s="7">
        <v>44418</v>
      </c>
      <c r="E1272" s="6" t="s">
        <v>28</v>
      </c>
      <c r="F1272" s="6" t="s">
        <v>61</v>
      </c>
      <c r="G1272" s="6" t="s">
        <v>62</v>
      </c>
      <c r="H1272" s="6" t="s">
        <v>17</v>
      </c>
      <c r="I1272" s="8">
        <v>0.85000000000000009</v>
      </c>
      <c r="J1272" s="9">
        <v>7500</v>
      </c>
      <c r="K1272" s="10">
        <f t="shared" si="8"/>
        <v>6375.0000000000009</v>
      </c>
      <c r="L1272" s="10">
        <f t="shared" si="9"/>
        <v>1593.7500000000002</v>
      </c>
      <c r="M1272" s="11">
        <v>0.25</v>
      </c>
      <c r="O1272" s="16"/>
      <c r="P1272" s="17"/>
      <c r="Q1272" s="12"/>
      <c r="R1272" s="13"/>
    </row>
    <row r="1273" spans="1:18" ht="15.75" customHeight="1">
      <c r="A1273" s="1"/>
      <c r="B1273" s="6" t="s">
        <v>27</v>
      </c>
      <c r="C1273" s="6">
        <v>1128299</v>
      </c>
      <c r="D1273" s="7">
        <v>44418</v>
      </c>
      <c r="E1273" s="6" t="s">
        <v>28</v>
      </c>
      <c r="F1273" s="6" t="s">
        <v>61</v>
      </c>
      <c r="G1273" s="6" t="s">
        <v>62</v>
      </c>
      <c r="H1273" s="6" t="s">
        <v>18</v>
      </c>
      <c r="I1273" s="8">
        <v>0.75000000000000011</v>
      </c>
      <c r="J1273" s="9">
        <v>7250</v>
      </c>
      <c r="K1273" s="10">
        <f t="shared" si="8"/>
        <v>5437.5000000000009</v>
      </c>
      <c r="L1273" s="10">
        <f t="shared" si="9"/>
        <v>1087.5000000000002</v>
      </c>
      <c r="M1273" s="11">
        <v>0.2</v>
      </c>
      <c r="O1273" s="16"/>
      <c r="P1273" s="17"/>
      <c r="Q1273" s="12"/>
      <c r="R1273" s="13"/>
    </row>
    <row r="1274" spans="1:18" ht="15.75" customHeight="1">
      <c r="A1274" s="1"/>
      <c r="B1274" s="6" t="s">
        <v>27</v>
      </c>
      <c r="C1274" s="6">
        <v>1128299</v>
      </c>
      <c r="D1274" s="7">
        <v>44418</v>
      </c>
      <c r="E1274" s="6" t="s">
        <v>28</v>
      </c>
      <c r="F1274" s="6" t="s">
        <v>61</v>
      </c>
      <c r="G1274" s="6" t="s">
        <v>62</v>
      </c>
      <c r="H1274" s="6" t="s">
        <v>19</v>
      </c>
      <c r="I1274" s="8">
        <v>0.70000000000000007</v>
      </c>
      <c r="J1274" s="9">
        <v>6000</v>
      </c>
      <c r="K1274" s="10">
        <f t="shared" si="8"/>
        <v>4200</v>
      </c>
      <c r="L1274" s="10">
        <f t="shared" si="9"/>
        <v>1050</v>
      </c>
      <c r="M1274" s="11">
        <v>0.25</v>
      </c>
      <c r="O1274" s="16"/>
      <c r="P1274" s="17"/>
      <c r="Q1274" s="12"/>
      <c r="R1274" s="13"/>
    </row>
    <row r="1275" spans="1:18" ht="15.75" customHeight="1">
      <c r="A1275" s="1"/>
      <c r="B1275" s="6" t="s">
        <v>27</v>
      </c>
      <c r="C1275" s="6">
        <v>1128299</v>
      </c>
      <c r="D1275" s="7">
        <v>44418</v>
      </c>
      <c r="E1275" s="6" t="s">
        <v>28</v>
      </c>
      <c r="F1275" s="6" t="s">
        <v>61</v>
      </c>
      <c r="G1275" s="6" t="s">
        <v>62</v>
      </c>
      <c r="H1275" s="6" t="s">
        <v>20</v>
      </c>
      <c r="I1275" s="8">
        <v>0.70000000000000007</v>
      </c>
      <c r="J1275" s="9">
        <v>5250</v>
      </c>
      <c r="K1275" s="10">
        <f t="shared" si="8"/>
        <v>3675.0000000000005</v>
      </c>
      <c r="L1275" s="10">
        <f t="shared" si="9"/>
        <v>918.75000000000011</v>
      </c>
      <c r="M1275" s="11">
        <v>0.25</v>
      </c>
      <c r="O1275" s="16"/>
      <c r="P1275" s="17"/>
      <c r="Q1275" s="12"/>
      <c r="R1275" s="13"/>
    </row>
    <row r="1276" spans="1:18" ht="15.75" customHeight="1">
      <c r="A1276" s="1"/>
      <c r="B1276" s="6" t="s">
        <v>27</v>
      </c>
      <c r="C1276" s="6">
        <v>1128299</v>
      </c>
      <c r="D1276" s="7">
        <v>44418</v>
      </c>
      <c r="E1276" s="6" t="s">
        <v>28</v>
      </c>
      <c r="F1276" s="6" t="s">
        <v>61</v>
      </c>
      <c r="G1276" s="6" t="s">
        <v>62</v>
      </c>
      <c r="H1276" s="6" t="s">
        <v>21</v>
      </c>
      <c r="I1276" s="8">
        <v>0.7</v>
      </c>
      <c r="J1276" s="9">
        <v>5250</v>
      </c>
      <c r="K1276" s="10">
        <f t="shared" si="8"/>
        <v>3674.9999999999995</v>
      </c>
      <c r="L1276" s="10">
        <f t="shared" si="9"/>
        <v>551.24999999999989</v>
      </c>
      <c r="M1276" s="11">
        <v>0.15</v>
      </c>
      <c r="O1276" s="16"/>
      <c r="P1276" s="17"/>
      <c r="Q1276" s="12"/>
      <c r="R1276" s="13"/>
    </row>
    <row r="1277" spans="1:18" ht="15.75" customHeight="1">
      <c r="A1277" s="1"/>
      <c r="B1277" s="6" t="s">
        <v>27</v>
      </c>
      <c r="C1277" s="6">
        <v>1128299</v>
      </c>
      <c r="D1277" s="7">
        <v>44418</v>
      </c>
      <c r="E1277" s="6" t="s">
        <v>28</v>
      </c>
      <c r="F1277" s="6" t="s">
        <v>61</v>
      </c>
      <c r="G1277" s="6" t="s">
        <v>62</v>
      </c>
      <c r="H1277" s="6" t="s">
        <v>22</v>
      </c>
      <c r="I1277" s="8">
        <v>0.75</v>
      </c>
      <c r="J1277" s="9">
        <v>3500</v>
      </c>
      <c r="K1277" s="10">
        <f t="shared" si="8"/>
        <v>2625</v>
      </c>
      <c r="L1277" s="10">
        <f t="shared" si="9"/>
        <v>1050</v>
      </c>
      <c r="M1277" s="11">
        <v>0.4</v>
      </c>
      <c r="O1277" s="16"/>
      <c r="P1277" s="17"/>
      <c r="Q1277" s="12"/>
      <c r="R1277" s="13"/>
    </row>
    <row r="1278" spans="1:18" ht="15.75" customHeight="1">
      <c r="A1278" s="1"/>
      <c r="B1278" s="6" t="s">
        <v>27</v>
      </c>
      <c r="C1278" s="6">
        <v>1128299</v>
      </c>
      <c r="D1278" s="7">
        <v>44450</v>
      </c>
      <c r="E1278" s="6" t="s">
        <v>28</v>
      </c>
      <c r="F1278" s="6" t="s">
        <v>61</v>
      </c>
      <c r="G1278" s="6" t="s">
        <v>62</v>
      </c>
      <c r="H1278" s="6" t="s">
        <v>17</v>
      </c>
      <c r="I1278" s="8">
        <v>0.65000000000000013</v>
      </c>
      <c r="J1278" s="9">
        <v>5500</v>
      </c>
      <c r="K1278" s="10">
        <f t="shared" si="8"/>
        <v>3575.0000000000009</v>
      </c>
      <c r="L1278" s="10">
        <f t="shared" si="9"/>
        <v>893.75000000000023</v>
      </c>
      <c r="M1278" s="11">
        <v>0.25</v>
      </c>
      <c r="O1278" s="16"/>
      <c r="P1278" s="17"/>
      <c r="Q1278" s="12"/>
      <c r="R1278" s="13"/>
    </row>
    <row r="1279" spans="1:18" ht="15.75" customHeight="1">
      <c r="A1279" s="1"/>
      <c r="B1279" s="6" t="s">
        <v>27</v>
      </c>
      <c r="C1279" s="6">
        <v>1128299</v>
      </c>
      <c r="D1279" s="7">
        <v>44450</v>
      </c>
      <c r="E1279" s="6" t="s">
        <v>28</v>
      </c>
      <c r="F1279" s="6" t="s">
        <v>61</v>
      </c>
      <c r="G1279" s="6" t="s">
        <v>62</v>
      </c>
      <c r="H1279" s="6" t="s">
        <v>18</v>
      </c>
      <c r="I1279" s="8">
        <v>0.70000000000000018</v>
      </c>
      <c r="J1279" s="9">
        <v>5500</v>
      </c>
      <c r="K1279" s="10">
        <f t="shared" si="8"/>
        <v>3850.0000000000009</v>
      </c>
      <c r="L1279" s="10">
        <f t="shared" si="9"/>
        <v>770.00000000000023</v>
      </c>
      <c r="M1279" s="11">
        <v>0.2</v>
      </c>
      <c r="O1279" s="16"/>
      <c r="P1279" s="17"/>
      <c r="Q1279" s="12"/>
      <c r="R1279" s="13"/>
    </row>
    <row r="1280" spans="1:18" ht="15.75" customHeight="1">
      <c r="A1280" s="1"/>
      <c r="B1280" s="6" t="s">
        <v>27</v>
      </c>
      <c r="C1280" s="6">
        <v>1128299</v>
      </c>
      <c r="D1280" s="7">
        <v>44450</v>
      </c>
      <c r="E1280" s="6" t="s">
        <v>28</v>
      </c>
      <c r="F1280" s="6" t="s">
        <v>61</v>
      </c>
      <c r="G1280" s="6" t="s">
        <v>62</v>
      </c>
      <c r="H1280" s="6" t="s">
        <v>19</v>
      </c>
      <c r="I1280" s="8">
        <v>0.65000000000000013</v>
      </c>
      <c r="J1280" s="9">
        <v>3750</v>
      </c>
      <c r="K1280" s="10">
        <f t="shared" si="8"/>
        <v>2437.5000000000005</v>
      </c>
      <c r="L1280" s="10">
        <f t="shared" si="9"/>
        <v>609.37500000000011</v>
      </c>
      <c r="M1280" s="11">
        <v>0.25</v>
      </c>
      <c r="O1280" s="16"/>
      <c r="P1280" s="17"/>
      <c r="Q1280" s="12"/>
      <c r="R1280" s="13"/>
    </row>
    <row r="1281" spans="1:18" ht="15.75" customHeight="1">
      <c r="A1281" s="1"/>
      <c r="B1281" s="6" t="s">
        <v>27</v>
      </c>
      <c r="C1281" s="6">
        <v>1128299</v>
      </c>
      <c r="D1281" s="7">
        <v>44450</v>
      </c>
      <c r="E1281" s="6" t="s">
        <v>28</v>
      </c>
      <c r="F1281" s="6" t="s">
        <v>61</v>
      </c>
      <c r="G1281" s="6" t="s">
        <v>62</v>
      </c>
      <c r="H1281" s="6" t="s">
        <v>20</v>
      </c>
      <c r="I1281" s="8">
        <v>0.65000000000000013</v>
      </c>
      <c r="J1281" s="9">
        <v>3250</v>
      </c>
      <c r="K1281" s="10">
        <f t="shared" ref="K1281:K1535" si="10">I1281*J1281</f>
        <v>2112.5000000000005</v>
      </c>
      <c r="L1281" s="10">
        <f t="shared" ref="L1281:L1535" si="11">K1281*M1281</f>
        <v>528.12500000000011</v>
      </c>
      <c r="M1281" s="11">
        <v>0.25</v>
      </c>
      <c r="O1281" s="16"/>
      <c r="P1281" s="17"/>
      <c r="Q1281" s="12"/>
      <c r="R1281" s="13"/>
    </row>
    <row r="1282" spans="1:18" ht="15.75" customHeight="1">
      <c r="A1282" s="1"/>
      <c r="B1282" s="6" t="s">
        <v>27</v>
      </c>
      <c r="C1282" s="6">
        <v>1128299</v>
      </c>
      <c r="D1282" s="7">
        <v>44450</v>
      </c>
      <c r="E1282" s="6" t="s">
        <v>28</v>
      </c>
      <c r="F1282" s="6" t="s">
        <v>61</v>
      </c>
      <c r="G1282" s="6" t="s">
        <v>62</v>
      </c>
      <c r="H1282" s="6" t="s">
        <v>21</v>
      </c>
      <c r="I1282" s="8">
        <v>0.75000000000000011</v>
      </c>
      <c r="J1282" s="9">
        <v>3500</v>
      </c>
      <c r="K1282" s="10">
        <f t="shared" si="10"/>
        <v>2625.0000000000005</v>
      </c>
      <c r="L1282" s="10">
        <f t="shared" si="11"/>
        <v>393.75000000000006</v>
      </c>
      <c r="M1282" s="11">
        <v>0.15</v>
      </c>
      <c r="O1282" s="16"/>
      <c r="P1282" s="17"/>
      <c r="Q1282" s="12"/>
      <c r="R1282" s="13"/>
    </row>
    <row r="1283" spans="1:18" ht="15.75" customHeight="1">
      <c r="A1283" s="1"/>
      <c r="B1283" s="6" t="s">
        <v>27</v>
      </c>
      <c r="C1283" s="6">
        <v>1128299</v>
      </c>
      <c r="D1283" s="7">
        <v>44450</v>
      </c>
      <c r="E1283" s="6" t="s">
        <v>28</v>
      </c>
      <c r="F1283" s="6" t="s">
        <v>61</v>
      </c>
      <c r="G1283" s="6" t="s">
        <v>62</v>
      </c>
      <c r="H1283" s="6" t="s">
        <v>22</v>
      </c>
      <c r="I1283" s="8">
        <v>0.6</v>
      </c>
      <c r="J1283" s="9">
        <v>3750</v>
      </c>
      <c r="K1283" s="10">
        <f t="shared" si="10"/>
        <v>2250</v>
      </c>
      <c r="L1283" s="10">
        <f t="shared" si="11"/>
        <v>900</v>
      </c>
      <c r="M1283" s="11">
        <v>0.4</v>
      </c>
      <c r="O1283" s="16"/>
      <c r="P1283" s="17"/>
      <c r="Q1283" s="12"/>
      <c r="R1283" s="13"/>
    </row>
    <row r="1284" spans="1:18" ht="15.75" customHeight="1">
      <c r="A1284" s="1"/>
      <c r="B1284" s="6" t="s">
        <v>27</v>
      </c>
      <c r="C1284" s="6">
        <v>1128299</v>
      </c>
      <c r="D1284" s="7">
        <v>44479</v>
      </c>
      <c r="E1284" s="6" t="s">
        <v>28</v>
      </c>
      <c r="F1284" s="6" t="s">
        <v>61</v>
      </c>
      <c r="G1284" s="6" t="s">
        <v>62</v>
      </c>
      <c r="H1284" s="6" t="s">
        <v>17</v>
      </c>
      <c r="I1284" s="8">
        <v>0.55000000000000004</v>
      </c>
      <c r="J1284" s="9">
        <v>4750</v>
      </c>
      <c r="K1284" s="10">
        <f t="shared" si="10"/>
        <v>2612.5</v>
      </c>
      <c r="L1284" s="10">
        <f t="shared" si="11"/>
        <v>653.125</v>
      </c>
      <c r="M1284" s="11">
        <v>0.25</v>
      </c>
      <c r="O1284" s="16"/>
      <c r="P1284" s="17"/>
      <c r="Q1284" s="12"/>
      <c r="R1284" s="13"/>
    </row>
    <row r="1285" spans="1:18" ht="15.75" customHeight="1">
      <c r="A1285" s="1"/>
      <c r="B1285" s="6" t="s">
        <v>27</v>
      </c>
      <c r="C1285" s="6">
        <v>1128299</v>
      </c>
      <c r="D1285" s="7">
        <v>44479</v>
      </c>
      <c r="E1285" s="6" t="s">
        <v>28</v>
      </c>
      <c r="F1285" s="6" t="s">
        <v>61</v>
      </c>
      <c r="G1285" s="6" t="s">
        <v>62</v>
      </c>
      <c r="H1285" s="6" t="s">
        <v>18</v>
      </c>
      <c r="I1285" s="8">
        <v>0.65000000000000013</v>
      </c>
      <c r="J1285" s="9">
        <v>4750</v>
      </c>
      <c r="K1285" s="10">
        <f t="shared" si="10"/>
        <v>3087.5000000000005</v>
      </c>
      <c r="L1285" s="10">
        <f t="shared" si="11"/>
        <v>617.50000000000011</v>
      </c>
      <c r="M1285" s="11">
        <v>0.2</v>
      </c>
      <c r="O1285" s="16"/>
      <c r="P1285" s="17"/>
      <c r="Q1285" s="12"/>
      <c r="R1285" s="13"/>
    </row>
    <row r="1286" spans="1:18" ht="15.75" customHeight="1">
      <c r="A1286" s="1"/>
      <c r="B1286" s="6" t="s">
        <v>27</v>
      </c>
      <c r="C1286" s="6">
        <v>1128299</v>
      </c>
      <c r="D1286" s="7">
        <v>44479</v>
      </c>
      <c r="E1286" s="6" t="s">
        <v>28</v>
      </c>
      <c r="F1286" s="6" t="s">
        <v>61</v>
      </c>
      <c r="G1286" s="6" t="s">
        <v>62</v>
      </c>
      <c r="H1286" s="6" t="s">
        <v>19</v>
      </c>
      <c r="I1286" s="8">
        <v>0.60000000000000009</v>
      </c>
      <c r="J1286" s="9">
        <v>3000</v>
      </c>
      <c r="K1286" s="10">
        <f t="shared" si="10"/>
        <v>1800.0000000000002</v>
      </c>
      <c r="L1286" s="10">
        <f t="shared" si="11"/>
        <v>450.00000000000006</v>
      </c>
      <c r="M1286" s="11">
        <v>0.25</v>
      </c>
      <c r="O1286" s="16"/>
      <c r="P1286" s="17"/>
      <c r="Q1286" s="12"/>
      <c r="R1286" s="13"/>
    </row>
    <row r="1287" spans="1:18" ht="15.75" customHeight="1">
      <c r="A1287" s="1"/>
      <c r="B1287" s="6" t="s">
        <v>27</v>
      </c>
      <c r="C1287" s="6">
        <v>1128299</v>
      </c>
      <c r="D1287" s="7">
        <v>44479</v>
      </c>
      <c r="E1287" s="6" t="s">
        <v>28</v>
      </c>
      <c r="F1287" s="6" t="s">
        <v>61</v>
      </c>
      <c r="G1287" s="6" t="s">
        <v>62</v>
      </c>
      <c r="H1287" s="6" t="s">
        <v>20</v>
      </c>
      <c r="I1287" s="8">
        <v>0.55000000000000004</v>
      </c>
      <c r="J1287" s="9">
        <v>2750</v>
      </c>
      <c r="K1287" s="10">
        <f t="shared" si="10"/>
        <v>1512.5000000000002</v>
      </c>
      <c r="L1287" s="10">
        <f t="shared" si="11"/>
        <v>378.12500000000006</v>
      </c>
      <c r="M1287" s="11">
        <v>0.25</v>
      </c>
      <c r="O1287" s="16"/>
      <c r="P1287" s="17"/>
      <c r="Q1287" s="12"/>
      <c r="R1287" s="13"/>
    </row>
    <row r="1288" spans="1:18" ht="15.75" customHeight="1">
      <c r="A1288" s="1"/>
      <c r="B1288" s="6" t="s">
        <v>27</v>
      </c>
      <c r="C1288" s="6">
        <v>1128299</v>
      </c>
      <c r="D1288" s="7">
        <v>44479</v>
      </c>
      <c r="E1288" s="6" t="s">
        <v>28</v>
      </c>
      <c r="F1288" s="6" t="s">
        <v>61</v>
      </c>
      <c r="G1288" s="6" t="s">
        <v>62</v>
      </c>
      <c r="H1288" s="6" t="s">
        <v>21</v>
      </c>
      <c r="I1288" s="8">
        <v>0.65</v>
      </c>
      <c r="J1288" s="9">
        <v>2500</v>
      </c>
      <c r="K1288" s="10">
        <f t="shared" si="10"/>
        <v>1625</v>
      </c>
      <c r="L1288" s="10">
        <f t="shared" si="11"/>
        <v>243.75</v>
      </c>
      <c r="M1288" s="11">
        <v>0.15</v>
      </c>
      <c r="O1288" s="16"/>
      <c r="P1288" s="17"/>
      <c r="Q1288" s="12"/>
      <c r="R1288" s="13"/>
    </row>
    <row r="1289" spans="1:18" ht="15.75" customHeight="1">
      <c r="A1289" s="1"/>
      <c r="B1289" s="6" t="s">
        <v>27</v>
      </c>
      <c r="C1289" s="6">
        <v>1128299</v>
      </c>
      <c r="D1289" s="7">
        <v>44479</v>
      </c>
      <c r="E1289" s="6" t="s">
        <v>28</v>
      </c>
      <c r="F1289" s="6" t="s">
        <v>61</v>
      </c>
      <c r="G1289" s="6" t="s">
        <v>62</v>
      </c>
      <c r="H1289" s="6" t="s">
        <v>22</v>
      </c>
      <c r="I1289" s="8">
        <v>0.70000000000000007</v>
      </c>
      <c r="J1289" s="9">
        <v>3000</v>
      </c>
      <c r="K1289" s="10">
        <f t="shared" si="10"/>
        <v>2100</v>
      </c>
      <c r="L1289" s="10">
        <f t="shared" si="11"/>
        <v>840</v>
      </c>
      <c r="M1289" s="11">
        <v>0.4</v>
      </c>
      <c r="O1289" s="16"/>
      <c r="P1289" s="17"/>
      <c r="Q1289" s="12"/>
      <c r="R1289" s="13"/>
    </row>
    <row r="1290" spans="1:18" ht="15.75" customHeight="1">
      <c r="A1290" s="1"/>
      <c r="B1290" s="6" t="s">
        <v>27</v>
      </c>
      <c r="C1290" s="6">
        <v>1128299</v>
      </c>
      <c r="D1290" s="7">
        <v>44510</v>
      </c>
      <c r="E1290" s="6" t="s">
        <v>28</v>
      </c>
      <c r="F1290" s="6" t="s">
        <v>61</v>
      </c>
      <c r="G1290" s="6" t="s">
        <v>62</v>
      </c>
      <c r="H1290" s="6" t="s">
        <v>17</v>
      </c>
      <c r="I1290" s="8">
        <v>0.55000000000000004</v>
      </c>
      <c r="J1290" s="9">
        <v>5250</v>
      </c>
      <c r="K1290" s="10">
        <f t="shared" si="10"/>
        <v>2887.5000000000005</v>
      </c>
      <c r="L1290" s="10">
        <f t="shared" si="11"/>
        <v>721.87500000000011</v>
      </c>
      <c r="M1290" s="11">
        <v>0.25</v>
      </c>
      <c r="O1290" s="16"/>
      <c r="P1290" s="17"/>
      <c r="Q1290" s="12"/>
      <c r="R1290" s="13"/>
    </row>
    <row r="1291" spans="1:18" ht="15.75" customHeight="1">
      <c r="A1291" s="1"/>
      <c r="B1291" s="6" t="s">
        <v>27</v>
      </c>
      <c r="C1291" s="6">
        <v>1128299</v>
      </c>
      <c r="D1291" s="7">
        <v>44510</v>
      </c>
      <c r="E1291" s="6" t="s">
        <v>28</v>
      </c>
      <c r="F1291" s="6" t="s">
        <v>61</v>
      </c>
      <c r="G1291" s="6" t="s">
        <v>62</v>
      </c>
      <c r="H1291" s="6" t="s">
        <v>18</v>
      </c>
      <c r="I1291" s="8">
        <v>0.60000000000000009</v>
      </c>
      <c r="J1291" s="9">
        <v>6000</v>
      </c>
      <c r="K1291" s="10">
        <f t="shared" si="10"/>
        <v>3600.0000000000005</v>
      </c>
      <c r="L1291" s="10">
        <f t="shared" si="11"/>
        <v>720.00000000000011</v>
      </c>
      <c r="M1291" s="11">
        <v>0.2</v>
      </c>
      <c r="O1291" s="16"/>
      <c r="P1291" s="17"/>
      <c r="Q1291" s="12"/>
      <c r="R1291" s="13"/>
    </row>
    <row r="1292" spans="1:18" ht="15.75" customHeight="1">
      <c r="A1292" s="1"/>
      <c r="B1292" s="6" t="s">
        <v>27</v>
      </c>
      <c r="C1292" s="6">
        <v>1128299</v>
      </c>
      <c r="D1292" s="7">
        <v>44510</v>
      </c>
      <c r="E1292" s="6" t="s">
        <v>28</v>
      </c>
      <c r="F1292" s="6" t="s">
        <v>61</v>
      </c>
      <c r="G1292" s="6" t="s">
        <v>62</v>
      </c>
      <c r="H1292" s="6" t="s">
        <v>19</v>
      </c>
      <c r="I1292" s="8">
        <v>0.55000000000000004</v>
      </c>
      <c r="J1292" s="9">
        <v>4250</v>
      </c>
      <c r="K1292" s="10">
        <f t="shared" si="10"/>
        <v>2337.5</v>
      </c>
      <c r="L1292" s="10">
        <f t="shared" si="11"/>
        <v>584.375</v>
      </c>
      <c r="M1292" s="11">
        <v>0.25</v>
      </c>
      <c r="O1292" s="16"/>
      <c r="P1292" s="17"/>
      <c r="Q1292" s="12"/>
      <c r="R1292" s="13"/>
    </row>
    <row r="1293" spans="1:18" ht="15.75" customHeight="1">
      <c r="A1293" s="1"/>
      <c r="B1293" s="6" t="s">
        <v>27</v>
      </c>
      <c r="C1293" s="6">
        <v>1128299</v>
      </c>
      <c r="D1293" s="7">
        <v>44510</v>
      </c>
      <c r="E1293" s="6" t="s">
        <v>28</v>
      </c>
      <c r="F1293" s="6" t="s">
        <v>61</v>
      </c>
      <c r="G1293" s="6" t="s">
        <v>62</v>
      </c>
      <c r="H1293" s="6" t="s">
        <v>20</v>
      </c>
      <c r="I1293" s="8">
        <v>0.65000000000000013</v>
      </c>
      <c r="J1293" s="9">
        <v>4000</v>
      </c>
      <c r="K1293" s="10">
        <f t="shared" si="10"/>
        <v>2600.0000000000005</v>
      </c>
      <c r="L1293" s="10">
        <f t="shared" si="11"/>
        <v>650.00000000000011</v>
      </c>
      <c r="M1293" s="11">
        <v>0.25</v>
      </c>
      <c r="O1293" s="16"/>
      <c r="P1293" s="17"/>
      <c r="Q1293" s="12"/>
      <c r="R1293" s="13"/>
    </row>
    <row r="1294" spans="1:18" ht="15.75" customHeight="1">
      <c r="A1294" s="1"/>
      <c r="B1294" s="6" t="s">
        <v>27</v>
      </c>
      <c r="C1294" s="6">
        <v>1128299</v>
      </c>
      <c r="D1294" s="7">
        <v>44510</v>
      </c>
      <c r="E1294" s="6" t="s">
        <v>28</v>
      </c>
      <c r="F1294" s="6" t="s">
        <v>61</v>
      </c>
      <c r="G1294" s="6" t="s">
        <v>62</v>
      </c>
      <c r="H1294" s="6" t="s">
        <v>21</v>
      </c>
      <c r="I1294" s="8">
        <v>0.85000000000000009</v>
      </c>
      <c r="J1294" s="9">
        <v>3750</v>
      </c>
      <c r="K1294" s="10">
        <f t="shared" si="10"/>
        <v>3187.5000000000005</v>
      </c>
      <c r="L1294" s="10">
        <f t="shared" si="11"/>
        <v>478.12500000000006</v>
      </c>
      <c r="M1294" s="11">
        <v>0.15</v>
      </c>
      <c r="O1294" s="16"/>
      <c r="P1294" s="17"/>
      <c r="Q1294" s="12"/>
      <c r="R1294" s="13"/>
    </row>
    <row r="1295" spans="1:18" ht="15.75" customHeight="1">
      <c r="A1295" s="1"/>
      <c r="B1295" s="6" t="s">
        <v>27</v>
      </c>
      <c r="C1295" s="6">
        <v>1128299</v>
      </c>
      <c r="D1295" s="7">
        <v>44510</v>
      </c>
      <c r="E1295" s="6" t="s">
        <v>28</v>
      </c>
      <c r="F1295" s="6" t="s">
        <v>61</v>
      </c>
      <c r="G1295" s="6" t="s">
        <v>62</v>
      </c>
      <c r="H1295" s="6" t="s">
        <v>22</v>
      </c>
      <c r="I1295" s="8">
        <v>0.90000000000000013</v>
      </c>
      <c r="J1295" s="9">
        <v>5000</v>
      </c>
      <c r="K1295" s="10">
        <f t="shared" si="10"/>
        <v>4500.0000000000009</v>
      </c>
      <c r="L1295" s="10">
        <f t="shared" si="11"/>
        <v>1800.0000000000005</v>
      </c>
      <c r="M1295" s="11">
        <v>0.4</v>
      </c>
      <c r="O1295" s="16"/>
      <c r="P1295" s="17"/>
      <c r="Q1295" s="12"/>
      <c r="R1295" s="13"/>
    </row>
    <row r="1296" spans="1:18" ht="15.75" customHeight="1">
      <c r="A1296" s="1"/>
      <c r="B1296" s="6" t="s">
        <v>27</v>
      </c>
      <c r="C1296" s="6">
        <v>1128299</v>
      </c>
      <c r="D1296" s="7">
        <v>44539</v>
      </c>
      <c r="E1296" s="6" t="s">
        <v>28</v>
      </c>
      <c r="F1296" s="6" t="s">
        <v>61</v>
      </c>
      <c r="G1296" s="6" t="s">
        <v>62</v>
      </c>
      <c r="H1296" s="6" t="s">
        <v>17</v>
      </c>
      <c r="I1296" s="8">
        <v>0.75000000000000011</v>
      </c>
      <c r="J1296" s="9">
        <v>7000</v>
      </c>
      <c r="K1296" s="10">
        <f t="shared" si="10"/>
        <v>5250.0000000000009</v>
      </c>
      <c r="L1296" s="10">
        <f t="shared" si="11"/>
        <v>1312.5000000000002</v>
      </c>
      <c r="M1296" s="11">
        <v>0.25</v>
      </c>
      <c r="O1296" s="16"/>
      <c r="P1296" s="17"/>
      <c r="Q1296" s="12"/>
      <c r="R1296" s="13"/>
    </row>
    <row r="1297" spans="1:18" ht="15.75" customHeight="1">
      <c r="A1297" s="1"/>
      <c r="B1297" s="6" t="s">
        <v>27</v>
      </c>
      <c r="C1297" s="6">
        <v>1128299</v>
      </c>
      <c r="D1297" s="7">
        <v>44539</v>
      </c>
      <c r="E1297" s="6" t="s">
        <v>28</v>
      </c>
      <c r="F1297" s="6" t="s">
        <v>61</v>
      </c>
      <c r="G1297" s="6" t="s">
        <v>62</v>
      </c>
      <c r="H1297" s="6" t="s">
        <v>18</v>
      </c>
      <c r="I1297" s="8">
        <v>0.8500000000000002</v>
      </c>
      <c r="J1297" s="9">
        <v>7000</v>
      </c>
      <c r="K1297" s="10">
        <f t="shared" si="10"/>
        <v>5950.0000000000018</v>
      </c>
      <c r="L1297" s="10">
        <f t="shared" si="11"/>
        <v>1190.0000000000005</v>
      </c>
      <c r="M1297" s="11">
        <v>0.2</v>
      </c>
      <c r="O1297" s="16"/>
      <c r="P1297" s="17"/>
      <c r="Q1297" s="12"/>
      <c r="R1297" s="13"/>
    </row>
    <row r="1298" spans="1:18" ht="15.75" customHeight="1">
      <c r="A1298" s="1"/>
      <c r="B1298" s="6" t="s">
        <v>27</v>
      </c>
      <c r="C1298" s="6">
        <v>1128299</v>
      </c>
      <c r="D1298" s="7">
        <v>44539</v>
      </c>
      <c r="E1298" s="6" t="s">
        <v>28</v>
      </c>
      <c r="F1298" s="6" t="s">
        <v>61</v>
      </c>
      <c r="G1298" s="6" t="s">
        <v>62</v>
      </c>
      <c r="H1298" s="6" t="s">
        <v>19</v>
      </c>
      <c r="I1298" s="8">
        <v>0.80000000000000016</v>
      </c>
      <c r="J1298" s="9">
        <v>5000</v>
      </c>
      <c r="K1298" s="10">
        <f t="shared" si="10"/>
        <v>4000.0000000000009</v>
      </c>
      <c r="L1298" s="10">
        <f t="shared" si="11"/>
        <v>1000.0000000000002</v>
      </c>
      <c r="M1298" s="11">
        <v>0.25</v>
      </c>
      <c r="O1298" s="16"/>
      <c r="P1298" s="17"/>
      <c r="Q1298" s="12"/>
      <c r="R1298" s="13"/>
    </row>
    <row r="1299" spans="1:18" ht="15.75" customHeight="1">
      <c r="A1299" s="1"/>
      <c r="B1299" s="6" t="s">
        <v>27</v>
      </c>
      <c r="C1299" s="6">
        <v>1128299</v>
      </c>
      <c r="D1299" s="7">
        <v>44539</v>
      </c>
      <c r="E1299" s="6" t="s">
        <v>28</v>
      </c>
      <c r="F1299" s="6" t="s">
        <v>61</v>
      </c>
      <c r="G1299" s="6" t="s">
        <v>62</v>
      </c>
      <c r="H1299" s="6" t="s">
        <v>20</v>
      </c>
      <c r="I1299" s="8">
        <v>0.80000000000000016</v>
      </c>
      <c r="J1299" s="9">
        <v>5000</v>
      </c>
      <c r="K1299" s="10">
        <f t="shared" si="10"/>
        <v>4000.0000000000009</v>
      </c>
      <c r="L1299" s="10">
        <f t="shared" si="11"/>
        <v>1000.0000000000002</v>
      </c>
      <c r="M1299" s="11">
        <v>0.25</v>
      </c>
      <c r="O1299" s="16"/>
      <c r="P1299" s="17"/>
      <c r="Q1299" s="12"/>
      <c r="R1299" s="13"/>
    </row>
    <row r="1300" spans="1:18" ht="15.75" customHeight="1">
      <c r="A1300" s="1"/>
      <c r="B1300" s="6" t="s">
        <v>27</v>
      </c>
      <c r="C1300" s="6">
        <v>1128299</v>
      </c>
      <c r="D1300" s="7">
        <v>44539</v>
      </c>
      <c r="E1300" s="6" t="s">
        <v>28</v>
      </c>
      <c r="F1300" s="6" t="s">
        <v>61</v>
      </c>
      <c r="G1300" s="6" t="s">
        <v>62</v>
      </c>
      <c r="H1300" s="6" t="s">
        <v>21</v>
      </c>
      <c r="I1300" s="8">
        <v>0.90000000000000013</v>
      </c>
      <c r="J1300" s="9">
        <v>4250</v>
      </c>
      <c r="K1300" s="10">
        <f t="shared" si="10"/>
        <v>3825.0000000000005</v>
      </c>
      <c r="L1300" s="10">
        <f t="shared" si="11"/>
        <v>573.75</v>
      </c>
      <c r="M1300" s="11">
        <v>0.15</v>
      </c>
      <c r="O1300" s="16"/>
      <c r="P1300" s="17"/>
      <c r="Q1300" s="12"/>
      <c r="R1300" s="13"/>
    </row>
    <row r="1301" spans="1:18" ht="15.75" customHeight="1">
      <c r="A1301" s="1"/>
      <c r="B1301" s="6" t="s">
        <v>27</v>
      </c>
      <c r="C1301" s="6">
        <v>1128299</v>
      </c>
      <c r="D1301" s="7">
        <v>44539</v>
      </c>
      <c r="E1301" s="6" t="s">
        <v>28</v>
      </c>
      <c r="F1301" s="6" t="s">
        <v>61</v>
      </c>
      <c r="G1301" s="6" t="s">
        <v>62</v>
      </c>
      <c r="H1301" s="6" t="s">
        <v>22</v>
      </c>
      <c r="I1301" s="8">
        <v>0.95000000000000018</v>
      </c>
      <c r="J1301" s="9">
        <v>5250</v>
      </c>
      <c r="K1301" s="10">
        <f t="shared" si="10"/>
        <v>4987.5000000000009</v>
      </c>
      <c r="L1301" s="10">
        <f t="shared" si="11"/>
        <v>1995.0000000000005</v>
      </c>
      <c r="M1301" s="11">
        <v>0.4</v>
      </c>
      <c r="O1301" s="16"/>
      <c r="P1301" s="17"/>
      <c r="Q1301" s="12"/>
      <c r="R1301" s="13"/>
    </row>
    <row r="1302" spans="1:18" ht="15.75" customHeight="1">
      <c r="A1302" s="1" t="s">
        <v>39</v>
      </c>
      <c r="B1302" s="6" t="s">
        <v>27</v>
      </c>
      <c r="C1302" s="6">
        <v>1128299</v>
      </c>
      <c r="D1302" s="7">
        <v>44213</v>
      </c>
      <c r="E1302" s="6" t="s">
        <v>28</v>
      </c>
      <c r="F1302" s="6" t="s">
        <v>63</v>
      </c>
      <c r="G1302" s="6" t="s">
        <v>64</v>
      </c>
      <c r="H1302" s="6" t="s">
        <v>17</v>
      </c>
      <c r="I1302" s="8">
        <v>0.4</v>
      </c>
      <c r="J1302" s="9">
        <v>4250</v>
      </c>
      <c r="K1302" s="10">
        <f t="shared" si="10"/>
        <v>1700</v>
      </c>
      <c r="L1302" s="10">
        <f t="shared" si="11"/>
        <v>510</v>
      </c>
      <c r="M1302" s="11">
        <v>0.3</v>
      </c>
      <c r="O1302" s="16"/>
      <c r="P1302" s="17">
        <f>Data!$I1302+0.05</f>
        <v>0.45</v>
      </c>
      <c r="Q1302" s="12">
        <f>Data!$J1302+500</f>
        <v>4750</v>
      </c>
      <c r="R1302" s="13">
        <f>Data!$M1302+5%</f>
        <v>0.35</v>
      </c>
    </row>
    <row r="1303" spans="1:18" ht="15.75" customHeight="1">
      <c r="A1303" s="1"/>
      <c r="B1303" s="6" t="s">
        <v>27</v>
      </c>
      <c r="C1303" s="6">
        <v>1128299</v>
      </c>
      <c r="D1303" s="7">
        <v>44213</v>
      </c>
      <c r="E1303" s="6" t="s">
        <v>28</v>
      </c>
      <c r="F1303" s="6" t="s">
        <v>63</v>
      </c>
      <c r="G1303" s="6" t="s">
        <v>64</v>
      </c>
      <c r="H1303" s="6" t="s">
        <v>18</v>
      </c>
      <c r="I1303" s="8">
        <v>0.5</v>
      </c>
      <c r="J1303" s="9">
        <v>4250</v>
      </c>
      <c r="K1303" s="10">
        <f t="shared" si="10"/>
        <v>2125</v>
      </c>
      <c r="L1303" s="10">
        <f t="shared" si="11"/>
        <v>531.25</v>
      </c>
      <c r="M1303" s="11">
        <v>0.25</v>
      </c>
      <c r="O1303" s="16"/>
      <c r="P1303" s="17">
        <f>Data!$I1303+0.05</f>
        <v>0.55000000000000004</v>
      </c>
      <c r="Q1303" s="12">
        <f>Data!$J1303+500</f>
        <v>4750</v>
      </c>
      <c r="R1303" s="13">
        <f>Data!$M1303+5%</f>
        <v>0.3</v>
      </c>
    </row>
    <row r="1304" spans="1:18" ht="15.75" customHeight="1">
      <c r="A1304" s="1"/>
      <c r="B1304" s="6" t="s">
        <v>27</v>
      </c>
      <c r="C1304" s="6">
        <v>1128299</v>
      </c>
      <c r="D1304" s="7">
        <v>44213</v>
      </c>
      <c r="E1304" s="6" t="s">
        <v>28</v>
      </c>
      <c r="F1304" s="6" t="s">
        <v>63</v>
      </c>
      <c r="G1304" s="6" t="s">
        <v>64</v>
      </c>
      <c r="H1304" s="6" t="s">
        <v>19</v>
      </c>
      <c r="I1304" s="8">
        <v>0.5</v>
      </c>
      <c r="J1304" s="9">
        <v>4250</v>
      </c>
      <c r="K1304" s="10">
        <f t="shared" si="10"/>
        <v>2125</v>
      </c>
      <c r="L1304" s="10">
        <f t="shared" si="11"/>
        <v>637.5</v>
      </c>
      <c r="M1304" s="11">
        <v>0.3</v>
      </c>
      <c r="O1304" s="16"/>
      <c r="P1304" s="17">
        <f>Data!$I1304+0.05</f>
        <v>0.55000000000000004</v>
      </c>
      <c r="Q1304" s="12">
        <f>Data!$J1304+500</f>
        <v>4750</v>
      </c>
      <c r="R1304" s="13">
        <f>Data!$M1304+5%</f>
        <v>0.35</v>
      </c>
    </row>
    <row r="1305" spans="1:18" ht="15.75" customHeight="1">
      <c r="A1305" s="1"/>
      <c r="B1305" s="6" t="s">
        <v>27</v>
      </c>
      <c r="C1305" s="6">
        <v>1128299</v>
      </c>
      <c r="D1305" s="7">
        <v>44213</v>
      </c>
      <c r="E1305" s="6" t="s">
        <v>28</v>
      </c>
      <c r="F1305" s="6" t="s">
        <v>63</v>
      </c>
      <c r="G1305" s="6" t="s">
        <v>64</v>
      </c>
      <c r="H1305" s="6" t="s">
        <v>20</v>
      </c>
      <c r="I1305" s="8">
        <v>0.5</v>
      </c>
      <c r="J1305" s="9">
        <v>2750</v>
      </c>
      <c r="K1305" s="10">
        <f t="shared" si="10"/>
        <v>1375</v>
      </c>
      <c r="L1305" s="10">
        <f t="shared" si="11"/>
        <v>412.5</v>
      </c>
      <c r="M1305" s="11">
        <v>0.3</v>
      </c>
      <c r="O1305" s="16"/>
      <c r="P1305" s="17">
        <f>Data!$I1305+0.05</f>
        <v>0.55000000000000004</v>
      </c>
      <c r="Q1305" s="12">
        <f>Data!$J1305+500</f>
        <v>3250</v>
      </c>
      <c r="R1305" s="13">
        <f>Data!$M1305+5%</f>
        <v>0.35</v>
      </c>
    </row>
    <row r="1306" spans="1:18" ht="15.75" customHeight="1">
      <c r="A1306" s="1"/>
      <c r="B1306" s="6" t="s">
        <v>27</v>
      </c>
      <c r="C1306" s="6">
        <v>1128299</v>
      </c>
      <c r="D1306" s="7">
        <v>44213</v>
      </c>
      <c r="E1306" s="6" t="s">
        <v>28</v>
      </c>
      <c r="F1306" s="6" t="s">
        <v>63</v>
      </c>
      <c r="G1306" s="6" t="s">
        <v>64</v>
      </c>
      <c r="H1306" s="6" t="s">
        <v>21</v>
      </c>
      <c r="I1306" s="8">
        <v>0.55000000000000004</v>
      </c>
      <c r="J1306" s="9">
        <v>2250</v>
      </c>
      <c r="K1306" s="10">
        <f t="shared" si="10"/>
        <v>1237.5</v>
      </c>
      <c r="L1306" s="10">
        <f t="shared" si="11"/>
        <v>247.5</v>
      </c>
      <c r="M1306" s="11">
        <v>0.2</v>
      </c>
      <c r="O1306" s="16"/>
      <c r="P1306" s="17">
        <f>Data!$I1306+0.05</f>
        <v>0.60000000000000009</v>
      </c>
      <c r="Q1306" s="12">
        <f>Data!$J1306+500</f>
        <v>2750</v>
      </c>
      <c r="R1306" s="13">
        <f>Data!$M1306+5%</f>
        <v>0.25</v>
      </c>
    </row>
    <row r="1307" spans="1:18" ht="15.75" customHeight="1">
      <c r="A1307" s="1"/>
      <c r="B1307" s="6" t="s">
        <v>27</v>
      </c>
      <c r="C1307" s="6">
        <v>1128299</v>
      </c>
      <c r="D1307" s="7">
        <v>44213</v>
      </c>
      <c r="E1307" s="6" t="s">
        <v>28</v>
      </c>
      <c r="F1307" s="6" t="s">
        <v>63</v>
      </c>
      <c r="G1307" s="6" t="s">
        <v>64</v>
      </c>
      <c r="H1307" s="6" t="s">
        <v>22</v>
      </c>
      <c r="I1307" s="8">
        <v>0.5</v>
      </c>
      <c r="J1307" s="9">
        <v>4750</v>
      </c>
      <c r="K1307" s="10">
        <f t="shared" si="10"/>
        <v>2375</v>
      </c>
      <c r="L1307" s="10">
        <f t="shared" si="11"/>
        <v>1068.75</v>
      </c>
      <c r="M1307" s="11">
        <v>0.45</v>
      </c>
      <c r="O1307" s="16"/>
      <c r="P1307" s="17">
        <f>Data!$I1307+0.05</f>
        <v>0.55000000000000004</v>
      </c>
      <c r="Q1307" s="12">
        <f>Data!$J1307+500</f>
        <v>5250</v>
      </c>
      <c r="R1307" s="13">
        <f>Data!$M1307+5%</f>
        <v>0.5</v>
      </c>
    </row>
    <row r="1308" spans="1:18" ht="15.75" customHeight="1">
      <c r="A1308" s="1"/>
      <c r="B1308" s="6" t="s">
        <v>27</v>
      </c>
      <c r="C1308" s="6">
        <v>1128299</v>
      </c>
      <c r="D1308" s="7">
        <v>44244</v>
      </c>
      <c r="E1308" s="6" t="s">
        <v>28</v>
      </c>
      <c r="F1308" s="6" t="s">
        <v>63</v>
      </c>
      <c r="G1308" s="6" t="s">
        <v>64</v>
      </c>
      <c r="H1308" s="6" t="s">
        <v>17</v>
      </c>
      <c r="I1308" s="8">
        <v>0.4</v>
      </c>
      <c r="J1308" s="9">
        <v>5250</v>
      </c>
      <c r="K1308" s="10">
        <f t="shared" si="10"/>
        <v>2100</v>
      </c>
      <c r="L1308" s="10">
        <f t="shared" si="11"/>
        <v>630</v>
      </c>
      <c r="M1308" s="11">
        <v>0.3</v>
      </c>
      <c r="O1308" s="16"/>
      <c r="P1308" s="17">
        <f>Data!$I1308+0.05</f>
        <v>0.45</v>
      </c>
      <c r="Q1308" s="12">
        <f>Data!$J1308+500</f>
        <v>5750</v>
      </c>
      <c r="R1308" s="13">
        <f>Data!$M1308+5%</f>
        <v>0.35</v>
      </c>
    </row>
    <row r="1309" spans="1:18" ht="15.75" customHeight="1">
      <c r="A1309" s="1"/>
      <c r="B1309" s="6" t="s">
        <v>27</v>
      </c>
      <c r="C1309" s="6">
        <v>1128299</v>
      </c>
      <c r="D1309" s="7">
        <v>44244</v>
      </c>
      <c r="E1309" s="6" t="s">
        <v>28</v>
      </c>
      <c r="F1309" s="6" t="s">
        <v>63</v>
      </c>
      <c r="G1309" s="6" t="s">
        <v>64</v>
      </c>
      <c r="H1309" s="6" t="s">
        <v>18</v>
      </c>
      <c r="I1309" s="8">
        <v>0.5</v>
      </c>
      <c r="J1309" s="9">
        <v>4250</v>
      </c>
      <c r="K1309" s="10">
        <f t="shared" si="10"/>
        <v>2125</v>
      </c>
      <c r="L1309" s="10">
        <f t="shared" si="11"/>
        <v>531.25</v>
      </c>
      <c r="M1309" s="11">
        <v>0.25</v>
      </c>
      <c r="O1309" s="16"/>
      <c r="P1309" s="17">
        <f>Data!$I1309+0.05</f>
        <v>0.55000000000000004</v>
      </c>
      <c r="Q1309" s="12">
        <f>Data!$J1309+500</f>
        <v>4750</v>
      </c>
      <c r="R1309" s="13">
        <f>Data!$M1309+5%</f>
        <v>0.3</v>
      </c>
    </row>
    <row r="1310" spans="1:18" ht="15.75" customHeight="1">
      <c r="A1310" s="1"/>
      <c r="B1310" s="6" t="s">
        <v>27</v>
      </c>
      <c r="C1310" s="6">
        <v>1128299</v>
      </c>
      <c r="D1310" s="7">
        <v>44244</v>
      </c>
      <c r="E1310" s="6" t="s">
        <v>28</v>
      </c>
      <c r="F1310" s="6" t="s">
        <v>63</v>
      </c>
      <c r="G1310" s="6" t="s">
        <v>64</v>
      </c>
      <c r="H1310" s="6" t="s">
        <v>19</v>
      </c>
      <c r="I1310" s="8">
        <v>0.5</v>
      </c>
      <c r="J1310" s="9">
        <v>4250</v>
      </c>
      <c r="K1310" s="10">
        <f t="shared" si="10"/>
        <v>2125</v>
      </c>
      <c r="L1310" s="10">
        <f t="shared" si="11"/>
        <v>637.5</v>
      </c>
      <c r="M1310" s="11">
        <v>0.3</v>
      </c>
      <c r="O1310" s="16"/>
      <c r="P1310" s="17">
        <f>Data!$I1310+0.05</f>
        <v>0.55000000000000004</v>
      </c>
      <c r="Q1310" s="12">
        <f>Data!$J1310+500</f>
        <v>4750</v>
      </c>
      <c r="R1310" s="13">
        <f>Data!$M1310+5%</f>
        <v>0.35</v>
      </c>
    </row>
    <row r="1311" spans="1:18" ht="15.75" customHeight="1">
      <c r="A1311" s="1"/>
      <c r="B1311" s="6" t="s">
        <v>27</v>
      </c>
      <c r="C1311" s="6">
        <v>1128299</v>
      </c>
      <c r="D1311" s="7">
        <v>44244</v>
      </c>
      <c r="E1311" s="6" t="s">
        <v>28</v>
      </c>
      <c r="F1311" s="6" t="s">
        <v>63</v>
      </c>
      <c r="G1311" s="6" t="s">
        <v>64</v>
      </c>
      <c r="H1311" s="6" t="s">
        <v>20</v>
      </c>
      <c r="I1311" s="8">
        <v>0.5</v>
      </c>
      <c r="J1311" s="9">
        <v>2750</v>
      </c>
      <c r="K1311" s="10">
        <f t="shared" si="10"/>
        <v>1375</v>
      </c>
      <c r="L1311" s="10">
        <f t="shared" si="11"/>
        <v>412.5</v>
      </c>
      <c r="M1311" s="11">
        <v>0.3</v>
      </c>
      <c r="O1311" s="16"/>
      <c r="P1311" s="17">
        <f>Data!$I1311+0.05</f>
        <v>0.55000000000000004</v>
      </c>
      <c r="Q1311" s="12">
        <f>Data!$J1311+500</f>
        <v>3250</v>
      </c>
      <c r="R1311" s="13">
        <f>Data!$M1311+5%</f>
        <v>0.35</v>
      </c>
    </row>
    <row r="1312" spans="1:18" ht="15.75" customHeight="1">
      <c r="A1312" s="1"/>
      <c r="B1312" s="6" t="s">
        <v>27</v>
      </c>
      <c r="C1312" s="6">
        <v>1128299</v>
      </c>
      <c r="D1312" s="7">
        <v>44244</v>
      </c>
      <c r="E1312" s="6" t="s">
        <v>28</v>
      </c>
      <c r="F1312" s="6" t="s">
        <v>63</v>
      </c>
      <c r="G1312" s="6" t="s">
        <v>64</v>
      </c>
      <c r="H1312" s="6" t="s">
        <v>21</v>
      </c>
      <c r="I1312" s="8">
        <v>0.55000000000000004</v>
      </c>
      <c r="J1312" s="9">
        <v>2000</v>
      </c>
      <c r="K1312" s="10">
        <f t="shared" si="10"/>
        <v>1100</v>
      </c>
      <c r="L1312" s="10">
        <f t="shared" si="11"/>
        <v>220</v>
      </c>
      <c r="M1312" s="11">
        <v>0.2</v>
      </c>
      <c r="O1312" s="16"/>
      <c r="P1312" s="17">
        <f>Data!$I1312+0.05</f>
        <v>0.60000000000000009</v>
      </c>
      <c r="Q1312" s="12">
        <f>Data!$J1312+500</f>
        <v>2500</v>
      </c>
      <c r="R1312" s="13">
        <f>Data!$M1312+5%</f>
        <v>0.25</v>
      </c>
    </row>
    <row r="1313" spans="1:18" ht="15.75" customHeight="1">
      <c r="A1313" s="1"/>
      <c r="B1313" s="6" t="s">
        <v>27</v>
      </c>
      <c r="C1313" s="6">
        <v>1128299</v>
      </c>
      <c r="D1313" s="7">
        <v>44244</v>
      </c>
      <c r="E1313" s="6" t="s">
        <v>28</v>
      </c>
      <c r="F1313" s="6" t="s">
        <v>63</v>
      </c>
      <c r="G1313" s="6" t="s">
        <v>64</v>
      </c>
      <c r="H1313" s="6" t="s">
        <v>22</v>
      </c>
      <c r="I1313" s="8">
        <v>0.5</v>
      </c>
      <c r="J1313" s="9">
        <v>4000</v>
      </c>
      <c r="K1313" s="10">
        <f t="shared" si="10"/>
        <v>2000</v>
      </c>
      <c r="L1313" s="10">
        <f t="shared" si="11"/>
        <v>900</v>
      </c>
      <c r="M1313" s="11">
        <v>0.45</v>
      </c>
      <c r="O1313" s="16"/>
      <c r="P1313" s="17">
        <f>Data!$I1313+0.05</f>
        <v>0.55000000000000004</v>
      </c>
      <c r="Q1313" s="12">
        <f>Data!$J1313+500</f>
        <v>4500</v>
      </c>
      <c r="R1313" s="13">
        <f>Data!$M1313+5%</f>
        <v>0.5</v>
      </c>
    </row>
    <row r="1314" spans="1:18" ht="15.75" customHeight="1">
      <c r="A1314" s="1"/>
      <c r="B1314" s="6" t="s">
        <v>27</v>
      </c>
      <c r="C1314" s="6">
        <v>1128299</v>
      </c>
      <c r="D1314" s="7">
        <v>44271</v>
      </c>
      <c r="E1314" s="6" t="s">
        <v>28</v>
      </c>
      <c r="F1314" s="6" t="s">
        <v>63</v>
      </c>
      <c r="G1314" s="6" t="s">
        <v>64</v>
      </c>
      <c r="H1314" s="6" t="s">
        <v>17</v>
      </c>
      <c r="I1314" s="8">
        <v>0.5</v>
      </c>
      <c r="J1314" s="9">
        <v>5500</v>
      </c>
      <c r="K1314" s="10">
        <f t="shared" si="10"/>
        <v>2750</v>
      </c>
      <c r="L1314" s="10">
        <f t="shared" si="11"/>
        <v>825</v>
      </c>
      <c r="M1314" s="11">
        <v>0.3</v>
      </c>
      <c r="O1314" s="16"/>
      <c r="P1314" s="17">
        <f>Data!$I1314+0.05</f>
        <v>0.55000000000000004</v>
      </c>
      <c r="Q1314" s="12">
        <f>Data!$J1314+500</f>
        <v>6000</v>
      </c>
      <c r="R1314" s="13">
        <f>Data!$M1314+5%</f>
        <v>0.35</v>
      </c>
    </row>
    <row r="1315" spans="1:18" ht="15.75" customHeight="1">
      <c r="A1315" s="1"/>
      <c r="B1315" s="6" t="s">
        <v>27</v>
      </c>
      <c r="C1315" s="6">
        <v>1128299</v>
      </c>
      <c r="D1315" s="7">
        <v>44271</v>
      </c>
      <c r="E1315" s="6" t="s">
        <v>28</v>
      </c>
      <c r="F1315" s="6" t="s">
        <v>63</v>
      </c>
      <c r="G1315" s="6" t="s">
        <v>64</v>
      </c>
      <c r="H1315" s="6" t="s">
        <v>18</v>
      </c>
      <c r="I1315" s="8">
        <v>0.6</v>
      </c>
      <c r="J1315" s="9">
        <v>4000</v>
      </c>
      <c r="K1315" s="10">
        <f t="shared" si="10"/>
        <v>2400</v>
      </c>
      <c r="L1315" s="10">
        <f t="shared" si="11"/>
        <v>600</v>
      </c>
      <c r="M1315" s="11">
        <v>0.25</v>
      </c>
      <c r="O1315" s="16"/>
      <c r="P1315" s="17">
        <f>Data!$I1315+0.05</f>
        <v>0.65</v>
      </c>
      <c r="Q1315" s="12">
        <f>Data!$J1315+500</f>
        <v>4500</v>
      </c>
      <c r="R1315" s="13">
        <f>Data!$M1315+5%</f>
        <v>0.3</v>
      </c>
    </row>
    <row r="1316" spans="1:18" ht="15.75" customHeight="1">
      <c r="A1316" s="1"/>
      <c r="B1316" s="6" t="s">
        <v>27</v>
      </c>
      <c r="C1316" s="6">
        <v>1128299</v>
      </c>
      <c r="D1316" s="7">
        <v>44271</v>
      </c>
      <c r="E1316" s="6" t="s">
        <v>28</v>
      </c>
      <c r="F1316" s="6" t="s">
        <v>63</v>
      </c>
      <c r="G1316" s="6" t="s">
        <v>64</v>
      </c>
      <c r="H1316" s="6" t="s">
        <v>19</v>
      </c>
      <c r="I1316" s="8">
        <v>0.64999999999999991</v>
      </c>
      <c r="J1316" s="9">
        <v>4250</v>
      </c>
      <c r="K1316" s="10">
        <f t="shared" si="10"/>
        <v>2762.4999999999995</v>
      </c>
      <c r="L1316" s="10">
        <f t="shared" si="11"/>
        <v>828.74999999999989</v>
      </c>
      <c r="M1316" s="11">
        <v>0.3</v>
      </c>
      <c r="O1316" s="16"/>
      <c r="P1316" s="17">
        <f>Data!$I1316+0.05</f>
        <v>0.7</v>
      </c>
      <c r="Q1316" s="12">
        <f>Data!$J1316+500</f>
        <v>4750</v>
      </c>
      <c r="R1316" s="13">
        <f>Data!$M1316+5%</f>
        <v>0.35</v>
      </c>
    </row>
    <row r="1317" spans="1:18" ht="15.75" customHeight="1">
      <c r="A1317" s="1"/>
      <c r="B1317" s="6" t="s">
        <v>27</v>
      </c>
      <c r="C1317" s="6">
        <v>1128299</v>
      </c>
      <c r="D1317" s="7">
        <v>44271</v>
      </c>
      <c r="E1317" s="6" t="s">
        <v>28</v>
      </c>
      <c r="F1317" s="6" t="s">
        <v>63</v>
      </c>
      <c r="G1317" s="6" t="s">
        <v>64</v>
      </c>
      <c r="H1317" s="6" t="s">
        <v>20</v>
      </c>
      <c r="I1317" s="8">
        <v>0.6</v>
      </c>
      <c r="J1317" s="9">
        <v>3250</v>
      </c>
      <c r="K1317" s="10">
        <f t="shared" si="10"/>
        <v>1950</v>
      </c>
      <c r="L1317" s="10">
        <f t="shared" si="11"/>
        <v>585</v>
      </c>
      <c r="M1317" s="11">
        <v>0.3</v>
      </c>
      <c r="O1317" s="16"/>
      <c r="P1317" s="17">
        <f>Data!$I1317+0.05</f>
        <v>0.65</v>
      </c>
      <c r="Q1317" s="12">
        <f>Data!$J1317+500</f>
        <v>3750</v>
      </c>
      <c r="R1317" s="13">
        <f>Data!$M1317+5%</f>
        <v>0.35</v>
      </c>
    </row>
    <row r="1318" spans="1:18" ht="15.75" customHeight="1">
      <c r="A1318" s="1"/>
      <c r="B1318" s="6" t="s">
        <v>27</v>
      </c>
      <c r="C1318" s="6">
        <v>1128299</v>
      </c>
      <c r="D1318" s="7">
        <v>44271</v>
      </c>
      <c r="E1318" s="6" t="s">
        <v>28</v>
      </c>
      <c r="F1318" s="6" t="s">
        <v>63</v>
      </c>
      <c r="G1318" s="6" t="s">
        <v>64</v>
      </c>
      <c r="H1318" s="6" t="s">
        <v>21</v>
      </c>
      <c r="I1318" s="8">
        <v>0.65</v>
      </c>
      <c r="J1318" s="9">
        <v>1750</v>
      </c>
      <c r="K1318" s="10">
        <f t="shared" si="10"/>
        <v>1137.5</v>
      </c>
      <c r="L1318" s="10">
        <f t="shared" si="11"/>
        <v>227.5</v>
      </c>
      <c r="M1318" s="11">
        <v>0.2</v>
      </c>
      <c r="O1318" s="16"/>
      <c r="P1318" s="17">
        <f>Data!$I1318+0.05</f>
        <v>0.70000000000000007</v>
      </c>
      <c r="Q1318" s="12">
        <f>Data!$J1318+500</f>
        <v>2250</v>
      </c>
      <c r="R1318" s="13">
        <f>Data!$M1318+5%</f>
        <v>0.25</v>
      </c>
    </row>
    <row r="1319" spans="1:18" ht="15.75" customHeight="1">
      <c r="A1319" s="1"/>
      <c r="B1319" s="6" t="s">
        <v>27</v>
      </c>
      <c r="C1319" s="6">
        <v>1128299</v>
      </c>
      <c r="D1319" s="7">
        <v>44271</v>
      </c>
      <c r="E1319" s="6" t="s">
        <v>28</v>
      </c>
      <c r="F1319" s="6" t="s">
        <v>63</v>
      </c>
      <c r="G1319" s="6" t="s">
        <v>64</v>
      </c>
      <c r="H1319" s="6" t="s">
        <v>22</v>
      </c>
      <c r="I1319" s="8">
        <v>0.6</v>
      </c>
      <c r="J1319" s="9">
        <v>3750</v>
      </c>
      <c r="K1319" s="10">
        <f t="shared" si="10"/>
        <v>2250</v>
      </c>
      <c r="L1319" s="10">
        <f t="shared" si="11"/>
        <v>1012.5</v>
      </c>
      <c r="M1319" s="11">
        <v>0.45</v>
      </c>
      <c r="O1319" s="16"/>
      <c r="P1319" s="17">
        <f>Data!$I1319+0.05</f>
        <v>0.65</v>
      </c>
      <c r="Q1319" s="12">
        <f>Data!$J1319+500</f>
        <v>4250</v>
      </c>
      <c r="R1319" s="13">
        <f>Data!$M1319+5%</f>
        <v>0.5</v>
      </c>
    </row>
    <row r="1320" spans="1:18" ht="15.75" customHeight="1">
      <c r="A1320" s="1"/>
      <c r="B1320" s="6" t="s">
        <v>27</v>
      </c>
      <c r="C1320" s="6">
        <v>1128299</v>
      </c>
      <c r="D1320" s="7">
        <v>44303</v>
      </c>
      <c r="E1320" s="6" t="s">
        <v>28</v>
      </c>
      <c r="F1320" s="6" t="s">
        <v>63</v>
      </c>
      <c r="G1320" s="6" t="s">
        <v>64</v>
      </c>
      <c r="H1320" s="6" t="s">
        <v>17</v>
      </c>
      <c r="I1320" s="8">
        <v>0.65</v>
      </c>
      <c r="J1320" s="9">
        <v>5500</v>
      </c>
      <c r="K1320" s="10">
        <f t="shared" si="10"/>
        <v>3575</v>
      </c>
      <c r="L1320" s="10">
        <f t="shared" si="11"/>
        <v>1072.5</v>
      </c>
      <c r="M1320" s="11">
        <v>0.3</v>
      </c>
      <c r="O1320" s="16"/>
      <c r="P1320" s="17">
        <f>Data!$I1320+0.05</f>
        <v>0.70000000000000007</v>
      </c>
      <c r="Q1320" s="12">
        <f>Data!$J1320+500</f>
        <v>6000</v>
      </c>
      <c r="R1320" s="13">
        <f>Data!$M1320+5%</f>
        <v>0.35</v>
      </c>
    </row>
    <row r="1321" spans="1:18" ht="15.75" customHeight="1">
      <c r="A1321" s="1"/>
      <c r="B1321" s="6" t="s">
        <v>27</v>
      </c>
      <c r="C1321" s="6">
        <v>1128299</v>
      </c>
      <c r="D1321" s="7">
        <v>44303</v>
      </c>
      <c r="E1321" s="6" t="s">
        <v>28</v>
      </c>
      <c r="F1321" s="6" t="s">
        <v>63</v>
      </c>
      <c r="G1321" s="6" t="s">
        <v>64</v>
      </c>
      <c r="H1321" s="6" t="s">
        <v>18</v>
      </c>
      <c r="I1321" s="8">
        <v>0.70000000000000007</v>
      </c>
      <c r="J1321" s="9">
        <v>3500</v>
      </c>
      <c r="K1321" s="10">
        <f t="shared" si="10"/>
        <v>2450.0000000000005</v>
      </c>
      <c r="L1321" s="10">
        <f t="shared" si="11"/>
        <v>612.50000000000011</v>
      </c>
      <c r="M1321" s="11">
        <v>0.25</v>
      </c>
      <c r="O1321" s="16"/>
      <c r="P1321" s="17">
        <f>Data!$I1321+0.05</f>
        <v>0.75000000000000011</v>
      </c>
      <c r="Q1321" s="12">
        <f>Data!$J1321+500</f>
        <v>4000</v>
      </c>
      <c r="R1321" s="13">
        <f>Data!$M1321+5%</f>
        <v>0.3</v>
      </c>
    </row>
    <row r="1322" spans="1:18" ht="15.75" customHeight="1">
      <c r="A1322" s="1"/>
      <c r="B1322" s="6" t="s">
        <v>27</v>
      </c>
      <c r="C1322" s="6">
        <v>1128299</v>
      </c>
      <c r="D1322" s="7">
        <v>44303</v>
      </c>
      <c r="E1322" s="6" t="s">
        <v>28</v>
      </c>
      <c r="F1322" s="6" t="s">
        <v>63</v>
      </c>
      <c r="G1322" s="6" t="s">
        <v>64</v>
      </c>
      <c r="H1322" s="6" t="s">
        <v>19</v>
      </c>
      <c r="I1322" s="8">
        <v>0.70000000000000007</v>
      </c>
      <c r="J1322" s="9">
        <v>4000</v>
      </c>
      <c r="K1322" s="10">
        <f t="shared" si="10"/>
        <v>2800.0000000000005</v>
      </c>
      <c r="L1322" s="10">
        <f t="shared" si="11"/>
        <v>840.00000000000011</v>
      </c>
      <c r="M1322" s="11">
        <v>0.3</v>
      </c>
      <c r="O1322" s="16"/>
      <c r="P1322" s="17">
        <f>Data!$I1322+0.05</f>
        <v>0.75000000000000011</v>
      </c>
      <c r="Q1322" s="12">
        <f>Data!$J1322+500</f>
        <v>4500</v>
      </c>
      <c r="R1322" s="13">
        <f>Data!$M1322+5%</f>
        <v>0.35</v>
      </c>
    </row>
    <row r="1323" spans="1:18" ht="15.75" customHeight="1">
      <c r="A1323" s="1"/>
      <c r="B1323" s="6" t="s">
        <v>27</v>
      </c>
      <c r="C1323" s="6">
        <v>1128299</v>
      </c>
      <c r="D1323" s="7">
        <v>44303</v>
      </c>
      <c r="E1323" s="6" t="s">
        <v>28</v>
      </c>
      <c r="F1323" s="6" t="s">
        <v>63</v>
      </c>
      <c r="G1323" s="6" t="s">
        <v>64</v>
      </c>
      <c r="H1323" s="6" t="s">
        <v>20</v>
      </c>
      <c r="I1323" s="8">
        <v>0.55000000000000004</v>
      </c>
      <c r="J1323" s="9">
        <v>3000</v>
      </c>
      <c r="K1323" s="10">
        <f t="shared" si="10"/>
        <v>1650.0000000000002</v>
      </c>
      <c r="L1323" s="10">
        <f t="shared" si="11"/>
        <v>495.00000000000006</v>
      </c>
      <c r="M1323" s="11">
        <v>0.3</v>
      </c>
      <c r="O1323" s="16"/>
      <c r="P1323" s="17">
        <f>Data!$I1323+0.05</f>
        <v>0.60000000000000009</v>
      </c>
      <c r="Q1323" s="12">
        <f>Data!$J1323+500</f>
        <v>3500</v>
      </c>
      <c r="R1323" s="13">
        <f>Data!$M1323+5%</f>
        <v>0.35</v>
      </c>
    </row>
    <row r="1324" spans="1:18" ht="15.75" customHeight="1">
      <c r="A1324" s="1"/>
      <c r="B1324" s="6" t="s">
        <v>27</v>
      </c>
      <c r="C1324" s="6">
        <v>1128299</v>
      </c>
      <c r="D1324" s="7">
        <v>44303</v>
      </c>
      <c r="E1324" s="6" t="s">
        <v>28</v>
      </c>
      <c r="F1324" s="6" t="s">
        <v>63</v>
      </c>
      <c r="G1324" s="6" t="s">
        <v>64</v>
      </c>
      <c r="H1324" s="6" t="s">
        <v>21</v>
      </c>
      <c r="I1324" s="8">
        <v>0.60000000000000009</v>
      </c>
      <c r="J1324" s="9">
        <v>2000</v>
      </c>
      <c r="K1324" s="10">
        <f t="shared" si="10"/>
        <v>1200.0000000000002</v>
      </c>
      <c r="L1324" s="10">
        <f t="shared" si="11"/>
        <v>240.00000000000006</v>
      </c>
      <c r="M1324" s="11">
        <v>0.2</v>
      </c>
      <c r="O1324" s="16"/>
      <c r="P1324" s="17">
        <f>Data!$I1324+0.05</f>
        <v>0.65000000000000013</v>
      </c>
      <c r="Q1324" s="12">
        <f>Data!$J1324+500</f>
        <v>2500</v>
      </c>
      <c r="R1324" s="13">
        <f>Data!$M1324+5%</f>
        <v>0.25</v>
      </c>
    </row>
    <row r="1325" spans="1:18" ht="15.75" customHeight="1">
      <c r="A1325" s="1"/>
      <c r="B1325" s="6" t="s">
        <v>27</v>
      </c>
      <c r="C1325" s="6">
        <v>1128299</v>
      </c>
      <c r="D1325" s="7">
        <v>44303</v>
      </c>
      <c r="E1325" s="6" t="s">
        <v>28</v>
      </c>
      <c r="F1325" s="6" t="s">
        <v>63</v>
      </c>
      <c r="G1325" s="6" t="s">
        <v>64</v>
      </c>
      <c r="H1325" s="6" t="s">
        <v>22</v>
      </c>
      <c r="I1325" s="8">
        <v>0.75000000000000011</v>
      </c>
      <c r="J1325" s="9">
        <v>3750</v>
      </c>
      <c r="K1325" s="10">
        <f t="shared" si="10"/>
        <v>2812.5000000000005</v>
      </c>
      <c r="L1325" s="10">
        <f t="shared" si="11"/>
        <v>1265.6250000000002</v>
      </c>
      <c r="M1325" s="11">
        <v>0.45</v>
      </c>
      <c r="O1325" s="16"/>
      <c r="P1325" s="17">
        <f>Data!$I1325+0.05</f>
        <v>0.80000000000000016</v>
      </c>
      <c r="Q1325" s="12">
        <f>Data!$J1325+500</f>
        <v>4250</v>
      </c>
      <c r="R1325" s="13">
        <f>Data!$M1325+5%</f>
        <v>0.5</v>
      </c>
    </row>
    <row r="1326" spans="1:18" ht="15.75" customHeight="1">
      <c r="A1326" s="1"/>
      <c r="B1326" s="6" t="s">
        <v>27</v>
      </c>
      <c r="C1326" s="6">
        <v>1128299</v>
      </c>
      <c r="D1326" s="7">
        <v>44334</v>
      </c>
      <c r="E1326" s="6" t="s">
        <v>28</v>
      </c>
      <c r="F1326" s="6" t="s">
        <v>63</v>
      </c>
      <c r="G1326" s="6" t="s">
        <v>64</v>
      </c>
      <c r="H1326" s="6" t="s">
        <v>17</v>
      </c>
      <c r="I1326" s="8">
        <v>0.6</v>
      </c>
      <c r="J1326" s="9">
        <v>5750</v>
      </c>
      <c r="K1326" s="10">
        <f t="shared" si="10"/>
        <v>3450</v>
      </c>
      <c r="L1326" s="10">
        <f t="shared" si="11"/>
        <v>1035</v>
      </c>
      <c r="M1326" s="11">
        <v>0.3</v>
      </c>
      <c r="O1326" s="16"/>
      <c r="P1326" s="17">
        <f>Data!$I1326+0.05</f>
        <v>0.65</v>
      </c>
      <c r="Q1326" s="12">
        <f>Data!$J1326+500</f>
        <v>6250</v>
      </c>
      <c r="R1326" s="13">
        <f>Data!$M1326+5%</f>
        <v>0.35</v>
      </c>
    </row>
    <row r="1327" spans="1:18" ht="15.75" customHeight="1">
      <c r="A1327" s="1"/>
      <c r="B1327" s="6" t="s">
        <v>27</v>
      </c>
      <c r="C1327" s="6">
        <v>1128299</v>
      </c>
      <c r="D1327" s="7">
        <v>44334</v>
      </c>
      <c r="E1327" s="6" t="s">
        <v>28</v>
      </c>
      <c r="F1327" s="6" t="s">
        <v>63</v>
      </c>
      <c r="G1327" s="6" t="s">
        <v>64</v>
      </c>
      <c r="H1327" s="6" t="s">
        <v>18</v>
      </c>
      <c r="I1327" s="8">
        <v>0.65</v>
      </c>
      <c r="J1327" s="9">
        <v>4250</v>
      </c>
      <c r="K1327" s="10">
        <f t="shared" si="10"/>
        <v>2762.5</v>
      </c>
      <c r="L1327" s="10">
        <f t="shared" si="11"/>
        <v>690.625</v>
      </c>
      <c r="M1327" s="11">
        <v>0.25</v>
      </c>
      <c r="O1327" s="16"/>
      <c r="P1327" s="17">
        <f>Data!$I1327+0.05</f>
        <v>0.70000000000000007</v>
      </c>
      <c r="Q1327" s="12">
        <f>Data!$J1327+500</f>
        <v>4750</v>
      </c>
      <c r="R1327" s="13">
        <f>Data!$M1327+5%</f>
        <v>0.3</v>
      </c>
    </row>
    <row r="1328" spans="1:18" ht="15.75" customHeight="1">
      <c r="A1328" s="1"/>
      <c r="B1328" s="6" t="s">
        <v>27</v>
      </c>
      <c r="C1328" s="6">
        <v>1128299</v>
      </c>
      <c r="D1328" s="7">
        <v>44334</v>
      </c>
      <c r="E1328" s="6" t="s">
        <v>28</v>
      </c>
      <c r="F1328" s="6" t="s">
        <v>63</v>
      </c>
      <c r="G1328" s="6" t="s">
        <v>64</v>
      </c>
      <c r="H1328" s="6" t="s">
        <v>19</v>
      </c>
      <c r="I1328" s="8">
        <v>0.65</v>
      </c>
      <c r="J1328" s="9">
        <v>4250</v>
      </c>
      <c r="K1328" s="10">
        <f t="shared" si="10"/>
        <v>2762.5</v>
      </c>
      <c r="L1328" s="10">
        <f t="shared" si="11"/>
        <v>828.75</v>
      </c>
      <c r="M1328" s="11">
        <v>0.3</v>
      </c>
      <c r="O1328" s="16"/>
      <c r="P1328" s="17">
        <f>Data!$I1328+0.05</f>
        <v>0.70000000000000007</v>
      </c>
      <c r="Q1328" s="12">
        <f>Data!$J1328+500</f>
        <v>4750</v>
      </c>
      <c r="R1328" s="13">
        <f>Data!$M1328+5%</f>
        <v>0.35</v>
      </c>
    </row>
    <row r="1329" spans="1:18" ht="15.75" customHeight="1">
      <c r="A1329" s="1"/>
      <c r="B1329" s="6" t="s">
        <v>27</v>
      </c>
      <c r="C1329" s="6">
        <v>1128299</v>
      </c>
      <c r="D1329" s="7">
        <v>44334</v>
      </c>
      <c r="E1329" s="6" t="s">
        <v>28</v>
      </c>
      <c r="F1329" s="6" t="s">
        <v>63</v>
      </c>
      <c r="G1329" s="6" t="s">
        <v>64</v>
      </c>
      <c r="H1329" s="6" t="s">
        <v>20</v>
      </c>
      <c r="I1329" s="8">
        <v>0.6</v>
      </c>
      <c r="J1329" s="9">
        <v>3250</v>
      </c>
      <c r="K1329" s="10">
        <f t="shared" si="10"/>
        <v>1950</v>
      </c>
      <c r="L1329" s="10">
        <f t="shared" si="11"/>
        <v>585</v>
      </c>
      <c r="M1329" s="11">
        <v>0.3</v>
      </c>
      <c r="O1329" s="16"/>
      <c r="P1329" s="17">
        <f>Data!$I1329+0.05</f>
        <v>0.65</v>
      </c>
      <c r="Q1329" s="12">
        <f>Data!$J1329+500</f>
        <v>3750</v>
      </c>
      <c r="R1329" s="13">
        <f>Data!$M1329+5%</f>
        <v>0.35</v>
      </c>
    </row>
    <row r="1330" spans="1:18" ht="15.75" customHeight="1">
      <c r="A1330" s="1"/>
      <c r="B1330" s="6" t="s">
        <v>27</v>
      </c>
      <c r="C1330" s="6">
        <v>1128299</v>
      </c>
      <c r="D1330" s="7">
        <v>44334</v>
      </c>
      <c r="E1330" s="6" t="s">
        <v>28</v>
      </c>
      <c r="F1330" s="6" t="s">
        <v>63</v>
      </c>
      <c r="G1330" s="6" t="s">
        <v>64</v>
      </c>
      <c r="H1330" s="6" t="s">
        <v>21</v>
      </c>
      <c r="I1330" s="8">
        <v>0.54999999999999993</v>
      </c>
      <c r="J1330" s="9">
        <v>2250</v>
      </c>
      <c r="K1330" s="10">
        <f t="shared" si="10"/>
        <v>1237.4999999999998</v>
      </c>
      <c r="L1330" s="10">
        <f t="shared" si="11"/>
        <v>247.49999999999997</v>
      </c>
      <c r="M1330" s="11">
        <v>0.2</v>
      </c>
      <c r="O1330" s="16"/>
      <c r="P1330" s="17">
        <f>Data!$I1330-0.05</f>
        <v>0.49999999999999994</v>
      </c>
      <c r="Q1330" s="12">
        <f>Data!$J1330+500</f>
        <v>2750</v>
      </c>
      <c r="R1330" s="13">
        <f>Data!$M1330+5%</f>
        <v>0.25</v>
      </c>
    </row>
    <row r="1331" spans="1:18" ht="15.75" customHeight="1">
      <c r="A1331" s="1"/>
      <c r="B1331" s="6" t="s">
        <v>27</v>
      </c>
      <c r="C1331" s="6">
        <v>1128299</v>
      </c>
      <c r="D1331" s="7">
        <v>44334</v>
      </c>
      <c r="E1331" s="6" t="s">
        <v>28</v>
      </c>
      <c r="F1331" s="6" t="s">
        <v>63</v>
      </c>
      <c r="G1331" s="6" t="s">
        <v>64</v>
      </c>
      <c r="H1331" s="6" t="s">
        <v>22</v>
      </c>
      <c r="I1331" s="8">
        <v>0.7</v>
      </c>
      <c r="J1331" s="9">
        <v>5750</v>
      </c>
      <c r="K1331" s="10">
        <f t="shared" si="10"/>
        <v>4024.9999999999995</v>
      </c>
      <c r="L1331" s="10">
        <f t="shared" si="11"/>
        <v>1811.2499999999998</v>
      </c>
      <c r="M1331" s="11">
        <v>0.45</v>
      </c>
      <c r="O1331" s="16"/>
      <c r="P1331" s="17">
        <f>Data!$I1331-0.05</f>
        <v>0.64999999999999991</v>
      </c>
      <c r="Q1331" s="12">
        <f>Data!$J1331+1000</f>
        <v>6750</v>
      </c>
      <c r="R1331" s="13">
        <f>Data!$M1331+5%</f>
        <v>0.5</v>
      </c>
    </row>
    <row r="1332" spans="1:18" ht="15.75" customHeight="1">
      <c r="A1332" s="1"/>
      <c r="B1332" s="6" t="s">
        <v>27</v>
      </c>
      <c r="C1332" s="6">
        <v>1128299</v>
      </c>
      <c r="D1332" s="7">
        <v>44364</v>
      </c>
      <c r="E1332" s="6" t="s">
        <v>28</v>
      </c>
      <c r="F1332" s="6" t="s">
        <v>63</v>
      </c>
      <c r="G1332" s="6" t="s">
        <v>64</v>
      </c>
      <c r="H1332" s="6" t="s">
        <v>17</v>
      </c>
      <c r="I1332" s="8">
        <v>0.64999999999999991</v>
      </c>
      <c r="J1332" s="9">
        <v>8250</v>
      </c>
      <c r="K1332" s="10">
        <f t="shared" si="10"/>
        <v>5362.4999999999991</v>
      </c>
      <c r="L1332" s="10">
        <f t="shared" si="11"/>
        <v>1608.7499999999998</v>
      </c>
      <c r="M1332" s="11">
        <v>0.3</v>
      </c>
      <c r="O1332" s="16"/>
      <c r="P1332" s="17">
        <f>Data!$I1332-0.05</f>
        <v>0.59999999999999987</v>
      </c>
      <c r="Q1332" s="12">
        <f>Data!$J1332+1000</f>
        <v>9250</v>
      </c>
      <c r="R1332" s="13">
        <f>Data!$M1332+5%</f>
        <v>0.35</v>
      </c>
    </row>
    <row r="1333" spans="1:18" ht="15.75" customHeight="1">
      <c r="A1333" s="1"/>
      <c r="B1333" s="6" t="s">
        <v>27</v>
      </c>
      <c r="C1333" s="6">
        <v>1128299</v>
      </c>
      <c r="D1333" s="7">
        <v>44364</v>
      </c>
      <c r="E1333" s="6" t="s">
        <v>28</v>
      </c>
      <c r="F1333" s="6" t="s">
        <v>63</v>
      </c>
      <c r="G1333" s="6" t="s">
        <v>64</v>
      </c>
      <c r="H1333" s="6" t="s">
        <v>18</v>
      </c>
      <c r="I1333" s="8">
        <v>0.7</v>
      </c>
      <c r="J1333" s="9">
        <v>7000</v>
      </c>
      <c r="K1333" s="10">
        <f t="shared" si="10"/>
        <v>4900</v>
      </c>
      <c r="L1333" s="10">
        <f t="shared" si="11"/>
        <v>1225</v>
      </c>
      <c r="M1333" s="11">
        <v>0.25</v>
      </c>
      <c r="O1333" s="16"/>
      <c r="P1333" s="17">
        <f>Data!$I1333-0.05</f>
        <v>0.64999999999999991</v>
      </c>
      <c r="Q1333" s="12">
        <f>Data!$J1333+1000</f>
        <v>8000</v>
      </c>
      <c r="R1333" s="13">
        <f>Data!$M1333+5%</f>
        <v>0.3</v>
      </c>
    </row>
    <row r="1334" spans="1:18" ht="15.75" customHeight="1">
      <c r="A1334" s="1"/>
      <c r="B1334" s="6" t="s">
        <v>27</v>
      </c>
      <c r="C1334" s="6">
        <v>1128299</v>
      </c>
      <c r="D1334" s="7">
        <v>44364</v>
      </c>
      <c r="E1334" s="6" t="s">
        <v>28</v>
      </c>
      <c r="F1334" s="6" t="s">
        <v>63</v>
      </c>
      <c r="G1334" s="6" t="s">
        <v>64</v>
      </c>
      <c r="H1334" s="6" t="s">
        <v>19</v>
      </c>
      <c r="I1334" s="8">
        <v>0.85</v>
      </c>
      <c r="J1334" s="9">
        <v>7000</v>
      </c>
      <c r="K1334" s="10">
        <f t="shared" si="10"/>
        <v>5950</v>
      </c>
      <c r="L1334" s="10">
        <f t="shared" si="11"/>
        <v>1785</v>
      </c>
      <c r="M1334" s="11">
        <v>0.3</v>
      </c>
      <c r="O1334" s="16"/>
      <c r="P1334" s="17">
        <f>Data!$I1334+0.1</f>
        <v>0.95</v>
      </c>
      <c r="Q1334" s="12">
        <f>Data!$J1334+1000</f>
        <v>8000</v>
      </c>
      <c r="R1334" s="13">
        <f>Data!$M1334+5%</f>
        <v>0.35</v>
      </c>
    </row>
    <row r="1335" spans="1:18" ht="15.75" customHeight="1">
      <c r="A1335" s="1"/>
      <c r="B1335" s="6" t="s">
        <v>27</v>
      </c>
      <c r="C1335" s="6">
        <v>1128299</v>
      </c>
      <c r="D1335" s="7">
        <v>44364</v>
      </c>
      <c r="E1335" s="6" t="s">
        <v>28</v>
      </c>
      <c r="F1335" s="6" t="s">
        <v>63</v>
      </c>
      <c r="G1335" s="6" t="s">
        <v>64</v>
      </c>
      <c r="H1335" s="6" t="s">
        <v>20</v>
      </c>
      <c r="I1335" s="8">
        <v>0.85</v>
      </c>
      <c r="J1335" s="9">
        <v>5750</v>
      </c>
      <c r="K1335" s="10">
        <f t="shared" si="10"/>
        <v>4887.5</v>
      </c>
      <c r="L1335" s="10">
        <f t="shared" si="11"/>
        <v>1466.25</v>
      </c>
      <c r="M1335" s="11">
        <v>0.3</v>
      </c>
      <c r="O1335" s="16"/>
      <c r="P1335" s="17">
        <f>Data!$I1335+0.1</f>
        <v>0.95</v>
      </c>
      <c r="Q1335" s="12">
        <f>Data!$J1335+1000</f>
        <v>6750</v>
      </c>
      <c r="R1335" s="13">
        <f>Data!$M1335+5%</f>
        <v>0.35</v>
      </c>
    </row>
    <row r="1336" spans="1:18" ht="15.75" customHeight="1">
      <c r="A1336" s="1"/>
      <c r="B1336" s="6" t="s">
        <v>27</v>
      </c>
      <c r="C1336" s="6">
        <v>1128299</v>
      </c>
      <c r="D1336" s="7">
        <v>44364</v>
      </c>
      <c r="E1336" s="6" t="s">
        <v>28</v>
      </c>
      <c r="F1336" s="6" t="s">
        <v>63</v>
      </c>
      <c r="G1336" s="6" t="s">
        <v>64</v>
      </c>
      <c r="H1336" s="6" t="s">
        <v>21</v>
      </c>
      <c r="I1336" s="8">
        <v>0.95000000000000007</v>
      </c>
      <c r="J1336" s="9">
        <v>4500</v>
      </c>
      <c r="K1336" s="10">
        <f t="shared" si="10"/>
        <v>4275</v>
      </c>
      <c r="L1336" s="10">
        <f t="shared" si="11"/>
        <v>855</v>
      </c>
      <c r="M1336" s="11">
        <v>0.2</v>
      </c>
      <c r="O1336" s="16"/>
      <c r="P1336" s="17">
        <f>Data!$I1336+0.1</f>
        <v>1.05</v>
      </c>
      <c r="Q1336" s="12">
        <f>Data!$J1336+1000</f>
        <v>5500</v>
      </c>
      <c r="R1336" s="13">
        <f>Data!$M1336+5%</f>
        <v>0.25</v>
      </c>
    </row>
    <row r="1337" spans="1:18" ht="15.75" customHeight="1">
      <c r="A1337" s="1"/>
      <c r="B1337" s="6" t="s">
        <v>27</v>
      </c>
      <c r="C1337" s="6">
        <v>1128299</v>
      </c>
      <c r="D1337" s="7">
        <v>44364</v>
      </c>
      <c r="E1337" s="6" t="s">
        <v>28</v>
      </c>
      <c r="F1337" s="6" t="s">
        <v>63</v>
      </c>
      <c r="G1337" s="6" t="s">
        <v>64</v>
      </c>
      <c r="H1337" s="6" t="s">
        <v>22</v>
      </c>
      <c r="I1337" s="8">
        <v>1.1000000000000001</v>
      </c>
      <c r="J1337" s="9">
        <v>7500</v>
      </c>
      <c r="K1337" s="10">
        <f t="shared" si="10"/>
        <v>8250</v>
      </c>
      <c r="L1337" s="10">
        <f t="shared" si="11"/>
        <v>3712.5</v>
      </c>
      <c r="M1337" s="11">
        <v>0.45</v>
      </c>
      <c r="O1337" s="16"/>
      <c r="P1337" s="17">
        <f>Data!$I1337+0.1</f>
        <v>1.2000000000000002</v>
      </c>
      <c r="Q1337" s="12">
        <f>Data!$J1337+1000</f>
        <v>8500</v>
      </c>
      <c r="R1337" s="13">
        <f>Data!$M1337+5%</f>
        <v>0.5</v>
      </c>
    </row>
    <row r="1338" spans="1:18" ht="15.75" customHeight="1">
      <c r="A1338" s="1"/>
      <c r="B1338" s="6" t="s">
        <v>27</v>
      </c>
      <c r="C1338" s="6">
        <v>1128299</v>
      </c>
      <c r="D1338" s="7">
        <v>44393</v>
      </c>
      <c r="E1338" s="6" t="s">
        <v>28</v>
      </c>
      <c r="F1338" s="6" t="s">
        <v>63</v>
      </c>
      <c r="G1338" s="6" t="s">
        <v>64</v>
      </c>
      <c r="H1338" s="6" t="s">
        <v>17</v>
      </c>
      <c r="I1338" s="8">
        <v>0.9</v>
      </c>
      <c r="J1338" s="9">
        <v>9000</v>
      </c>
      <c r="K1338" s="10">
        <f t="shared" si="10"/>
        <v>8100</v>
      </c>
      <c r="L1338" s="10">
        <f t="shared" si="11"/>
        <v>2430</v>
      </c>
      <c r="M1338" s="11">
        <v>0.3</v>
      </c>
      <c r="O1338" s="16"/>
      <c r="P1338" s="17">
        <f>Data!$I1338+0.1</f>
        <v>1</v>
      </c>
      <c r="Q1338" s="12">
        <f>Data!$J1338+1000</f>
        <v>10000</v>
      </c>
      <c r="R1338" s="13">
        <f>Data!$M1338+5%</f>
        <v>0.35</v>
      </c>
    </row>
    <row r="1339" spans="1:18" ht="15.75" customHeight="1">
      <c r="A1339" s="1"/>
      <c r="B1339" s="6" t="s">
        <v>27</v>
      </c>
      <c r="C1339" s="6">
        <v>1128299</v>
      </c>
      <c r="D1339" s="7">
        <v>44393</v>
      </c>
      <c r="E1339" s="6" t="s">
        <v>28</v>
      </c>
      <c r="F1339" s="6" t="s">
        <v>63</v>
      </c>
      <c r="G1339" s="6" t="s">
        <v>64</v>
      </c>
      <c r="H1339" s="6" t="s">
        <v>18</v>
      </c>
      <c r="I1339" s="8">
        <v>0.95000000000000007</v>
      </c>
      <c r="J1339" s="9">
        <v>7500</v>
      </c>
      <c r="K1339" s="10">
        <f t="shared" si="10"/>
        <v>7125.0000000000009</v>
      </c>
      <c r="L1339" s="10">
        <f t="shared" si="11"/>
        <v>1781.2500000000002</v>
      </c>
      <c r="M1339" s="11">
        <v>0.25</v>
      </c>
      <c r="O1339" s="16"/>
      <c r="P1339" s="17">
        <f>Data!$I1339+0.1</f>
        <v>1.05</v>
      </c>
      <c r="Q1339" s="12">
        <f>Data!$J1339+1000</f>
        <v>8500</v>
      </c>
      <c r="R1339" s="13">
        <f>Data!$M1339+5%</f>
        <v>0.3</v>
      </c>
    </row>
    <row r="1340" spans="1:18" ht="15.75" customHeight="1">
      <c r="A1340" s="1"/>
      <c r="B1340" s="6" t="s">
        <v>27</v>
      </c>
      <c r="C1340" s="6">
        <v>1128299</v>
      </c>
      <c r="D1340" s="7">
        <v>44393</v>
      </c>
      <c r="E1340" s="6" t="s">
        <v>28</v>
      </c>
      <c r="F1340" s="6" t="s">
        <v>63</v>
      </c>
      <c r="G1340" s="6" t="s">
        <v>64</v>
      </c>
      <c r="H1340" s="6" t="s">
        <v>19</v>
      </c>
      <c r="I1340" s="8">
        <v>0.95000000000000007</v>
      </c>
      <c r="J1340" s="9">
        <v>7000</v>
      </c>
      <c r="K1340" s="10">
        <f t="shared" si="10"/>
        <v>6650.0000000000009</v>
      </c>
      <c r="L1340" s="10">
        <f t="shared" si="11"/>
        <v>1995.0000000000002</v>
      </c>
      <c r="M1340" s="11">
        <v>0.3</v>
      </c>
      <c r="O1340" s="16"/>
      <c r="P1340" s="17">
        <f>Data!$I1340+0.1</f>
        <v>1.05</v>
      </c>
      <c r="Q1340" s="12">
        <f>Data!$J1340+1000</f>
        <v>8000</v>
      </c>
      <c r="R1340" s="13">
        <f>Data!$M1340+5%</f>
        <v>0.35</v>
      </c>
    </row>
    <row r="1341" spans="1:18" ht="15.75" customHeight="1">
      <c r="A1341" s="1"/>
      <c r="B1341" s="6" t="s">
        <v>27</v>
      </c>
      <c r="C1341" s="6">
        <v>1128299</v>
      </c>
      <c r="D1341" s="7">
        <v>44393</v>
      </c>
      <c r="E1341" s="6" t="s">
        <v>28</v>
      </c>
      <c r="F1341" s="6" t="s">
        <v>63</v>
      </c>
      <c r="G1341" s="6" t="s">
        <v>64</v>
      </c>
      <c r="H1341" s="6" t="s">
        <v>20</v>
      </c>
      <c r="I1341" s="8">
        <v>0.9</v>
      </c>
      <c r="J1341" s="9">
        <v>6000</v>
      </c>
      <c r="K1341" s="10">
        <f t="shared" si="10"/>
        <v>5400</v>
      </c>
      <c r="L1341" s="10">
        <f t="shared" si="11"/>
        <v>1620</v>
      </c>
      <c r="M1341" s="11">
        <v>0.3</v>
      </c>
      <c r="O1341" s="16"/>
      <c r="P1341" s="17">
        <f>Data!$I1341+0.1</f>
        <v>1</v>
      </c>
      <c r="Q1341" s="12">
        <f>Data!$J1341+1000</f>
        <v>7000</v>
      </c>
      <c r="R1341" s="13">
        <f>Data!$M1341+5%</f>
        <v>0.35</v>
      </c>
    </row>
    <row r="1342" spans="1:18" ht="15.75" customHeight="1">
      <c r="A1342" s="1"/>
      <c r="B1342" s="6" t="s">
        <v>27</v>
      </c>
      <c r="C1342" s="6">
        <v>1128299</v>
      </c>
      <c r="D1342" s="7">
        <v>44393</v>
      </c>
      <c r="E1342" s="6" t="s">
        <v>28</v>
      </c>
      <c r="F1342" s="6" t="s">
        <v>63</v>
      </c>
      <c r="G1342" s="6" t="s">
        <v>64</v>
      </c>
      <c r="H1342" s="6" t="s">
        <v>21</v>
      </c>
      <c r="I1342" s="8">
        <v>0.95000000000000007</v>
      </c>
      <c r="J1342" s="9">
        <v>6500</v>
      </c>
      <c r="K1342" s="10">
        <f t="shared" si="10"/>
        <v>6175</v>
      </c>
      <c r="L1342" s="10">
        <f t="shared" si="11"/>
        <v>1235</v>
      </c>
      <c r="M1342" s="11">
        <v>0.2</v>
      </c>
      <c r="O1342" s="16"/>
      <c r="P1342" s="17">
        <f>Data!$I1342+0.1</f>
        <v>1.05</v>
      </c>
      <c r="Q1342" s="12">
        <f>Data!$J1342+1000</f>
        <v>7500</v>
      </c>
      <c r="R1342" s="13">
        <f>Data!$M1342+5%</f>
        <v>0.25</v>
      </c>
    </row>
    <row r="1343" spans="1:18" ht="15.75" customHeight="1">
      <c r="A1343" s="1"/>
      <c r="B1343" s="6" t="s">
        <v>27</v>
      </c>
      <c r="C1343" s="6">
        <v>1128299</v>
      </c>
      <c r="D1343" s="7">
        <v>44393</v>
      </c>
      <c r="E1343" s="6" t="s">
        <v>28</v>
      </c>
      <c r="F1343" s="6" t="s">
        <v>63</v>
      </c>
      <c r="G1343" s="6" t="s">
        <v>64</v>
      </c>
      <c r="H1343" s="6" t="s">
        <v>22</v>
      </c>
      <c r="I1343" s="8">
        <v>1.1000000000000001</v>
      </c>
      <c r="J1343" s="9">
        <v>6500</v>
      </c>
      <c r="K1343" s="10">
        <f t="shared" si="10"/>
        <v>7150.0000000000009</v>
      </c>
      <c r="L1343" s="10">
        <f t="shared" si="11"/>
        <v>3217.5000000000005</v>
      </c>
      <c r="M1343" s="11">
        <v>0.45</v>
      </c>
      <c r="O1343" s="16"/>
      <c r="P1343" s="17">
        <f>Data!$I1343+0.1</f>
        <v>1.2000000000000002</v>
      </c>
      <c r="Q1343" s="12">
        <f>Data!$J1343+1000</f>
        <v>7500</v>
      </c>
      <c r="R1343" s="13">
        <f>Data!$M1343+5%</f>
        <v>0.5</v>
      </c>
    </row>
    <row r="1344" spans="1:18" ht="15.75" customHeight="1">
      <c r="A1344" s="1"/>
      <c r="B1344" s="6" t="s">
        <v>27</v>
      </c>
      <c r="C1344" s="6">
        <v>1128299</v>
      </c>
      <c r="D1344" s="7">
        <v>44425</v>
      </c>
      <c r="E1344" s="6" t="s">
        <v>28</v>
      </c>
      <c r="F1344" s="6" t="s">
        <v>63</v>
      </c>
      <c r="G1344" s="6" t="s">
        <v>64</v>
      </c>
      <c r="H1344" s="6" t="s">
        <v>17</v>
      </c>
      <c r="I1344" s="8">
        <v>0.95000000000000007</v>
      </c>
      <c r="J1344" s="9">
        <v>8500</v>
      </c>
      <c r="K1344" s="10">
        <f t="shared" si="10"/>
        <v>8075.0000000000009</v>
      </c>
      <c r="L1344" s="10">
        <f t="shared" si="11"/>
        <v>2422.5</v>
      </c>
      <c r="M1344" s="11">
        <v>0.3</v>
      </c>
      <c r="O1344" s="16"/>
      <c r="P1344" s="17">
        <f>Data!$I1344+0.1</f>
        <v>1.05</v>
      </c>
      <c r="Q1344" s="12">
        <f>Data!$J1344+1000</f>
        <v>9500</v>
      </c>
      <c r="R1344" s="13">
        <f>Data!$M1344+5%</f>
        <v>0.35</v>
      </c>
    </row>
    <row r="1345" spans="1:18" ht="15.75" customHeight="1">
      <c r="A1345" s="1"/>
      <c r="B1345" s="6" t="s">
        <v>27</v>
      </c>
      <c r="C1345" s="6">
        <v>1128299</v>
      </c>
      <c r="D1345" s="7">
        <v>44425</v>
      </c>
      <c r="E1345" s="6" t="s">
        <v>28</v>
      </c>
      <c r="F1345" s="6" t="s">
        <v>63</v>
      </c>
      <c r="G1345" s="6" t="s">
        <v>64</v>
      </c>
      <c r="H1345" s="6" t="s">
        <v>18</v>
      </c>
      <c r="I1345" s="8">
        <v>0.85000000000000009</v>
      </c>
      <c r="J1345" s="9">
        <v>8250</v>
      </c>
      <c r="K1345" s="10">
        <f t="shared" si="10"/>
        <v>7012.5000000000009</v>
      </c>
      <c r="L1345" s="10">
        <f t="shared" si="11"/>
        <v>1753.1250000000002</v>
      </c>
      <c r="M1345" s="11">
        <v>0.25</v>
      </c>
      <c r="O1345" s="16"/>
      <c r="P1345" s="17">
        <f>Data!$I1345+0.1</f>
        <v>0.95000000000000007</v>
      </c>
      <c r="Q1345" s="12">
        <f>Data!$J1345+1000</f>
        <v>9250</v>
      </c>
      <c r="R1345" s="13">
        <f>Data!$M1345+5%</f>
        <v>0.3</v>
      </c>
    </row>
    <row r="1346" spans="1:18" ht="15.75" customHeight="1">
      <c r="A1346" s="1"/>
      <c r="B1346" s="6" t="s">
        <v>27</v>
      </c>
      <c r="C1346" s="6">
        <v>1128299</v>
      </c>
      <c r="D1346" s="7">
        <v>44425</v>
      </c>
      <c r="E1346" s="6" t="s">
        <v>28</v>
      </c>
      <c r="F1346" s="6" t="s">
        <v>63</v>
      </c>
      <c r="G1346" s="6" t="s">
        <v>64</v>
      </c>
      <c r="H1346" s="6" t="s">
        <v>19</v>
      </c>
      <c r="I1346" s="8">
        <v>0.8</v>
      </c>
      <c r="J1346" s="9">
        <v>7000</v>
      </c>
      <c r="K1346" s="10">
        <f t="shared" si="10"/>
        <v>5600</v>
      </c>
      <c r="L1346" s="10">
        <f t="shared" si="11"/>
        <v>1680</v>
      </c>
      <c r="M1346" s="11">
        <v>0.3</v>
      </c>
      <c r="O1346" s="16"/>
      <c r="P1346" s="17">
        <f>Data!$I1346+0.1</f>
        <v>0.9</v>
      </c>
      <c r="Q1346" s="12">
        <f>Data!$J1346+1000</f>
        <v>8000</v>
      </c>
      <c r="R1346" s="13">
        <f>Data!$M1346+5%</f>
        <v>0.35</v>
      </c>
    </row>
    <row r="1347" spans="1:18" ht="15.75" customHeight="1">
      <c r="A1347" s="1"/>
      <c r="B1347" s="6" t="s">
        <v>27</v>
      </c>
      <c r="C1347" s="6">
        <v>1128299</v>
      </c>
      <c r="D1347" s="7">
        <v>44425</v>
      </c>
      <c r="E1347" s="6" t="s">
        <v>28</v>
      </c>
      <c r="F1347" s="6" t="s">
        <v>63</v>
      </c>
      <c r="G1347" s="6" t="s">
        <v>64</v>
      </c>
      <c r="H1347" s="6" t="s">
        <v>20</v>
      </c>
      <c r="I1347" s="8">
        <v>0.8</v>
      </c>
      <c r="J1347" s="9">
        <v>4750</v>
      </c>
      <c r="K1347" s="10">
        <f t="shared" si="10"/>
        <v>3800</v>
      </c>
      <c r="L1347" s="10">
        <f t="shared" si="11"/>
        <v>1140</v>
      </c>
      <c r="M1347" s="11">
        <v>0.3</v>
      </c>
      <c r="O1347" s="16"/>
      <c r="P1347" s="17">
        <f>Data!$I1347+0.1</f>
        <v>0.9</v>
      </c>
      <c r="Q1347" s="12">
        <f>Data!$J1347-500</f>
        <v>4250</v>
      </c>
      <c r="R1347" s="13">
        <f>Data!$M1347+5%</f>
        <v>0.35</v>
      </c>
    </row>
    <row r="1348" spans="1:18" ht="15.75" customHeight="1">
      <c r="A1348" s="1"/>
      <c r="B1348" s="6" t="s">
        <v>27</v>
      </c>
      <c r="C1348" s="6">
        <v>1128299</v>
      </c>
      <c r="D1348" s="7">
        <v>44425</v>
      </c>
      <c r="E1348" s="6" t="s">
        <v>28</v>
      </c>
      <c r="F1348" s="6" t="s">
        <v>63</v>
      </c>
      <c r="G1348" s="6" t="s">
        <v>64</v>
      </c>
      <c r="H1348" s="6" t="s">
        <v>21</v>
      </c>
      <c r="I1348" s="8">
        <v>0.79999999999999993</v>
      </c>
      <c r="J1348" s="9">
        <v>4750</v>
      </c>
      <c r="K1348" s="10">
        <f t="shared" si="10"/>
        <v>3799.9999999999995</v>
      </c>
      <c r="L1348" s="10">
        <f t="shared" si="11"/>
        <v>760</v>
      </c>
      <c r="M1348" s="11">
        <v>0.2</v>
      </c>
      <c r="O1348" s="16"/>
      <c r="P1348" s="17">
        <f>Data!$I1348+0.1</f>
        <v>0.89999999999999991</v>
      </c>
      <c r="Q1348" s="12">
        <f>Data!$J1348-500</f>
        <v>4250</v>
      </c>
      <c r="R1348" s="13">
        <f>Data!$M1348+5%</f>
        <v>0.25</v>
      </c>
    </row>
    <row r="1349" spans="1:18" ht="15.75" customHeight="1">
      <c r="A1349" s="1"/>
      <c r="B1349" s="6" t="s">
        <v>27</v>
      </c>
      <c r="C1349" s="6">
        <v>1128299</v>
      </c>
      <c r="D1349" s="7">
        <v>44425</v>
      </c>
      <c r="E1349" s="6" t="s">
        <v>28</v>
      </c>
      <c r="F1349" s="6" t="s">
        <v>63</v>
      </c>
      <c r="G1349" s="6" t="s">
        <v>64</v>
      </c>
      <c r="H1349" s="6" t="s">
        <v>22</v>
      </c>
      <c r="I1349" s="8">
        <v>0.85</v>
      </c>
      <c r="J1349" s="9">
        <v>3000</v>
      </c>
      <c r="K1349" s="10">
        <f t="shared" si="10"/>
        <v>2550</v>
      </c>
      <c r="L1349" s="10">
        <f t="shared" si="11"/>
        <v>1147.5</v>
      </c>
      <c r="M1349" s="11">
        <v>0.45</v>
      </c>
      <c r="O1349" s="16"/>
      <c r="P1349" s="17">
        <f>Data!$I1349+0.1</f>
        <v>0.95</v>
      </c>
      <c r="Q1349" s="12">
        <f>Data!$J1349-500</f>
        <v>2500</v>
      </c>
      <c r="R1349" s="13">
        <f>Data!$M1349+5%</f>
        <v>0.5</v>
      </c>
    </row>
    <row r="1350" spans="1:18" ht="15.75" customHeight="1">
      <c r="A1350" s="1"/>
      <c r="B1350" s="6" t="s">
        <v>27</v>
      </c>
      <c r="C1350" s="6">
        <v>1128299</v>
      </c>
      <c r="D1350" s="7">
        <v>44457</v>
      </c>
      <c r="E1350" s="6" t="s">
        <v>28</v>
      </c>
      <c r="F1350" s="6" t="s">
        <v>63</v>
      </c>
      <c r="G1350" s="6" t="s">
        <v>64</v>
      </c>
      <c r="H1350" s="6" t="s">
        <v>17</v>
      </c>
      <c r="I1350" s="8">
        <v>0.60000000000000009</v>
      </c>
      <c r="J1350" s="9">
        <v>5000</v>
      </c>
      <c r="K1350" s="10">
        <f t="shared" si="10"/>
        <v>3000.0000000000005</v>
      </c>
      <c r="L1350" s="10">
        <f t="shared" si="11"/>
        <v>900.00000000000011</v>
      </c>
      <c r="M1350" s="11">
        <v>0.3</v>
      </c>
      <c r="O1350" s="16"/>
      <c r="P1350" s="17">
        <f>Data!$I1350-0.05</f>
        <v>0.55000000000000004</v>
      </c>
      <c r="Q1350" s="12">
        <f>Data!$J1350-500</f>
        <v>4500</v>
      </c>
      <c r="R1350" s="13">
        <f>Data!$M1350+5%</f>
        <v>0.35</v>
      </c>
    </row>
    <row r="1351" spans="1:18" ht="15.75" customHeight="1">
      <c r="A1351" s="1"/>
      <c r="B1351" s="6" t="s">
        <v>27</v>
      </c>
      <c r="C1351" s="6">
        <v>1128299</v>
      </c>
      <c r="D1351" s="7">
        <v>44457</v>
      </c>
      <c r="E1351" s="6" t="s">
        <v>28</v>
      </c>
      <c r="F1351" s="6" t="s">
        <v>63</v>
      </c>
      <c r="G1351" s="6" t="s">
        <v>64</v>
      </c>
      <c r="H1351" s="6" t="s">
        <v>18</v>
      </c>
      <c r="I1351" s="8">
        <v>0.65000000000000013</v>
      </c>
      <c r="J1351" s="9">
        <v>5000</v>
      </c>
      <c r="K1351" s="10">
        <f t="shared" si="10"/>
        <v>3250.0000000000005</v>
      </c>
      <c r="L1351" s="10">
        <f t="shared" si="11"/>
        <v>812.50000000000011</v>
      </c>
      <c r="M1351" s="11">
        <v>0.25</v>
      </c>
      <c r="O1351" s="16"/>
      <c r="P1351" s="17">
        <f>Data!$I1351-0.05</f>
        <v>0.60000000000000009</v>
      </c>
      <c r="Q1351" s="12">
        <f>Data!$J1351-500</f>
        <v>4500</v>
      </c>
      <c r="R1351" s="13">
        <f>Data!$M1351+5%</f>
        <v>0.3</v>
      </c>
    </row>
    <row r="1352" spans="1:18" ht="15.75" customHeight="1">
      <c r="A1352" s="1"/>
      <c r="B1352" s="6" t="s">
        <v>27</v>
      </c>
      <c r="C1352" s="6">
        <v>1128299</v>
      </c>
      <c r="D1352" s="7">
        <v>44457</v>
      </c>
      <c r="E1352" s="6" t="s">
        <v>28</v>
      </c>
      <c r="F1352" s="6" t="s">
        <v>63</v>
      </c>
      <c r="G1352" s="6" t="s">
        <v>64</v>
      </c>
      <c r="H1352" s="6" t="s">
        <v>19</v>
      </c>
      <c r="I1352" s="8">
        <v>0.60000000000000009</v>
      </c>
      <c r="J1352" s="9">
        <v>3000</v>
      </c>
      <c r="K1352" s="10">
        <f t="shared" si="10"/>
        <v>1800.0000000000002</v>
      </c>
      <c r="L1352" s="10">
        <f t="shared" si="11"/>
        <v>540</v>
      </c>
      <c r="M1352" s="11">
        <v>0.3</v>
      </c>
      <c r="O1352" s="16"/>
      <c r="P1352" s="17">
        <f>Data!$I1352-0.05</f>
        <v>0.55000000000000004</v>
      </c>
      <c r="Q1352" s="12">
        <f>Data!$J1352-750</f>
        <v>2250</v>
      </c>
      <c r="R1352" s="13">
        <f>Data!$M1352+5%</f>
        <v>0.35</v>
      </c>
    </row>
    <row r="1353" spans="1:18" ht="15.75" customHeight="1">
      <c r="A1353" s="1"/>
      <c r="B1353" s="6" t="s">
        <v>27</v>
      </c>
      <c r="C1353" s="6">
        <v>1128299</v>
      </c>
      <c r="D1353" s="7">
        <v>44457</v>
      </c>
      <c r="E1353" s="6" t="s">
        <v>28</v>
      </c>
      <c r="F1353" s="6" t="s">
        <v>63</v>
      </c>
      <c r="G1353" s="6" t="s">
        <v>64</v>
      </c>
      <c r="H1353" s="6" t="s">
        <v>20</v>
      </c>
      <c r="I1353" s="8">
        <v>0.60000000000000009</v>
      </c>
      <c r="J1353" s="9">
        <v>2500</v>
      </c>
      <c r="K1353" s="10">
        <f t="shared" si="10"/>
        <v>1500.0000000000002</v>
      </c>
      <c r="L1353" s="10">
        <f t="shared" si="11"/>
        <v>450.00000000000006</v>
      </c>
      <c r="M1353" s="11">
        <v>0.3</v>
      </c>
      <c r="O1353" s="16"/>
      <c r="P1353" s="17">
        <f>Data!$I1353-0.05</f>
        <v>0.55000000000000004</v>
      </c>
      <c r="Q1353" s="12">
        <f>Data!$J1353-750</f>
        <v>1750</v>
      </c>
      <c r="R1353" s="13">
        <f>Data!$M1353+5%</f>
        <v>0.35</v>
      </c>
    </row>
    <row r="1354" spans="1:18" ht="15.75" customHeight="1">
      <c r="A1354" s="1"/>
      <c r="B1354" s="6" t="s">
        <v>27</v>
      </c>
      <c r="C1354" s="6">
        <v>1128299</v>
      </c>
      <c r="D1354" s="7">
        <v>44457</v>
      </c>
      <c r="E1354" s="6" t="s">
        <v>28</v>
      </c>
      <c r="F1354" s="6" t="s">
        <v>63</v>
      </c>
      <c r="G1354" s="6" t="s">
        <v>64</v>
      </c>
      <c r="H1354" s="6" t="s">
        <v>21</v>
      </c>
      <c r="I1354" s="8">
        <v>0.70000000000000007</v>
      </c>
      <c r="J1354" s="9">
        <v>2750</v>
      </c>
      <c r="K1354" s="10">
        <f t="shared" si="10"/>
        <v>1925.0000000000002</v>
      </c>
      <c r="L1354" s="10">
        <f t="shared" si="11"/>
        <v>385.00000000000006</v>
      </c>
      <c r="M1354" s="11">
        <v>0.2</v>
      </c>
      <c r="O1354" s="16"/>
      <c r="P1354" s="17">
        <f>Data!$I1354-0.05</f>
        <v>0.65</v>
      </c>
      <c r="Q1354" s="12">
        <f>Data!$J1354-750</f>
        <v>2000</v>
      </c>
      <c r="R1354" s="13">
        <f>Data!$M1354+5%</f>
        <v>0.25</v>
      </c>
    </row>
    <row r="1355" spans="1:18" ht="15.75" customHeight="1">
      <c r="A1355" s="1"/>
      <c r="B1355" s="6" t="s">
        <v>27</v>
      </c>
      <c r="C1355" s="6">
        <v>1128299</v>
      </c>
      <c r="D1355" s="7">
        <v>44457</v>
      </c>
      <c r="E1355" s="6" t="s">
        <v>28</v>
      </c>
      <c r="F1355" s="6" t="s">
        <v>63</v>
      </c>
      <c r="G1355" s="6" t="s">
        <v>64</v>
      </c>
      <c r="H1355" s="6" t="s">
        <v>22</v>
      </c>
      <c r="I1355" s="8">
        <v>0.54999999999999993</v>
      </c>
      <c r="J1355" s="9">
        <v>3000</v>
      </c>
      <c r="K1355" s="10">
        <f t="shared" si="10"/>
        <v>1649.9999999999998</v>
      </c>
      <c r="L1355" s="10">
        <f t="shared" si="11"/>
        <v>742.49999999999989</v>
      </c>
      <c r="M1355" s="11">
        <v>0.45</v>
      </c>
      <c r="O1355" s="16"/>
      <c r="P1355" s="17">
        <f>Data!$I1355-0.05</f>
        <v>0.49999999999999994</v>
      </c>
      <c r="Q1355" s="12">
        <f>Data!$J1355-750</f>
        <v>2250</v>
      </c>
      <c r="R1355" s="13">
        <f>Data!$M1355+5%</f>
        <v>0.5</v>
      </c>
    </row>
    <row r="1356" spans="1:18" ht="15.75" customHeight="1">
      <c r="A1356" s="1"/>
      <c r="B1356" s="6" t="s">
        <v>27</v>
      </c>
      <c r="C1356" s="6">
        <v>1128299</v>
      </c>
      <c r="D1356" s="7">
        <v>44486</v>
      </c>
      <c r="E1356" s="6" t="s">
        <v>28</v>
      </c>
      <c r="F1356" s="6" t="s">
        <v>63</v>
      </c>
      <c r="G1356" s="6" t="s">
        <v>64</v>
      </c>
      <c r="H1356" s="6" t="s">
        <v>17</v>
      </c>
      <c r="I1356" s="8">
        <v>0.5</v>
      </c>
      <c r="J1356" s="9">
        <v>4000</v>
      </c>
      <c r="K1356" s="10">
        <f t="shared" si="10"/>
        <v>2000</v>
      </c>
      <c r="L1356" s="10">
        <f t="shared" si="11"/>
        <v>600</v>
      </c>
      <c r="M1356" s="11">
        <v>0.3</v>
      </c>
      <c r="O1356" s="16"/>
      <c r="P1356" s="17">
        <f>Data!$I1356-0.05</f>
        <v>0.45</v>
      </c>
      <c r="Q1356" s="12">
        <f>Data!$J1356-750</f>
        <v>3250</v>
      </c>
      <c r="R1356" s="13">
        <f>Data!$M1356+5%</f>
        <v>0.35</v>
      </c>
    </row>
    <row r="1357" spans="1:18" ht="15.75" customHeight="1">
      <c r="A1357" s="1"/>
      <c r="B1357" s="6" t="s">
        <v>27</v>
      </c>
      <c r="C1357" s="6">
        <v>1128299</v>
      </c>
      <c r="D1357" s="7">
        <v>44486</v>
      </c>
      <c r="E1357" s="6" t="s">
        <v>28</v>
      </c>
      <c r="F1357" s="6" t="s">
        <v>63</v>
      </c>
      <c r="G1357" s="6" t="s">
        <v>64</v>
      </c>
      <c r="H1357" s="6" t="s">
        <v>18</v>
      </c>
      <c r="I1357" s="8">
        <v>0.65000000000000013</v>
      </c>
      <c r="J1357" s="9">
        <v>5750</v>
      </c>
      <c r="K1357" s="10">
        <f t="shared" si="10"/>
        <v>3737.5000000000009</v>
      </c>
      <c r="L1357" s="10">
        <f t="shared" si="11"/>
        <v>934.37500000000023</v>
      </c>
      <c r="M1357" s="11">
        <v>0.25</v>
      </c>
      <c r="O1357" s="16"/>
      <c r="P1357" s="17">
        <f>Data!$I1357-0</f>
        <v>0.65000000000000013</v>
      </c>
      <c r="Q1357" s="12">
        <f>Data!$J1357+1000</f>
        <v>6750</v>
      </c>
      <c r="R1357" s="13">
        <f>Data!$M1357+5%</f>
        <v>0.3</v>
      </c>
    </row>
    <row r="1358" spans="1:18" ht="15.75" customHeight="1">
      <c r="A1358" s="1"/>
      <c r="B1358" s="6" t="s">
        <v>27</v>
      </c>
      <c r="C1358" s="6">
        <v>1128299</v>
      </c>
      <c r="D1358" s="7">
        <v>44486</v>
      </c>
      <c r="E1358" s="6" t="s">
        <v>28</v>
      </c>
      <c r="F1358" s="6" t="s">
        <v>63</v>
      </c>
      <c r="G1358" s="6" t="s">
        <v>64</v>
      </c>
      <c r="H1358" s="6" t="s">
        <v>19</v>
      </c>
      <c r="I1358" s="8">
        <v>0.60000000000000009</v>
      </c>
      <c r="J1358" s="9">
        <v>4000</v>
      </c>
      <c r="K1358" s="10">
        <f t="shared" si="10"/>
        <v>2400.0000000000005</v>
      </c>
      <c r="L1358" s="10">
        <f t="shared" si="11"/>
        <v>720.00000000000011</v>
      </c>
      <c r="M1358" s="11">
        <v>0.3</v>
      </c>
      <c r="O1358" s="16"/>
      <c r="P1358" s="17">
        <f>Data!$I1358-0</f>
        <v>0.60000000000000009</v>
      </c>
      <c r="Q1358" s="12">
        <f>Data!$J1358+1000</f>
        <v>5000</v>
      </c>
      <c r="R1358" s="13">
        <f>Data!$M1358+5%</f>
        <v>0.35</v>
      </c>
    </row>
    <row r="1359" spans="1:18" ht="15.75" customHeight="1">
      <c r="A1359" s="1"/>
      <c r="B1359" s="6" t="s">
        <v>27</v>
      </c>
      <c r="C1359" s="6">
        <v>1128299</v>
      </c>
      <c r="D1359" s="7">
        <v>44486</v>
      </c>
      <c r="E1359" s="6" t="s">
        <v>28</v>
      </c>
      <c r="F1359" s="6" t="s">
        <v>63</v>
      </c>
      <c r="G1359" s="6" t="s">
        <v>64</v>
      </c>
      <c r="H1359" s="6" t="s">
        <v>20</v>
      </c>
      <c r="I1359" s="8">
        <v>0.55000000000000004</v>
      </c>
      <c r="J1359" s="9">
        <v>3750</v>
      </c>
      <c r="K1359" s="10">
        <f t="shared" si="10"/>
        <v>2062.5</v>
      </c>
      <c r="L1359" s="10">
        <f t="shared" si="11"/>
        <v>618.75</v>
      </c>
      <c r="M1359" s="11">
        <v>0.3</v>
      </c>
      <c r="O1359" s="16"/>
      <c r="P1359" s="17">
        <f>Data!$I1359-0</f>
        <v>0.55000000000000004</v>
      </c>
      <c r="Q1359" s="12">
        <f>Data!$J1359+1000</f>
        <v>4750</v>
      </c>
      <c r="R1359" s="13">
        <f>Data!$M1359+5%</f>
        <v>0.35</v>
      </c>
    </row>
    <row r="1360" spans="1:18" ht="15.75" customHeight="1">
      <c r="A1360" s="1"/>
      <c r="B1360" s="6" t="s">
        <v>27</v>
      </c>
      <c r="C1360" s="6">
        <v>1128299</v>
      </c>
      <c r="D1360" s="7">
        <v>44486</v>
      </c>
      <c r="E1360" s="6" t="s">
        <v>28</v>
      </c>
      <c r="F1360" s="6" t="s">
        <v>63</v>
      </c>
      <c r="G1360" s="6" t="s">
        <v>64</v>
      </c>
      <c r="H1360" s="6" t="s">
        <v>21</v>
      </c>
      <c r="I1360" s="8">
        <v>0.65</v>
      </c>
      <c r="J1360" s="9">
        <v>3500</v>
      </c>
      <c r="K1360" s="10">
        <f t="shared" si="10"/>
        <v>2275</v>
      </c>
      <c r="L1360" s="10">
        <f t="shared" si="11"/>
        <v>455</v>
      </c>
      <c r="M1360" s="11">
        <v>0.2</v>
      </c>
      <c r="O1360" s="16"/>
      <c r="P1360" s="17">
        <f>Data!$I1360-0</f>
        <v>0.65</v>
      </c>
      <c r="Q1360" s="12">
        <f>Data!$J1360+1000</f>
        <v>4500</v>
      </c>
      <c r="R1360" s="13">
        <f>Data!$M1360+5%</f>
        <v>0.25</v>
      </c>
    </row>
    <row r="1361" spans="1:18" ht="15.75" customHeight="1">
      <c r="A1361" s="1"/>
      <c r="B1361" s="6" t="s">
        <v>27</v>
      </c>
      <c r="C1361" s="6">
        <v>1128299</v>
      </c>
      <c r="D1361" s="7">
        <v>44486</v>
      </c>
      <c r="E1361" s="6" t="s">
        <v>28</v>
      </c>
      <c r="F1361" s="6" t="s">
        <v>63</v>
      </c>
      <c r="G1361" s="6" t="s">
        <v>64</v>
      </c>
      <c r="H1361" s="6" t="s">
        <v>22</v>
      </c>
      <c r="I1361" s="8">
        <v>0.70000000000000007</v>
      </c>
      <c r="J1361" s="9">
        <v>4000</v>
      </c>
      <c r="K1361" s="10">
        <f t="shared" si="10"/>
        <v>2800.0000000000005</v>
      </c>
      <c r="L1361" s="10">
        <f t="shared" si="11"/>
        <v>1260.0000000000002</v>
      </c>
      <c r="M1361" s="11">
        <v>0.45</v>
      </c>
      <c r="O1361" s="16"/>
      <c r="P1361" s="17">
        <f>Data!$I1361-0</f>
        <v>0.70000000000000007</v>
      </c>
      <c r="Q1361" s="12">
        <f>Data!$J1361+1000</f>
        <v>5000</v>
      </c>
      <c r="R1361" s="13">
        <f>Data!$M1361+5%</f>
        <v>0.5</v>
      </c>
    </row>
    <row r="1362" spans="1:18" ht="15.75" customHeight="1">
      <c r="A1362" s="1"/>
      <c r="B1362" s="6" t="s">
        <v>27</v>
      </c>
      <c r="C1362" s="6">
        <v>1128299</v>
      </c>
      <c r="D1362" s="7">
        <v>44517</v>
      </c>
      <c r="E1362" s="6" t="s">
        <v>28</v>
      </c>
      <c r="F1362" s="6" t="s">
        <v>63</v>
      </c>
      <c r="G1362" s="6" t="s">
        <v>64</v>
      </c>
      <c r="H1362" s="6" t="s">
        <v>17</v>
      </c>
      <c r="I1362" s="8">
        <v>0.55000000000000004</v>
      </c>
      <c r="J1362" s="9">
        <v>6250</v>
      </c>
      <c r="K1362" s="10">
        <f t="shared" si="10"/>
        <v>3437.5000000000005</v>
      </c>
      <c r="L1362" s="10">
        <f t="shared" si="11"/>
        <v>1031.25</v>
      </c>
      <c r="M1362" s="11">
        <v>0.3</v>
      </c>
      <c r="O1362" s="16"/>
      <c r="P1362" s="17">
        <f>Data!$I1362-0</f>
        <v>0.55000000000000004</v>
      </c>
      <c r="Q1362" s="12">
        <f>Data!$J1362+1000</f>
        <v>7250</v>
      </c>
      <c r="R1362" s="13">
        <f>Data!$M1362+5%</f>
        <v>0.35</v>
      </c>
    </row>
    <row r="1363" spans="1:18" ht="15.75" customHeight="1">
      <c r="A1363" s="1"/>
      <c r="B1363" s="6" t="s">
        <v>27</v>
      </c>
      <c r="C1363" s="6">
        <v>1128299</v>
      </c>
      <c r="D1363" s="7">
        <v>44517</v>
      </c>
      <c r="E1363" s="6" t="s">
        <v>28</v>
      </c>
      <c r="F1363" s="6" t="s">
        <v>63</v>
      </c>
      <c r="G1363" s="6" t="s">
        <v>64</v>
      </c>
      <c r="H1363" s="6" t="s">
        <v>18</v>
      </c>
      <c r="I1363" s="8">
        <v>0.60000000000000009</v>
      </c>
      <c r="J1363" s="9">
        <v>7000</v>
      </c>
      <c r="K1363" s="10">
        <f t="shared" si="10"/>
        <v>4200.0000000000009</v>
      </c>
      <c r="L1363" s="10">
        <f t="shared" si="11"/>
        <v>1050.0000000000002</v>
      </c>
      <c r="M1363" s="11">
        <v>0.25</v>
      </c>
      <c r="O1363" s="16"/>
      <c r="P1363" s="17">
        <f>Data!$I1363-0</f>
        <v>0.60000000000000009</v>
      </c>
      <c r="Q1363" s="12">
        <f>Data!$J1363+1000</f>
        <v>8000</v>
      </c>
      <c r="R1363" s="13">
        <f>Data!$M1363+5%</f>
        <v>0.3</v>
      </c>
    </row>
    <row r="1364" spans="1:18" ht="15.75" customHeight="1">
      <c r="A1364" s="1"/>
      <c r="B1364" s="6" t="s">
        <v>27</v>
      </c>
      <c r="C1364" s="6">
        <v>1128299</v>
      </c>
      <c r="D1364" s="7">
        <v>44517</v>
      </c>
      <c r="E1364" s="6" t="s">
        <v>28</v>
      </c>
      <c r="F1364" s="6" t="s">
        <v>63</v>
      </c>
      <c r="G1364" s="6" t="s">
        <v>64</v>
      </c>
      <c r="H1364" s="6" t="s">
        <v>19</v>
      </c>
      <c r="I1364" s="8">
        <v>0.55000000000000004</v>
      </c>
      <c r="J1364" s="9">
        <v>5250</v>
      </c>
      <c r="K1364" s="10">
        <f t="shared" si="10"/>
        <v>2887.5000000000005</v>
      </c>
      <c r="L1364" s="10">
        <f t="shared" si="11"/>
        <v>866.25000000000011</v>
      </c>
      <c r="M1364" s="11">
        <v>0.3</v>
      </c>
      <c r="O1364" s="16"/>
      <c r="P1364" s="17">
        <f>Data!$I1364-0</f>
        <v>0.55000000000000004</v>
      </c>
      <c r="Q1364" s="12">
        <f>Data!$J1364+1000</f>
        <v>6250</v>
      </c>
      <c r="R1364" s="13">
        <f>Data!$M1364+5%</f>
        <v>0.35</v>
      </c>
    </row>
    <row r="1365" spans="1:18" ht="15.75" customHeight="1">
      <c r="A1365" s="1"/>
      <c r="B1365" s="6" t="s">
        <v>27</v>
      </c>
      <c r="C1365" s="6">
        <v>1128299</v>
      </c>
      <c r="D1365" s="7">
        <v>44517</v>
      </c>
      <c r="E1365" s="6" t="s">
        <v>28</v>
      </c>
      <c r="F1365" s="6" t="s">
        <v>63</v>
      </c>
      <c r="G1365" s="6" t="s">
        <v>64</v>
      </c>
      <c r="H1365" s="6" t="s">
        <v>20</v>
      </c>
      <c r="I1365" s="8">
        <v>0.65000000000000013</v>
      </c>
      <c r="J1365" s="9">
        <v>5000</v>
      </c>
      <c r="K1365" s="10">
        <f t="shared" si="10"/>
        <v>3250.0000000000005</v>
      </c>
      <c r="L1365" s="10">
        <f t="shared" si="11"/>
        <v>975.00000000000011</v>
      </c>
      <c r="M1365" s="11">
        <v>0.3</v>
      </c>
      <c r="O1365" s="16"/>
      <c r="P1365" s="17">
        <f>Data!$I1365-0</f>
        <v>0.65000000000000013</v>
      </c>
      <c r="Q1365" s="12">
        <f>Data!$J1365+1000</f>
        <v>6000</v>
      </c>
      <c r="R1365" s="13">
        <f>Data!$M1365+5%</f>
        <v>0.35</v>
      </c>
    </row>
    <row r="1366" spans="1:18" ht="15.75" customHeight="1">
      <c r="A1366" s="1"/>
      <c r="B1366" s="6" t="s">
        <v>27</v>
      </c>
      <c r="C1366" s="6">
        <v>1128299</v>
      </c>
      <c r="D1366" s="7">
        <v>44517</v>
      </c>
      <c r="E1366" s="6" t="s">
        <v>28</v>
      </c>
      <c r="F1366" s="6" t="s">
        <v>63</v>
      </c>
      <c r="G1366" s="6" t="s">
        <v>64</v>
      </c>
      <c r="H1366" s="6" t="s">
        <v>21</v>
      </c>
      <c r="I1366" s="8">
        <v>0.85000000000000009</v>
      </c>
      <c r="J1366" s="9">
        <v>4750</v>
      </c>
      <c r="K1366" s="10">
        <f t="shared" si="10"/>
        <v>4037.5000000000005</v>
      </c>
      <c r="L1366" s="10">
        <f t="shared" si="11"/>
        <v>807.50000000000011</v>
      </c>
      <c r="M1366" s="11">
        <v>0.2</v>
      </c>
      <c r="O1366" s="16"/>
      <c r="P1366" s="17">
        <f>Data!$I1366-0</f>
        <v>0.85000000000000009</v>
      </c>
      <c r="Q1366" s="12">
        <f>Data!$J1366+1000</f>
        <v>5750</v>
      </c>
      <c r="R1366" s="13">
        <f>Data!$M1366+5%</f>
        <v>0.25</v>
      </c>
    </row>
    <row r="1367" spans="1:18" ht="15.75" customHeight="1">
      <c r="A1367" s="1"/>
      <c r="B1367" s="6" t="s">
        <v>27</v>
      </c>
      <c r="C1367" s="6">
        <v>1128299</v>
      </c>
      <c r="D1367" s="7">
        <v>44517</v>
      </c>
      <c r="E1367" s="6" t="s">
        <v>28</v>
      </c>
      <c r="F1367" s="6" t="s">
        <v>63</v>
      </c>
      <c r="G1367" s="6" t="s">
        <v>64</v>
      </c>
      <c r="H1367" s="6" t="s">
        <v>22</v>
      </c>
      <c r="I1367" s="8">
        <v>0.90000000000000013</v>
      </c>
      <c r="J1367" s="9">
        <v>6000</v>
      </c>
      <c r="K1367" s="10">
        <f t="shared" si="10"/>
        <v>5400.0000000000009</v>
      </c>
      <c r="L1367" s="10">
        <f t="shared" si="11"/>
        <v>2430.0000000000005</v>
      </c>
      <c r="M1367" s="11">
        <v>0.45</v>
      </c>
      <c r="O1367" s="16"/>
      <c r="P1367" s="17">
        <f>Data!$I1367-0</f>
        <v>0.90000000000000013</v>
      </c>
      <c r="Q1367" s="12">
        <f>Data!$J1367+1000</f>
        <v>7000</v>
      </c>
      <c r="R1367" s="13">
        <f>Data!$M1367+5%</f>
        <v>0.5</v>
      </c>
    </row>
    <row r="1368" spans="1:18" ht="15.75" customHeight="1">
      <c r="A1368" s="1"/>
      <c r="B1368" s="6" t="s">
        <v>27</v>
      </c>
      <c r="C1368" s="6">
        <v>1128299</v>
      </c>
      <c r="D1368" s="7">
        <v>44546</v>
      </c>
      <c r="E1368" s="6" t="s">
        <v>28</v>
      </c>
      <c r="F1368" s="6" t="s">
        <v>63</v>
      </c>
      <c r="G1368" s="6" t="s">
        <v>64</v>
      </c>
      <c r="H1368" s="6" t="s">
        <v>17</v>
      </c>
      <c r="I1368" s="8">
        <v>0.75000000000000011</v>
      </c>
      <c r="J1368" s="9">
        <v>8000</v>
      </c>
      <c r="K1368" s="10">
        <f t="shared" si="10"/>
        <v>6000.0000000000009</v>
      </c>
      <c r="L1368" s="10">
        <f t="shared" si="11"/>
        <v>1800.0000000000002</v>
      </c>
      <c r="M1368" s="11">
        <v>0.3</v>
      </c>
      <c r="O1368" s="16"/>
      <c r="P1368" s="17">
        <f>Data!$I1368-0</f>
        <v>0.75000000000000011</v>
      </c>
      <c r="Q1368" s="12">
        <f>Data!$J1368+1000</f>
        <v>9000</v>
      </c>
      <c r="R1368" s="13">
        <f>Data!$M1368+5%</f>
        <v>0.35</v>
      </c>
    </row>
    <row r="1369" spans="1:18" ht="15.75" customHeight="1">
      <c r="A1369" s="1"/>
      <c r="B1369" s="6" t="s">
        <v>27</v>
      </c>
      <c r="C1369" s="6">
        <v>1128299</v>
      </c>
      <c r="D1369" s="7">
        <v>44546</v>
      </c>
      <c r="E1369" s="6" t="s">
        <v>28</v>
      </c>
      <c r="F1369" s="6" t="s">
        <v>63</v>
      </c>
      <c r="G1369" s="6" t="s">
        <v>64</v>
      </c>
      <c r="H1369" s="6" t="s">
        <v>18</v>
      </c>
      <c r="I1369" s="8">
        <v>0.8500000000000002</v>
      </c>
      <c r="J1369" s="9">
        <v>8000</v>
      </c>
      <c r="K1369" s="10">
        <f t="shared" si="10"/>
        <v>6800.0000000000018</v>
      </c>
      <c r="L1369" s="10">
        <f t="shared" si="11"/>
        <v>1700.0000000000005</v>
      </c>
      <c r="M1369" s="11">
        <v>0.25</v>
      </c>
      <c r="O1369" s="16"/>
      <c r="P1369" s="17">
        <f>Data!$I1369-0</f>
        <v>0.8500000000000002</v>
      </c>
      <c r="Q1369" s="12">
        <f>Data!$J1369+1000</f>
        <v>9000</v>
      </c>
      <c r="R1369" s="13">
        <f>Data!$M1369+5%</f>
        <v>0.3</v>
      </c>
    </row>
    <row r="1370" spans="1:18" ht="15.75" customHeight="1">
      <c r="A1370" s="1"/>
      <c r="B1370" s="6" t="s">
        <v>27</v>
      </c>
      <c r="C1370" s="6">
        <v>1128299</v>
      </c>
      <c r="D1370" s="7">
        <v>44546</v>
      </c>
      <c r="E1370" s="6" t="s">
        <v>28</v>
      </c>
      <c r="F1370" s="6" t="s">
        <v>63</v>
      </c>
      <c r="G1370" s="6" t="s">
        <v>64</v>
      </c>
      <c r="H1370" s="6" t="s">
        <v>19</v>
      </c>
      <c r="I1370" s="8">
        <v>0.80000000000000016</v>
      </c>
      <c r="J1370" s="9">
        <v>6000</v>
      </c>
      <c r="K1370" s="10">
        <f t="shared" si="10"/>
        <v>4800.0000000000009</v>
      </c>
      <c r="L1370" s="10">
        <f t="shared" si="11"/>
        <v>1440.0000000000002</v>
      </c>
      <c r="M1370" s="11">
        <v>0.3</v>
      </c>
      <c r="O1370" s="16"/>
      <c r="P1370" s="17">
        <f>Data!$I1370-0</f>
        <v>0.80000000000000016</v>
      </c>
      <c r="Q1370" s="12">
        <f>Data!$J1370+1000</f>
        <v>7000</v>
      </c>
      <c r="R1370" s="13">
        <f>Data!$M1370+5%</f>
        <v>0.35</v>
      </c>
    </row>
    <row r="1371" spans="1:18" ht="15.75" customHeight="1">
      <c r="A1371" s="1"/>
      <c r="B1371" s="6" t="s">
        <v>27</v>
      </c>
      <c r="C1371" s="6">
        <v>1128299</v>
      </c>
      <c r="D1371" s="7">
        <v>44546</v>
      </c>
      <c r="E1371" s="6" t="s">
        <v>28</v>
      </c>
      <c r="F1371" s="6" t="s">
        <v>63</v>
      </c>
      <c r="G1371" s="6" t="s">
        <v>64</v>
      </c>
      <c r="H1371" s="6" t="s">
        <v>20</v>
      </c>
      <c r="I1371" s="8">
        <v>0.80000000000000016</v>
      </c>
      <c r="J1371" s="9">
        <v>6000</v>
      </c>
      <c r="K1371" s="10">
        <f t="shared" si="10"/>
        <v>4800.0000000000009</v>
      </c>
      <c r="L1371" s="10">
        <f t="shared" si="11"/>
        <v>1440.0000000000002</v>
      </c>
      <c r="M1371" s="11">
        <v>0.3</v>
      </c>
      <c r="O1371" s="16"/>
      <c r="P1371" s="17">
        <f>Data!$I1371-0</f>
        <v>0.80000000000000016</v>
      </c>
      <c r="Q1371" s="12">
        <f>Data!$J1371+1000</f>
        <v>7000</v>
      </c>
      <c r="R1371" s="13">
        <f>Data!$M1371+5%</f>
        <v>0.35</v>
      </c>
    </row>
    <row r="1372" spans="1:18" ht="15.75" customHeight="1">
      <c r="A1372" s="1"/>
      <c r="B1372" s="6" t="s">
        <v>27</v>
      </c>
      <c r="C1372" s="6">
        <v>1128299</v>
      </c>
      <c r="D1372" s="7">
        <v>44546</v>
      </c>
      <c r="E1372" s="6" t="s">
        <v>28</v>
      </c>
      <c r="F1372" s="6" t="s">
        <v>63</v>
      </c>
      <c r="G1372" s="6" t="s">
        <v>64</v>
      </c>
      <c r="H1372" s="6" t="s">
        <v>21</v>
      </c>
      <c r="I1372" s="8">
        <v>0.90000000000000013</v>
      </c>
      <c r="J1372" s="9">
        <v>5250</v>
      </c>
      <c r="K1372" s="10">
        <f t="shared" si="10"/>
        <v>4725.0000000000009</v>
      </c>
      <c r="L1372" s="10">
        <f t="shared" si="11"/>
        <v>945.00000000000023</v>
      </c>
      <c r="M1372" s="11">
        <v>0.2</v>
      </c>
      <c r="O1372" s="16"/>
      <c r="P1372" s="17">
        <f>Data!$I1372-0</f>
        <v>0.90000000000000013</v>
      </c>
      <c r="Q1372" s="12">
        <f>Data!$J1372+1000</f>
        <v>6250</v>
      </c>
      <c r="R1372" s="13">
        <f>Data!$M1372+5%</f>
        <v>0.25</v>
      </c>
    </row>
    <row r="1373" spans="1:18" ht="15.75" customHeight="1">
      <c r="A1373" s="1"/>
      <c r="B1373" s="6" t="s">
        <v>27</v>
      </c>
      <c r="C1373" s="6">
        <v>1128299</v>
      </c>
      <c r="D1373" s="7">
        <v>44546</v>
      </c>
      <c r="E1373" s="6" t="s">
        <v>28</v>
      </c>
      <c r="F1373" s="6" t="s">
        <v>63</v>
      </c>
      <c r="G1373" s="6" t="s">
        <v>64</v>
      </c>
      <c r="H1373" s="6" t="s">
        <v>22</v>
      </c>
      <c r="I1373" s="8">
        <v>0.95000000000000018</v>
      </c>
      <c r="J1373" s="9">
        <v>6250</v>
      </c>
      <c r="K1373" s="10">
        <f t="shared" si="10"/>
        <v>5937.5000000000009</v>
      </c>
      <c r="L1373" s="10">
        <f t="shared" si="11"/>
        <v>2671.8750000000005</v>
      </c>
      <c r="M1373" s="11">
        <v>0.45</v>
      </c>
      <c r="O1373" s="16"/>
      <c r="P1373" s="17">
        <f>Data!$I1373-0</f>
        <v>0.95000000000000018</v>
      </c>
      <c r="Q1373" s="12">
        <f>Data!$J1373+1000</f>
        <v>7250</v>
      </c>
      <c r="R1373" s="13">
        <f>Data!$M1373+5%</f>
        <v>0.5</v>
      </c>
    </row>
    <row r="1374" spans="1:18" ht="15.75" customHeight="1">
      <c r="A1374" s="1" t="s">
        <v>39</v>
      </c>
      <c r="B1374" s="6" t="s">
        <v>14</v>
      </c>
      <c r="C1374" s="6">
        <v>1185732</v>
      </c>
      <c r="D1374" s="7">
        <v>44208</v>
      </c>
      <c r="E1374" s="6" t="s">
        <v>46</v>
      </c>
      <c r="F1374" s="6" t="s">
        <v>47</v>
      </c>
      <c r="G1374" s="6" t="s">
        <v>65</v>
      </c>
      <c r="H1374" s="6" t="s">
        <v>17</v>
      </c>
      <c r="I1374" s="8">
        <v>0.45</v>
      </c>
      <c r="J1374" s="9">
        <v>8500</v>
      </c>
      <c r="K1374" s="10">
        <f t="shared" si="10"/>
        <v>3825</v>
      </c>
      <c r="L1374" s="10">
        <f t="shared" si="11"/>
        <v>1721.25</v>
      </c>
      <c r="M1374" s="11">
        <v>0.45</v>
      </c>
      <c r="P1374" s="12"/>
    </row>
    <row r="1375" spans="1:18" ht="15.75" customHeight="1">
      <c r="A1375" s="1"/>
      <c r="B1375" s="6" t="s">
        <v>14</v>
      </c>
      <c r="C1375" s="6">
        <v>1185732</v>
      </c>
      <c r="D1375" s="7">
        <v>44208</v>
      </c>
      <c r="E1375" s="6" t="s">
        <v>46</v>
      </c>
      <c r="F1375" s="6" t="s">
        <v>47</v>
      </c>
      <c r="G1375" s="6" t="s">
        <v>65</v>
      </c>
      <c r="H1375" s="6" t="s">
        <v>18</v>
      </c>
      <c r="I1375" s="8">
        <v>0.45</v>
      </c>
      <c r="J1375" s="9">
        <v>6500</v>
      </c>
      <c r="K1375" s="10">
        <f t="shared" si="10"/>
        <v>2925</v>
      </c>
      <c r="L1375" s="10">
        <f t="shared" si="11"/>
        <v>1023.7499999999999</v>
      </c>
      <c r="M1375" s="11">
        <v>0.35</v>
      </c>
      <c r="P1375" s="12"/>
    </row>
    <row r="1376" spans="1:18" ht="15.75" customHeight="1">
      <c r="A1376" s="1"/>
      <c r="B1376" s="6" t="s">
        <v>14</v>
      </c>
      <c r="C1376" s="6">
        <v>1185732</v>
      </c>
      <c r="D1376" s="7">
        <v>44208</v>
      </c>
      <c r="E1376" s="6" t="s">
        <v>46</v>
      </c>
      <c r="F1376" s="6" t="s">
        <v>47</v>
      </c>
      <c r="G1376" s="6" t="s">
        <v>65</v>
      </c>
      <c r="H1376" s="6" t="s">
        <v>19</v>
      </c>
      <c r="I1376" s="8">
        <v>0.35000000000000003</v>
      </c>
      <c r="J1376" s="9">
        <v>6500</v>
      </c>
      <c r="K1376" s="10">
        <f t="shared" si="10"/>
        <v>2275</v>
      </c>
      <c r="L1376" s="10">
        <f t="shared" si="11"/>
        <v>568.75</v>
      </c>
      <c r="M1376" s="11">
        <v>0.25</v>
      </c>
      <c r="P1376" s="12"/>
    </row>
    <row r="1377" spans="1:16" ht="15.75" customHeight="1">
      <c r="A1377" s="1"/>
      <c r="B1377" s="6" t="s">
        <v>14</v>
      </c>
      <c r="C1377" s="6">
        <v>1185732</v>
      </c>
      <c r="D1377" s="7">
        <v>44208</v>
      </c>
      <c r="E1377" s="6" t="s">
        <v>46</v>
      </c>
      <c r="F1377" s="6" t="s">
        <v>47</v>
      </c>
      <c r="G1377" s="6" t="s">
        <v>65</v>
      </c>
      <c r="H1377" s="6" t="s">
        <v>20</v>
      </c>
      <c r="I1377" s="8">
        <v>0.39999999999999997</v>
      </c>
      <c r="J1377" s="9">
        <v>5000</v>
      </c>
      <c r="K1377" s="10">
        <f t="shared" si="10"/>
        <v>1999.9999999999998</v>
      </c>
      <c r="L1377" s="10">
        <f t="shared" si="11"/>
        <v>599.99999999999989</v>
      </c>
      <c r="M1377" s="11">
        <v>0.3</v>
      </c>
      <c r="P1377" s="12"/>
    </row>
    <row r="1378" spans="1:16" ht="15.75" customHeight="1">
      <c r="A1378" s="1"/>
      <c r="B1378" s="6" t="s">
        <v>14</v>
      </c>
      <c r="C1378" s="6">
        <v>1185732</v>
      </c>
      <c r="D1378" s="7">
        <v>44208</v>
      </c>
      <c r="E1378" s="6" t="s">
        <v>46</v>
      </c>
      <c r="F1378" s="6" t="s">
        <v>47</v>
      </c>
      <c r="G1378" s="6" t="s">
        <v>65</v>
      </c>
      <c r="H1378" s="6" t="s">
        <v>21</v>
      </c>
      <c r="I1378" s="8">
        <v>0.55000000000000004</v>
      </c>
      <c r="J1378" s="9">
        <v>5500</v>
      </c>
      <c r="K1378" s="10">
        <f t="shared" si="10"/>
        <v>3025.0000000000005</v>
      </c>
      <c r="L1378" s="10">
        <f t="shared" si="11"/>
        <v>1058.75</v>
      </c>
      <c r="M1378" s="11">
        <v>0.35</v>
      </c>
      <c r="P1378" s="12"/>
    </row>
    <row r="1379" spans="1:16" ht="15.75" customHeight="1">
      <c r="A1379" s="1"/>
      <c r="B1379" s="6" t="s">
        <v>14</v>
      </c>
      <c r="C1379" s="6">
        <v>1185732</v>
      </c>
      <c r="D1379" s="7">
        <v>44208</v>
      </c>
      <c r="E1379" s="6" t="s">
        <v>46</v>
      </c>
      <c r="F1379" s="6" t="s">
        <v>47</v>
      </c>
      <c r="G1379" s="6" t="s">
        <v>65</v>
      </c>
      <c r="H1379" s="6" t="s">
        <v>22</v>
      </c>
      <c r="I1379" s="8">
        <v>0.45</v>
      </c>
      <c r="J1379" s="9">
        <v>6500</v>
      </c>
      <c r="K1379" s="10">
        <f t="shared" si="10"/>
        <v>2925</v>
      </c>
      <c r="L1379" s="10">
        <f t="shared" si="11"/>
        <v>1462.5</v>
      </c>
      <c r="M1379" s="11">
        <v>0.5</v>
      </c>
      <c r="P1379" s="12"/>
    </row>
    <row r="1380" spans="1:16" ht="15.75" customHeight="1">
      <c r="A1380" s="1"/>
      <c r="B1380" s="6" t="s">
        <v>14</v>
      </c>
      <c r="C1380" s="6">
        <v>1185732</v>
      </c>
      <c r="D1380" s="7">
        <v>44237</v>
      </c>
      <c r="E1380" s="6" t="s">
        <v>46</v>
      </c>
      <c r="F1380" s="6" t="s">
        <v>47</v>
      </c>
      <c r="G1380" s="6" t="s">
        <v>65</v>
      </c>
      <c r="H1380" s="6" t="s">
        <v>17</v>
      </c>
      <c r="I1380" s="8">
        <v>0.45</v>
      </c>
      <c r="J1380" s="9">
        <v>9000</v>
      </c>
      <c r="K1380" s="10">
        <f t="shared" si="10"/>
        <v>4050</v>
      </c>
      <c r="L1380" s="10">
        <f t="shared" si="11"/>
        <v>1822.5</v>
      </c>
      <c r="M1380" s="11">
        <v>0.45</v>
      </c>
      <c r="P1380" s="12"/>
    </row>
    <row r="1381" spans="1:16" ht="15.75" customHeight="1">
      <c r="A1381" s="1"/>
      <c r="B1381" s="6" t="s">
        <v>14</v>
      </c>
      <c r="C1381" s="6">
        <v>1185732</v>
      </c>
      <c r="D1381" s="7">
        <v>44237</v>
      </c>
      <c r="E1381" s="6" t="s">
        <v>46</v>
      </c>
      <c r="F1381" s="6" t="s">
        <v>47</v>
      </c>
      <c r="G1381" s="6" t="s">
        <v>65</v>
      </c>
      <c r="H1381" s="6" t="s">
        <v>18</v>
      </c>
      <c r="I1381" s="8">
        <v>0.45</v>
      </c>
      <c r="J1381" s="9">
        <v>5500</v>
      </c>
      <c r="K1381" s="10">
        <f t="shared" si="10"/>
        <v>2475</v>
      </c>
      <c r="L1381" s="10">
        <f t="shared" si="11"/>
        <v>866.25</v>
      </c>
      <c r="M1381" s="11">
        <v>0.35</v>
      </c>
      <c r="P1381" s="12"/>
    </row>
    <row r="1382" spans="1:16" ht="15.75" customHeight="1">
      <c r="A1382" s="1"/>
      <c r="B1382" s="6" t="s">
        <v>14</v>
      </c>
      <c r="C1382" s="6">
        <v>1185732</v>
      </c>
      <c r="D1382" s="7">
        <v>44237</v>
      </c>
      <c r="E1382" s="6" t="s">
        <v>46</v>
      </c>
      <c r="F1382" s="6" t="s">
        <v>47</v>
      </c>
      <c r="G1382" s="6" t="s">
        <v>65</v>
      </c>
      <c r="H1382" s="6" t="s">
        <v>19</v>
      </c>
      <c r="I1382" s="8">
        <v>0.35000000000000003</v>
      </c>
      <c r="J1382" s="9">
        <v>6000</v>
      </c>
      <c r="K1382" s="10">
        <f t="shared" si="10"/>
        <v>2100</v>
      </c>
      <c r="L1382" s="10">
        <f t="shared" si="11"/>
        <v>525</v>
      </c>
      <c r="M1382" s="11">
        <v>0.25</v>
      </c>
      <c r="P1382" s="12"/>
    </row>
    <row r="1383" spans="1:16" ht="15.75" customHeight="1">
      <c r="A1383" s="1"/>
      <c r="B1383" s="6" t="s">
        <v>14</v>
      </c>
      <c r="C1383" s="6">
        <v>1185732</v>
      </c>
      <c r="D1383" s="7">
        <v>44237</v>
      </c>
      <c r="E1383" s="6" t="s">
        <v>46</v>
      </c>
      <c r="F1383" s="6" t="s">
        <v>47</v>
      </c>
      <c r="G1383" s="6" t="s">
        <v>65</v>
      </c>
      <c r="H1383" s="6" t="s">
        <v>20</v>
      </c>
      <c r="I1383" s="8">
        <v>0.39999999999999997</v>
      </c>
      <c r="J1383" s="9">
        <v>4750</v>
      </c>
      <c r="K1383" s="10">
        <f t="shared" si="10"/>
        <v>1899.9999999999998</v>
      </c>
      <c r="L1383" s="10">
        <f t="shared" si="11"/>
        <v>569.99999999999989</v>
      </c>
      <c r="M1383" s="11">
        <v>0.3</v>
      </c>
      <c r="P1383" s="12"/>
    </row>
    <row r="1384" spans="1:16" ht="15.75" customHeight="1">
      <c r="A1384" s="1"/>
      <c r="B1384" s="6" t="s">
        <v>14</v>
      </c>
      <c r="C1384" s="6">
        <v>1185732</v>
      </c>
      <c r="D1384" s="7">
        <v>44237</v>
      </c>
      <c r="E1384" s="6" t="s">
        <v>46</v>
      </c>
      <c r="F1384" s="6" t="s">
        <v>47</v>
      </c>
      <c r="G1384" s="6" t="s">
        <v>65</v>
      </c>
      <c r="H1384" s="6" t="s">
        <v>21</v>
      </c>
      <c r="I1384" s="8">
        <v>0.55000000000000004</v>
      </c>
      <c r="J1384" s="9">
        <v>5500</v>
      </c>
      <c r="K1384" s="10">
        <f t="shared" si="10"/>
        <v>3025.0000000000005</v>
      </c>
      <c r="L1384" s="10">
        <f t="shared" si="11"/>
        <v>1058.75</v>
      </c>
      <c r="M1384" s="11">
        <v>0.35</v>
      </c>
      <c r="P1384" s="12"/>
    </row>
    <row r="1385" spans="1:16" ht="15.75" customHeight="1">
      <c r="A1385" s="1"/>
      <c r="B1385" s="6" t="s">
        <v>14</v>
      </c>
      <c r="C1385" s="6">
        <v>1185732</v>
      </c>
      <c r="D1385" s="7">
        <v>44237</v>
      </c>
      <c r="E1385" s="6" t="s">
        <v>46</v>
      </c>
      <c r="F1385" s="6" t="s">
        <v>47</v>
      </c>
      <c r="G1385" s="6" t="s">
        <v>65</v>
      </c>
      <c r="H1385" s="6" t="s">
        <v>22</v>
      </c>
      <c r="I1385" s="8">
        <v>0.45</v>
      </c>
      <c r="J1385" s="9">
        <v>6500</v>
      </c>
      <c r="K1385" s="10">
        <f t="shared" si="10"/>
        <v>2925</v>
      </c>
      <c r="L1385" s="10">
        <f t="shared" si="11"/>
        <v>1462.5</v>
      </c>
      <c r="M1385" s="11">
        <v>0.5</v>
      </c>
      <c r="P1385" s="12"/>
    </row>
    <row r="1386" spans="1:16" ht="15.75" customHeight="1">
      <c r="A1386" s="1"/>
      <c r="B1386" s="6" t="s">
        <v>14</v>
      </c>
      <c r="C1386" s="6">
        <v>1185732</v>
      </c>
      <c r="D1386" s="7">
        <v>44263</v>
      </c>
      <c r="E1386" s="6" t="s">
        <v>46</v>
      </c>
      <c r="F1386" s="6" t="s">
        <v>47</v>
      </c>
      <c r="G1386" s="6" t="s">
        <v>65</v>
      </c>
      <c r="H1386" s="6" t="s">
        <v>17</v>
      </c>
      <c r="I1386" s="8">
        <v>0.45</v>
      </c>
      <c r="J1386" s="9">
        <v>8700</v>
      </c>
      <c r="K1386" s="10">
        <f t="shared" si="10"/>
        <v>3915</v>
      </c>
      <c r="L1386" s="10">
        <f t="shared" si="11"/>
        <v>1761.75</v>
      </c>
      <c r="M1386" s="11">
        <v>0.45</v>
      </c>
      <c r="P1386" s="12"/>
    </row>
    <row r="1387" spans="1:16" ht="15.75" customHeight="1">
      <c r="A1387" s="1"/>
      <c r="B1387" s="6" t="s">
        <v>14</v>
      </c>
      <c r="C1387" s="6">
        <v>1185732</v>
      </c>
      <c r="D1387" s="7">
        <v>44263</v>
      </c>
      <c r="E1387" s="6" t="s">
        <v>46</v>
      </c>
      <c r="F1387" s="6" t="s">
        <v>47</v>
      </c>
      <c r="G1387" s="6" t="s">
        <v>65</v>
      </c>
      <c r="H1387" s="6" t="s">
        <v>18</v>
      </c>
      <c r="I1387" s="8">
        <v>0.45</v>
      </c>
      <c r="J1387" s="9">
        <v>5500</v>
      </c>
      <c r="K1387" s="10">
        <f t="shared" si="10"/>
        <v>2475</v>
      </c>
      <c r="L1387" s="10">
        <f t="shared" si="11"/>
        <v>866.25</v>
      </c>
      <c r="M1387" s="11">
        <v>0.35</v>
      </c>
      <c r="P1387" s="12"/>
    </row>
    <row r="1388" spans="1:16" ht="15.75" customHeight="1">
      <c r="A1388" s="1"/>
      <c r="B1388" s="6" t="s">
        <v>14</v>
      </c>
      <c r="C1388" s="6">
        <v>1185732</v>
      </c>
      <c r="D1388" s="7">
        <v>44263</v>
      </c>
      <c r="E1388" s="6" t="s">
        <v>46</v>
      </c>
      <c r="F1388" s="6" t="s">
        <v>47</v>
      </c>
      <c r="G1388" s="6" t="s">
        <v>65</v>
      </c>
      <c r="H1388" s="6" t="s">
        <v>19</v>
      </c>
      <c r="I1388" s="8">
        <v>0.35000000000000003</v>
      </c>
      <c r="J1388" s="9">
        <v>5750</v>
      </c>
      <c r="K1388" s="10">
        <f t="shared" si="10"/>
        <v>2012.5000000000002</v>
      </c>
      <c r="L1388" s="10">
        <f t="shared" si="11"/>
        <v>503.12500000000006</v>
      </c>
      <c r="M1388" s="11">
        <v>0.25</v>
      </c>
      <c r="P1388" s="12"/>
    </row>
    <row r="1389" spans="1:16" ht="15.75" customHeight="1">
      <c r="A1389" s="1"/>
      <c r="B1389" s="6" t="s">
        <v>14</v>
      </c>
      <c r="C1389" s="6">
        <v>1185732</v>
      </c>
      <c r="D1389" s="7">
        <v>44263</v>
      </c>
      <c r="E1389" s="6" t="s">
        <v>46</v>
      </c>
      <c r="F1389" s="6" t="s">
        <v>47</v>
      </c>
      <c r="G1389" s="6" t="s">
        <v>65</v>
      </c>
      <c r="H1389" s="6" t="s">
        <v>20</v>
      </c>
      <c r="I1389" s="8">
        <v>0.39999999999999997</v>
      </c>
      <c r="J1389" s="9">
        <v>4250</v>
      </c>
      <c r="K1389" s="10">
        <f t="shared" si="10"/>
        <v>1699.9999999999998</v>
      </c>
      <c r="L1389" s="10">
        <f t="shared" si="11"/>
        <v>509.99999999999989</v>
      </c>
      <c r="M1389" s="11">
        <v>0.3</v>
      </c>
      <c r="P1389" s="12"/>
    </row>
    <row r="1390" spans="1:16" ht="15.75" customHeight="1">
      <c r="A1390" s="1"/>
      <c r="B1390" s="6" t="s">
        <v>14</v>
      </c>
      <c r="C1390" s="6">
        <v>1185732</v>
      </c>
      <c r="D1390" s="7">
        <v>44263</v>
      </c>
      <c r="E1390" s="6" t="s">
        <v>46</v>
      </c>
      <c r="F1390" s="6" t="s">
        <v>47</v>
      </c>
      <c r="G1390" s="6" t="s">
        <v>65</v>
      </c>
      <c r="H1390" s="6" t="s">
        <v>21</v>
      </c>
      <c r="I1390" s="8">
        <v>0.55000000000000004</v>
      </c>
      <c r="J1390" s="9">
        <v>4750</v>
      </c>
      <c r="K1390" s="10">
        <f t="shared" si="10"/>
        <v>2612.5</v>
      </c>
      <c r="L1390" s="10">
        <f t="shared" si="11"/>
        <v>914.37499999999989</v>
      </c>
      <c r="M1390" s="11">
        <v>0.35</v>
      </c>
      <c r="P1390" s="12"/>
    </row>
    <row r="1391" spans="1:16" ht="15.75" customHeight="1">
      <c r="A1391" s="1"/>
      <c r="B1391" s="6" t="s">
        <v>14</v>
      </c>
      <c r="C1391" s="6">
        <v>1185732</v>
      </c>
      <c r="D1391" s="7">
        <v>44263</v>
      </c>
      <c r="E1391" s="6" t="s">
        <v>46</v>
      </c>
      <c r="F1391" s="6" t="s">
        <v>47</v>
      </c>
      <c r="G1391" s="6" t="s">
        <v>65</v>
      </c>
      <c r="H1391" s="6" t="s">
        <v>22</v>
      </c>
      <c r="I1391" s="8">
        <v>0.45</v>
      </c>
      <c r="J1391" s="9">
        <v>5750</v>
      </c>
      <c r="K1391" s="10">
        <f t="shared" si="10"/>
        <v>2587.5</v>
      </c>
      <c r="L1391" s="10">
        <f t="shared" si="11"/>
        <v>1293.75</v>
      </c>
      <c r="M1391" s="11">
        <v>0.5</v>
      </c>
      <c r="P1391" s="12"/>
    </row>
    <row r="1392" spans="1:16" ht="15.75" customHeight="1">
      <c r="A1392" s="1"/>
      <c r="B1392" s="6" t="s">
        <v>14</v>
      </c>
      <c r="C1392" s="6">
        <v>1185732</v>
      </c>
      <c r="D1392" s="7">
        <v>44295</v>
      </c>
      <c r="E1392" s="6" t="s">
        <v>46</v>
      </c>
      <c r="F1392" s="6" t="s">
        <v>47</v>
      </c>
      <c r="G1392" s="6" t="s">
        <v>65</v>
      </c>
      <c r="H1392" s="6" t="s">
        <v>17</v>
      </c>
      <c r="I1392" s="8">
        <v>0.45</v>
      </c>
      <c r="J1392" s="9">
        <v>8250</v>
      </c>
      <c r="K1392" s="10">
        <f t="shared" si="10"/>
        <v>3712.5</v>
      </c>
      <c r="L1392" s="10">
        <f t="shared" si="11"/>
        <v>1670.625</v>
      </c>
      <c r="M1392" s="11">
        <v>0.45</v>
      </c>
      <c r="P1392" s="12"/>
    </row>
    <row r="1393" spans="1:16" ht="15.75" customHeight="1">
      <c r="A1393" s="1"/>
      <c r="B1393" s="6" t="s">
        <v>14</v>
      </c>
      <c r="C1393" s="6">
        <v>1185732</v>
      </c>
      <c r="D1393" s="7">
        <v>44295</v>
      </c>
      <c r="E1393" s="6" t="s">
        <v>46</v>
      </c>
      <c r="F1393" s="6" t="s">
        <v>47</v>
      </c>
      <c r="G1393" s="6" t="s">
        <v>65</v>
      </c>
      <c r="H1393" s="6" t="s">
        <v>18</v>
      </c>
      <c r="I1393" s="8">
        <v>0.45</v>
      </c>
      <c r="J1393" s="9">
        <v>5250</v>
      </c>
      <c r="K1393" s="10">
        <f t="shared" si="10"/>
        <v>2362.5</v>
      </c>
      <c r="L1393" s="10">
        <f t="shared" si="11"/>
        <v>826.875</v>
      </c>
      <c r="M1393" s="11">
        <v>0.35</v>
      </c>
      <c r="P1393" s="12"/>
    </row>
    <row r="1394" spans="1:16" ht="15.75" customHeight="1">
      <c r="A1394" s="1"/>
      <c r="B1394" s="6" t="s">
        <v>14</v>
      </c>
      <c r="C1394" s="6">
        <v>1185732</v>
      </c>
      <c r="D1394" s="7">
        <v>44295</v>
      </c>
      <c r="E1394" s="6" t="s">
        <v>46</v>
      </c>
      <c r="F1394" s="6" t="s">
        <v>47</v>
      </c>
      <c r="G1394" s="6" t="s">
        <v>65</v>
      </c>
      <c r="H1394" s="6" t="s">
        <v>19</v>
      </c>
      <c r="I1394" s="8">
        <v>0.35000000000000003</v>
      </c>
      <c r="J1394" s="9">
        <v>5250</v>
      </c>
      <c r="K1394" s="10">
        <f t="shared" si="10"/>
        <v>1837.5000000000002</v>
      </c>
      <c r="L1394" s="10">
        <f t="shared" si="11"/>
        <v>459.37500000000006</v>
      </c>
      <c r="M1394" s="11">
        <v>0.25</v>
      </c>
      <c r="P1394" s="12"/>
    </row>
    <row r="1395" spans="1:16" ht="15.75" customHeight="1">
      <c r="A1395" s="1"/>
      <c r="B1395" s="6" t="s">
        <v>14</v>
      </c>
      <c r="C1395" s="6">
        <v>1185732</v>
      </c>
      <c r="D1395" s="7">
        <v>44295</v>
      </c>
      <c r="E1395" s="6" t="s">
        <v>46</v>
      </c>
      <c r="F1395" s="6" t="s">
        <v>47</v>
      </c>
      <c r="G1395" s="6" t="s">
        <v>65</v>
      </c>
      <c r="H1395" s="6" t="s">
        <v>20</v>
      </c>
      <c r="I1395" s="8">
        <v>0.39999999999999997</v>
      </c>
      <c r="J1395" s="9">
        <v>4500</v>
      </c>
      <c r="K1395" s="10">
        <f t="shared" si="10"/>
        <v>1799.9999999999998</v>
      </c>
      <c r="L1395" s="10">
        <f t="shared" si="11"/>
        <v>539.99999999999989</v>
      </c>
      <c r="M1395" s="11">
        <v>0.3</v>
      </c>
      <c r="P1395" s="12"/>
    </row>
    <row r="1396" spans="1:16" ht="15.75" customHeight="1">
      <c r="A1396" s="1"/>
      <c r="B1396" s="6" t="s">
        <v>14</v>
      </c>
      <c r="C1396" s="6">
        <v>1185732</v>
      </c>
      <c r="D1396" s="7">
        <v>44295</v>
      </c>
      <c r="E1396" s="6" t="s">
        <v>46</v>
      </c>
      <c r="F1396" s="6" t="s">
        <v>47</v>
      </c>
      <c r="G1396" s="6" t="s">
        <v>65</v>
      </c>
      <c r="H1396" s="6" t="s">
        <v>21</v>
      </c>
      <c r="I1396" s="8">
        <v>0.55000000000000004</v>
      </c>
      <c r="J1396" s="9">
        <v>4750</v>
      </c>
      <c r="K1396" s="10">
        <f t="shared" si="10"/>
        <v>2612.5</v>
      </c>
      <c r="L1396" s="10">
        <f t="shared" si="11"/>
        <v>914.37499999999989</v>
      </c>
      <c r="M1396" s="11">
        <v>0.35</v>
      </c>
      <c r="P1396" s="12"/>
    </row>
    <row r="1397" spans="1:16" ht="15.75" customHeight="1">
      <c r="A1397" s="1"/>
      <c r="B1397" s="6" t="s">
        <v>14</v>
      </c>
      <c r="C1397" s="6">
        <v>1185732</v>
      </c>
      <c r="D1397" s="7">
        <v>44295</v>
      </c>
      <c r="E1397" s="6" t="s">
        <v>46</v>
      </c>
      <c r="F1397" s="6" t="s">
        <v>47</v>
      </c>
      <c r="G1397" s="6" t="s">
        <v>65</v>
      </c>
      <c r="H1397" s="6" t="s">
        <v>22</v>
      </c>
      <c r="I1397" s="8">
        <v>0.45</v>
      </c>
      <c r="J1397" s="9">
        <v>6000</v>
      </c>
      <c r="K1397" s="10">
        <f t="shared" si="10"/>
        <v>2700</v>
      </c>
      <c r="L1397" s="10">
        <f t="shared" si="11"/>
        <v>1350</v>
      </c>
      <c r="M1397" s="11">
        <v>0.5</v>
      </c>
      <c r="P1397" s="12"/>
    </row>
    <row r="1398" spans="1:16" ht="15.75" customHeight="1">
      <c r="A1398" s="1"/>
      <c r="B1398" s="6" t="s">
        <v>14</v>
      </c>
      <c r="C1398" s="6">
        <v>1185732</v>
      </c>
      <c r="D1398" s="7">
        <v>44324</v>
      </c>
      <c r="E1398" s="6" t="s">
        <v>46</v>
      </c>
      <c r="F1398" s="6" t="s">
        <v>47</v>
      </c>
      <c r="G1398" s="6" t="s">
        <v>65</v>
      </c>
      <c r="H1398" s="6" t="s">
        <v>17</v>
      </c>
      <c r="I1398" s="8">
        <v>0.55000000000000004</v>
      </c>
      <c r="J1398" s="9">
        <v>8700</v>
      </c>
      <c r="K1398" s="10">
        <f t="shared" si="10"/>
        <v>4785</v>
      </c>
      <c r="L1398" s="10">
        <f t="shared" si="11"/>
        <v>2153.25</v>
      </c>
      <c r="M1398" s="11">
        <v>0.45</v>
      </c>
      <c r="P1398" s="12"/>
    </row>
    <row r="1399" spans="1:16" ht="15.75" customHeight="1">
      <c r="A1399" s="1"/>
      <c r="B1399" s="6" t="s">
        <v>14</v>
      </c>
      <c r="C1399" s="6">
        <v>1185732</v>
      </c>
      <c r="D1399" s="7">
        <v>44324</v>
      </c>
      <c r="E1399" s="6" t="s">
        <v>46</v>
      </c>
      <c r="F1399" s="6" t="s">
        <v>47</v>
      </c>
      <c r="G1399" s="6" t="s">
        <v>65</v>
      </c>
      <c r="H1399" s="6" t="s">
        <v>18</v>
      </c>
      <c r="I1399" s="8">
        <v>0.55000000000000004</v>
      </c>
      <c r="J1399" s="9">
        <v>5750</v>
      </c>
      <c r="K1399" s="10">
        <f t="shared" si="10"/>
        <v>3162.5000000000005</v>
      </c>
      <c r="L1399" s="10">
        <f t="shared" si="11"/>
        <v>1106.875</v>
      </c>
      <c r="M1399" s="11">
        <v>0.35</v>
      </c>
      <c r="P1399" s="12"/>
    </row>
    <row r="1400" spans="1:16" ht="15.75" customHeight="1">
      <c r="A1400" s="1"/>
      <c r="B1400" s="6" t="s">
        <v>14</v>
      </c>
      <c r="C1400" s="6">
        <v>1185732</v>
      </c>
      <c r="D1400" s="7">
        <v>44324</v>
      </c>
      <c r="E1400" s="6" t="s">
        <v>46</v>
      </c>
      <c r="F1400" s="6" t="s">
        <v>47</v>
      </c>
      <c r="G1400" s="6" t="s">
        <v>65</v>
      </c>
      <c r="H1400" s="6" t="s">
        <v>19</v>
      </c>
      <c r="I1400" s="8">
        <v>0.5</v>
      </c>
      <c r="J1400" s="9">
        <v>5500</v>
      </c>
      <c r="K1400" s="10">
        <f t="shared" si="10"/>
        <v>2750</v>
      </c>
      <c r="L1400" s="10">
        <f t="shared" si="11"/>
        <v>687.5</v>
      </c>
      <c r="M1400" s="11">
        <v>0.25</v>
      </c>
      <c r="P1400" s="12"/>
    </row>
    <row r="1401" spans="1:16" ht="15.75" customHeight="1">
      <c r="A1401" s="1"/>
      <c r="B1401" s="6" t="s">
        <v>14</v>
      </c>
      <c r="C1401" s="6">
        <v>1185732</v>
      </c>
      <c r="D1401" s="7">
        <v>44324</v>
      </c>
      <c r="E1401" s="6" t="s">
        <v>46</v>
      </c>
      <c r="F1401" s="6" t="s">
        <v>47</v>
      </c>
      <c r="G1401" s="6" t="s">
        <v>65</v>
      </c>
      <c r="H1401" s="6" t="s">
        <v>20</v>
      </c>
      <c r="I1401" s="8">
        <v>0.5</v>
      </c>
      <c r="J1401" s="9">
        <v>5000</v>
      </c>
      <c r="K1401" s="10">
        <f t="shared" si="10"/>
        <v>2500</v>
      </c>
      <c r="L1401" s="10">
        <f t="shared" si="11"/>
        <v>750</v>
      </c>
      <c r="M1401" s="11">
        <v>0.3</v>
      </c>
      <c r="P1401" s="12"/>
    </row>
    <row r="1402" spans="1:16" ht="15.75" customHeight="1">
      <c r="A1402" s="1"/>
      <c r="B1402" s="6" t="s">
        <v>14</v>
      </c>
      <c r="C1402" s="6">
        <v>1185732</v>
      </c>
      <c r="D1402" s="7">
        <v>44324</v>
      </c>
      <c r="E1402" s="6" t="s">
        <v>46</v>
      </c>
      <c r="F1402" s="6" t="s">
        <v>47</v>
      </c>
      <c r="G1402" s="6" t="s">
        <v>65</v>
      </c>
      <c r="H1402" s="6" t="s">
        <v>21</v>
      </c>
      <c r="I1402" s="8">
        <v>0.6</v>
      </c>
      <c r="J1402" s="9">
        <v>5250</v>
      </c>
      <c r="K1402" s="10">
        <f t="shared" si="10"/>
        <v>3150</v>
      </c>
      <c r="L1402" s="10">
        <f t="shared" si="11"/>
        <v>1102.5</v>
      </c>
      <c r="M1402" s="11">
        <v>0.35</v>
      </c>
      <c r="P1402" s="12"/>
    </row>
    <row r="1403" spans="1:16" ht="15.75" customHeight="1">
      <c r="A1403" s="1"/>
      <c r="B1403" s="6" t="s">
        <v>14</v>
      </c>
      <c r="C1403" s="6">
        <v>1185732</v>
      </c>
      <c r="D1403" s="7">
        <v>44324</v>
      </c>
      <c r="E1403" s="6" t="s">
        <v>46</v>
      </c>
      <c r="F1403" s="6" t="s">
        <v>47</v>
      </c>
      <c r="G1403" s="6" t="s">
        <v>65</v>
      </c>
      <c r="H1403" s="6" t="s">
        <v>22</v>
      </c>
      <c r="I1403" s="8">
        <v>0.65</v>
      </c>
      <c r="J1403" s="9">
        <v>6250</v>
      </c>
      <c r="K1403" s="10">
        <f t="shared" si="10"/>
        <v>4062.5</v>
      </c>
      <c r="L1403" s="10">
        <f t="shared" si="11"/>
        <v>2031.25</v>
      </c>
      <c r="M1403" s="11">
        <v>0.5</v>
      </c>
      <c r="P1403" s="12"/>
    </row>
    <row r="1404" spans="1:16" ht="15.75" customHeight="1">
      <c r="A1404" s="1"/>
      <c r="B1404" s="6" t="s">
        <v>14</v>
      </c>
      <c r="C1404" s="6">
        <v>1185732</v>
      </c>
      <c r="D1404" s="7">
        <v>44357</v>
      </c>
      <c r="E1404" s="6" t="s">
        <v>46</v>
      </c>
      <c r="F1404" s="6" t="s">
        <v>47</v>
      </c>
      <c r="G1404" s="6" t="s">
        <v>65</v>
      </c>
      <c r="H1404" s="6" t="s">
        <v>17</v>
      </c>
      <c r="I1404" s="8">
        <v>0.6</v>
      </c>
      <c r="J1404" s="9">
        <v>8750</v>
      </c>
      <c r="K1404" s="10">
        <f t="shared" si="10"/>
        <v>5250</v>
      </c>
      <c r="L1404" s="10">
        <f t="shared" si="11"/>
        <v>2362.5</v>
      </c>
      <c r="M1404" s="11">
        <v>0.45</v>
      </c>
      <c r="P1404" s="12"/>
    </row>
    <row r="1405" spans="1:16" ht="15.75" customHeight="1">
      <c r="A1405" s="1"/>
      <c r="B1405" s="6" t="s">
        <v>14</v>
      </c>
      <c r="C1405" s="6">
        <v>1185732</v>
      </c>
      <c r="D1405" s="7">
        <v>44357</v>
      </c>
      <c r="E1405" s="6" t="s">
        <v>46</v>
      </c>
      <c r="F1405" s="6" t="s">
        <v>47</v>
      </c>
      <c r="G1405" s="6" t="s">
        <v>65</v>
      </c>
      <c r="H1405" s="6" t="s">
        <v>18</v>
      </c>
      <c r="I1405" s="8">
        <v>0.55000000000000004</v>
      </c>
      <c r="J1405" s="9">
        <v>6250</v>
      </c>
      <c r="K1405" s="10">
        <f t="shared" si="10"/>
        <v>3437.5000000000005</v>
      </c>
      <c r="L1405" s="10">
        <f t="shared" si="11"/>
        <v>1203.125</v>
      </c>
      <c r="M1405" s="11">
        <v>0.35</v>
      </c>
      <c r="P1405" s="12"/>
    </row>
    <row r="1406" spans="1:16" ht="15.75" customHeight="1">
      <c r="A1406" s="1"/>
      <c r="B1406" s="6" t="s">
        <v>14</v>
      </c>
      <c r="C1406" s="6">
        <v>1185732</v>
      </c>
      <c r="D1406" s="7">
        <v>44357</v>
      </c>
      <c r="E1406" s="6" t="s">
        <v>46</v>
      </c>
      <c r="F1406" s="6" t="s">
        <v>47</v>
      </c>
      <c r="G1406" s="6" t="s">
        <v>65</v>
      </c>
      <c r="H1406" s="6" t="s">
        <v>19</v>
      </c>
      <c r="I1406" s="8">
        <v>0.5</v>
      </c>
      <c r="J1406" s="9">
        <v>6000</v>
      </c>
      <c r="K1406" s="10">
        <f t="shared" si="10"/>
        <v>3000</v>
      </c>
      <c r="L1406" s="10">
        <f t="shared" si="11"/>
        <v>750</v>
      </c>
      <c r="M1406" s="11">
        <v>0.25</v>
      </c>
      <c r="P1406" s="12"/>
    </row>
    <row r="1407" spans="1:16" ht="15.75" customHeight="1">
      <c r="A1407" s="1"/>
      <c r="B1407" s="6" t="s">
        <v>14</v>
      </c>
      <c r="C1407" s="6">
        <v>1185732</v>
      </c>
      <c r="D1407" s="7">
        <v>44357</v>
      </c>
      <c r="E1407" s="6" t="s">
        <v>46</v>
      </c>
      <c r="F1407" s="6" t="s">
        <v>47</v>
      </c>
      <c r="G1407" s="6" t="s">
        <v>65</v>
      </c>
      <c r="H1407" s="6" t="s">
        <v>20</v>
      </c>
      <c r="I1407" s="8">
        <v>0.5</v>
      </c>
      <c r="J1407" s="9">
        <v>5750</v>
      </c>
      <c r="K1407" s="10">
        <f t="shared" si="10"/>
        <v>2875</v>
      </c>
      <c r="L1407" s="10">
        <f t="shared" si="11"/>
        <v>862.5</v>
      </c>
      <c r="M1407" s="11">
        <v>0.3</v>
      </c>
      <c r="P1407" s="12"/>
    </row>
    <row r="1408" spans="1:16" ht="15.75" customHeight="1">
      <c r="A1408" s="1"/>
      <c r="B1408" s="6" t="s">
        <v>14</v>
      </c>
      <c r="C1408" s="6">
        <v>1185732</v>
      </c>
      <c r="D1408" s="7">
        <v>44357</v>
      </c>
      <c r="E1408" s="6" t="s">
        <v>46</v>
      </c>
      <c r="F1408" s="6" t="s">
        <v>47</v>
      </c>
      <c r="G1408" s="6" t="s">
        <v>65</v>
      </c>
      <c r="H1408" s="6" t="s">
        <v>21</v>
      </c>
      <c r="I1408" s="8">
        <v>0.65</v>
      </c>
      <c r="J1408" s="9">
        <v>5750</v>
      </c>
      <c r="K1408" s="10">
        <f t="shared" si="10"/>
        <v>3737.5</v>
      </c>
      <c r="L1408" s="10">
        <f t="shared" si="11"/>
        <v>1308.125</v>
      </c>
      <c r="M1408" s="11">
        <v>0.35</v>
      </c>
      <c r="P1408" s="12"/>
    </row>
    <row r="1409" spans="1:16" ht="15.75" customHeight="1">
      <c r="A1409" s="1"/>
      <c r="B1409" s="6" t="s">
        <v>14</v>
      </c>
      <c r="C1409" s="6">
        <v>1185732</v>
      </c>
      <c r="D1409" s="7">
        <v>44357</v>
      </c>
      <c r="E1409" s="6" t="s">
        <v>46</v>
      </c>
      <c r="F1409" s="6" t="s">
        <v>47</v>
      </c>
      <c r="G1409" s="6" t="s">
        <v>65</v>
      </c>
      <c r="H1409" s="6" t="s">
        <v>22</v>
      </c>
      <c r="I1409" s="8">
        <v>0.70000000000000007</v>
      </c>
      <c r="J1409" s="9">
        <v>7250</v>
      </c>
      <c r="K1409" s="10">
        <f t="shared" si="10"/>
        <v>5075.0000000000009</v>
      </c>
      <c r="L1409" s="10">
        <f t="shared" si="11"/>
        <v>2537.5000000000005</v>
      </c>
      <c r="M1409" s="11">
        <v>0.5</v>
      </c>
      <c r="P1409" s="12"/>
    </row>
    <row r="1410" spans="1:16" ht="15.75" customHeight="1">
      <c r="A1410" s="1"/>
      <c r="B1410" s="6" t="s">
        <v>14</v>
      </c>
      <c r="C1410" s="6">
        <v>1185732</v>
      </c>
      <c r="D1410" s="7">
        <v>44385</v>
      </c>
      <c r="E1410" s="6" t="s">
        <v>46</v>
      </c>
      <c r="F1410" s="6" t="s">
        <v>47</v>
      </c>
      <c r="G1410" s="6" t="s">
        <v>65</v>
      </c>
      <c r="H1410" s="6" t="s">
        <v>17</v>
      </c>
      <c r="I1410" s="8">
        <v>0.65</v>
      </c>
      <c r="J1410" s="9">
        <v>9500</v>
      </c>
      <c r="K1410" s="10">
        <f t="shared" si="10"/>
        <v>6175</v>
      </c>
      <c r="L1410" s="10">
        <f t="shared" si="11"/>
        <v>2778.75</v>
      </c>
      <c r="M1410" s="11">
        <v>0.45</v>
      </c>
      <c r="P1410" s="12"/>
    </row>
    <row r="1411" spans="1:16" ht="15.75" customHeight="1">
      <c r="A1411" s="1"/>
      <c r="B1411" s="6" t="s">
        <v>14</v>
      </c>
      <c r="C1411" s="6">
        <v>1185732</v>
      </c>
      <c r="D1411" s="7">
        <v>44385</v>
      </c>
      <c r="E1411" s="6" t="s">
        <v>46</v>
      </c>
      <c r="F1411" s="6" t="s">
        <v>47</v>
      </c>
      <c r="G1411" s="6" t="s">
        <v>65</v>
      </c>
      <c r="H1411" s="6" t="s">
        <v>18</v>
      </c>
      <c r="I1411" s="8">
        <v>0.60000000000000009</v>
      </c>
      <c r="J1411" s="9">
        <v>7000</v>
      </c>
      <c r="K1411" s="10">
        <f t="shared" si="10"/>
        <v>4200.0000000000009</v>
      </c>
      <c r="L1411" s="10">
        <f t="shared" si="11"/>
        <v>1470.0000000000002</v>
      </c>
      <c r="M1411" s="11">
        <v>0.35</v>
      </c>
      <c r="P1411" s="12"/>
    </row>
    <row r="1412" spans="1:16" ht="15.75" customHeight="1">
      <c r="A1412" s="1"/>
      <c r="B1412" s="6" t="s">
        <v>14</v>
      </c>
      <c r="C1412" s="6">
        <v>1185732</v>
      </c>
      <c r="D1412" s="7">
        <v>44385</v>
      </c>
      <c r="E1412" s="6" t="s">
        <v>46</v>
      </c>
      <c r="F1412" s="6" t="s">
        <v>47</v>
      </c>
      <c r="G1412" s="6" t="s">
        <v>65</v>
      </c>
      <c r="H1412" s="6" t="s">
        <v>19</v>
      </c>
      <c r="I1412" s="8">
        <v>0.55000000000000004</v>
      </c>
      <c r="J1412" s="9">
        <v>6250</v>
      </c>
      <c r="K1412" s="10">
        <f t="shared" si="10"/>
        <v>3437.5000000000005</v>
      </c>
      <c r="L1412" s="10">
        <f t="shared" si="11"/>
        <v>859.37500000000011</v>
      </c>
      <c r="M1412" s="11">
        <v>0.25</v>
      </c>
      <c r="P1412" s="12"/>
    </row>
    <row r="1413" spans="1:16" ht="15.75" customHeight="1">
      <c r="A1413" s="1"/>
      <c r="B1413" s="6" t="s">
        <v>14</v>
      </c>
      <c r="C1413" s="6">
        <v>1185732</v>
      </c>
      <c r="D1413" s="7">
        <v>44385</v>
      </c>
      <c r="E1413" s="6" t="s">
        <v>46</v>
      </c>
      <c r="F1413" s="6" t="s">
        <v>47</v>
      </c>
      <c r="G1413" s="6" t="s">
        <v>65</v>
      </c>
      <c r="H1413" s="6" t="s">
        <v>20</v>
      </c>
      <c r="I1413" s="8">
        <v>0.55000000000000004</v>
      </c>
      <c r="J1413" s="9">
        <v>5750</v>
      </c>
      <c r="K1413" s="10">
        <f t="shared" si="10"/>
        <v>3162.5000000000005</v>
      </c>
      <c r="L1413" s="10">
        <f t="shared" si="11"/>
        <v>948.75000000000011</v>
      </c>
      <c r="M1413" s="11">
        <v>0.3</v>
      </c>
      <c r="P1413" s="12"/>
    </row>
    <row r="1414" spans="1:16" ht="15.75" customHeight="1">
      <c r="A1414" s="1"/>
      <c r="B1414" s="6" t="s">
        <v>14</v>
      </c>
      <c r="C1414" s="6">
        <v>1185732</v>
      </c>
      <c r="D1414" s="7">
        <v>44385</v>
      </c>
      <c r="E1414" s="6" t="s">
        <v>46</v>
      </c>
      <c r="F1414" s="6" t="s">
        <v>47</v>
      </c>
      <c r="G1414" s="6" t="s">
        <v>65</v>
      </c>
      <c r="H1414" s="6" t="s">
        <v>21</v>
      </c>
      <c r="I1414" s="8">
        <v>0.65</v>
      </c>
      <c r="J1414" s="9">
        <v>6000</v>
      </c>
      <c r="K1414" s="10">
        <f t="shared" si="10"/>
        <v>3900</v>
      </c>
      <c r="L1414" s="10">
        <f t="shared" si="11"/>
        <v>1365</v>
      </c>
      <c r="M1414" s="11">
        <v>0.35</v>
      </c>
      <c r="P1414" s="12"/>
    </row>
    <row r="1415" spans="1:16" ht="15.75" customHeight="1">
      <c r="A1415" s="1"/>
      <c r="B1415" s="6" t="s">
        <v>14</v>
      </c>
      <c r="C1415" s="6">
        <v>1185732</v>
      </c>
      <c r="D1415" s="7">
        <v>44385</v>
      </c>
      <c r="E1415" s="6" t="s">
        <v>46</v>
      </c>
      <c r="F1415" s="6" t="s">
        <v>47</v>
      </c>
      <c r="G1415" s="6" t="s">
        <v>65</v>
      </c>
      <c r="H1415" s="6" t="s">
        <v>22</v>
      </c>
      <c r="I1415" s="8">
        <v>0.70000000000000007</v>
      </c>
      <c r="J1415" s="9">
        <v>7750</v>
      </c>
      <c r="K1415" s="10">
        <f t="shared" si="10"/>
        <v>5425.0000000000009</v>
      </c>
      <c r="L1415" s="10">
        <f t="shared" si="11"/>
        <v>2712.5000000000005</v>
      </c>
      <c r="M1415" s="11">
        <v>0.5</v>
      </c>
      <c r="P1415" s="12"/>
    </row>
    <row r="1416" spans="1:16" ht="15.75" customHeight="1">
      <c r="A1416" s="1"/>
      <c r="B1416" s="6" t="s">
        <v>14</v>
      </c>
      <c r="C1416" s="6">
        <v>1185732</v>
      </c>
      <c r="D1416" s="7">
        <v>44417</v>
      </c>
      <c r="E1416" s="6" t="s">
        <v>46</v>
      </c>
      <c r="F1416" s="6" t="s">
        <v>47</v>
      </c>
      <c r="G1416" s="6" t="s">
        <v>65</v>
      </c>
      <c r="H1416" s="6" t="s">
        <v>17</v>
      </c>
      <c r="I1416" s="8">
        <v>0.65</v>
      </c>
      <c r="J1416" s="9">
        <v>9250</v>
      </c>
      <c r="K1416" s="10">
        <f t="shared" si="10"/>
        <v>6012.5</v>
      </c>
      <c r="L1416" s="10">
        <f t="shared" si="11"/>
        <v>2705.625</v>
      </c>
      <c r="M1416" s="11">
        <v>0.45</v>
      </c>
      <c r="P1416" s="12"/>
    </row>
    <row r="1417" spans="1:16" ht="15.75" customHeight="1">
      <c r="A1417" s="1"/>
      <c r="B1417" s="6" t="s">
        <v>14</v>
      </c>
      <c r="C1417" s="6">
        <v>1185732</v>
      </c>
      <c r="D1417" s="7">
        <v>44417</v>
      </c>
      <c r="E1417" s="6" t="s">
        <v>46</v>
      </c>
      <c r="F1417" s="6" t="s">
        <v>47</v>
      </c>
      <c r="G1417" s="6" t="s">
        <v>65</v>
      </c>
      <c r="H1417" s="6" t="s">
        <v>18</v>
      </c>
      <c r="I1417" s="8">
        <v>0.60000000000000009</v>
      </c>
      <c r="J1417" s="9">
        <v>7000</v>
      </c>
      <c r="K1417" s="10">
        <f t="shared" si="10"/>
        <v>4200.0000000000009</v>
      </c>
      <c r="L1417" s="10">
        <f t="shared" si="11"/>
        <v>1470.0000000000002</v>
      </c>
      <c r="M1417" s="11">
        <v>0.35</v>
      </c>
      <c r="P1417" s="12"/>
    </row>
    <row r="1418" spans="1:16" ht="15.75" customHeight="1">
      <c r="A1418" s="1"/>
      <c r="B1418" s="6" t="s">
        <v>14</v>
      </c>
      <c r="C1418" s="6">
        <v>1185732</v>
      </c>
      <c r="D1418" s="7">
        <v>44417</v>
      </c>
      <c r="E1418" s="6" t="s">
        <v>46</v>
      </c>
      <c r="F1418" s="6" t="s">
        <v>47</v>
      </c>
      <c r="G1418" s="6" t="s">
        <v>65</v>
      </c>
      <c r="H1418" s="6" t="s">
        <v>19</v>
      </c>
      <c r="I1418" s="8">
        <v>0.55000000000000004</v>
      </c>
      <c r="J1418" s="9">
        <v>6250</v>
      </c>
      <c r="K1418" s="10">
        <f t="shared" si="10"/>
        <v>3437.5000000000005</v>
      </c>
      <c r="L1418" s="10">
        <f t="shared" si="11"/>
        <v>859.37500000000011</v>
      </c>
      <c r="M1418" s="11">
        <v>0.25</v>
      </c>
      <c r="P1418" s="12"/>
    </row>
    <row r="1419" spans="1:16" ht="15.75" customHeight="1">
      <c r="A1419" s="1"/>
      <c r="B1419" s="6" t="s">
        <v>14</v>
      </c>
      <c r="C1419" s="6">
        <v>1185732</v>
      </c>
      <c r="D1419" s="7">
        <v>44417</v>
      </c>
      <c r="E1419" s="6" t="s">
        <v>46</v>
      </c>
      <c r="F1419" s="6" t="s">
        <v>47</v>
      </c>
      <c r="G1419" s="6" t="s">
        <v>65</v>
      </c>
      <c r="H1419" s="6" t="s">
        <v>20</v>
      </c>
      <c r="I1419" s="8">
        <v>0.45</v>
      </c>
      <c r="J1419" s="9">
        <v>5750</v>
      </c>
      <c r="K1419" s="10">
        <f t="shared" si="10"/>
        <v>2587.5</v>
      </c>
      <c r="L1419" s="10">
        <f t="shared" si="11"/>
        <v>776.25</v>
      </c>
      <c r="M1419" s="11">
        <v>0.3</v>
      </c>
      <c r="P1419" s="12"/>
    </row>
    <row r="1420" spans="1:16" ht="15.75" customHeight="1">
      <c r="A1420" s="1"/>
      <c r="B1420" s="6" t="s">
        <v>14</v>
      </c>
      <c r="C1420" s="6">
        <v>1185732</v>
      </c>
      <c r="D1420" s="7">
        <v>44417</v>
      </c>
      <c r="E1420" s="6" t="s">
        <v>46</v>
      </c>
      <c r="F1420" s="6" t="s">
        <v>47</v>
      </c>
      <c r="G1420" s="6" t="s">
        <v>65</v>
      </c>
      <c r="H1420" s="6" t="s">
        <v>21</v>
      </c>
      <c r="I1420" s="8">
        <v>0.55000000000000004</v>
      </c>
      <c r="J1420" s="9">
        <v>5500</v>
      </c>
      <c r="K1420" s="10">
        <f t="shared" si="10"/>
        <v>3025.0000000000005</v>
      </c>
      <c r="L1420" s="10">
        <f t="shared" si="11"/>
        <v>1058.75</v>
      </c>
      <c r="M1420" s="11">
        <v>0.35</v>
      </c>
      <c r="P1420" s="12"/>
    </row>
    <row r="1421" spans="1:16" ht="15.75" customHeight="1">
      <c r="A1421" s="1"/>
      <c r="B1421" s="6" t="s">
        <v>14</v>
      </c>
      <c r="C1421" s="6">
        <v>1185732</v>
      </c>
      <c r="D1421" s="7">
        <v>44417</v>
      </c>
      <c r="E1421" s="6" t="s">
        <v>46</v>
      </c>
      <c r="F1421" s="6" t="s">
        <v>47</v>
      </c>
      <c r="G1421" s="6" t="s">
        <v>65</v>
      </c>
      <c r="H1421" s="6" t="s">
        <v>22</v>
      </c>
      <c r="I1421" s="8">
        <v>0.60000000000000009</v>
      </c>
      <c r="J1421" s="9">
        <v>7250</v>
      </c>
      <c r="K1421" s="10">
        <f t="shared" si="10"/>
        <v>4350.0000000000009</v>
      </c>
      <c r="L1421" s="10">
        <f t="shared" si="11"/>
        <v>2175.0000000000005</v>
      </c>
      <c r="M1421" s="11">
        <v>0.5</v>
      </c>
      <c r="P1421" s="12"/>
    </row>
    <row r="1422" spans="1:16" ht="15.75" customHeight="1">
      <c r="A1422" s="1"/>
      <c r="B1422" s="6" t="s">
        <v>14</v>
      </c>
      <c r="C1422" s="6">
        <v>1185732</v>
      </c>
      <c r="D1422" s="7">
        <v>44447</v>
      </c>
      <c r="E1422" s="6" t="s">
        <v>46</v>
      </c>
      <c r="F1422" s="6" t="s">
        <v>47</v>
      </c>
      <c r="G1422" s="6" t="s">
        <v>65</v>
      </c>
      <c r="H1422" s="6" t="s">
        <v>17</v>
      </c>
      <c r="I1422" s="8">
        <v>0.55000000000000004</v>
      </c>
      <c r="J1422" s="9">
        <v>8500</v>
      </c>
      <c r="K1422" s="10">
        <f t="shared" si="10"/>
        <v>4675</v>
      </c>
      <c r="L1422" s="10">
        <f t="shared" si="11"/>
        <v>2103.75</v>
      </c>
      <c r="M1422" s="11">
        <v>0.45</v>
      </c>
      <c r="P1422" s="12"/>
    </row>
    <row r="1423" spans="1:16" ht="15.75" customHeight="1">
      <c r="A1423" s="1"/>
      <c r="B1423" s="6" t="s">
        <v>14</v>
      </c>
      <c r="C1423" s="6">
        <v>1185732</v>
      </c>
      <c r="D1423" s="7">
        <v>44447</v>
      </c>
      <c r="E1423" s="6" t="s">
        <v>46</v>
      </c>
      <c r="F1423" s="6" t="s">
        <v>47</v>
      </c>
      <c r="G1423" s="6" t="s">
        <v>65</v>
      </c>
      <c r="H1423" s="6" t="s">
        <v>18</v>
      </c>
      <c r="I1423" s="8">
        <v>0.50000000000000011</v>
      </c>
      <c r="J1423" s="9">
        <v>6500</v>
      </c>
      <c r="K1423" s="10">
        <f t="shared" si="10"/>
        <v>3250.0000000000009</v>
      </c>
      <c r="L1423" s="10">
        <f t="shared" si="11"/>
        <v>1137.5000000000002</v>
      </c>
      <c r="M1423" s="11">
        <v>0.35</v>
      </c>
      <c r="P1423" s="12"/>
    </row>
    <row r="1424" spans="1:16" ht="15.75" customHeight="1">
      <c r="A1424" s="1"/>
      <c r="B1424" s="6" t="s">
        <v>14</v>
      </c>
      <c r="C1424" s="6">
        <v>1185732</v>
      </c>
      <c r="D1424" s="7">
        <v>44447</v>
      </c>
      <c r="E1424" s="6" t="s">
        <v>46</v>
      </c>
      <c r="F1424" s="6" t="s">
        <v>47</v>
      </c>
      <c r="G1424" s="6" t="s">
        <v>65</v>
      </c>
      <c r="H1424" s="6" t="s">
        <v>19</v>
      </c>
      <c r="I1424" s="8">
        <v>0.45</v>
      </c>
      <c r="J1424" s="9">
        <v>5500</v>
      </c>
      <c r="K1424" s="10">
        <f t="shared" si="10"/>
        <v>2475</v>
      </c>
      <c r="L1424" s="10">
        <f t="shared" si="11"/>
        <v>618.75</v>
      </c>
      <c r="M1424" s="11">
        <v>0.25</v>
      </c>
      <c r="P1424" s="12"/>
    </row>
    <row r="1425" spans="1:16" ht="15.75" customHeight="1">
      <c r="A1425" s="1"/>
      <c r="B1425" s="6" t="s">
        <v>14</v>
      </c>
      <c r="C1425" s="6">
        <v>1185732</v>
      </c>
      <c r="D1425" s="7">
        <v>44447</v>
      </c>
      <c r="E1425" s="6" t="s">
        <v>46</v>
      </c>
      <c r="F1425" s="6" t="s">
        <v>47</v>
      </c>
      <c r="G1425" s="6" t="s">
        <v>65</v>
      </c>
      <c r="H1425" s="6" t="s">
        <v>20</v>
      </c>
      <c r="I1425" s="8">
        <v>0.45</v>
      </c>
      <c r="J1425" s="9">
        <v>5250</v>
      </c>
      <c r="K1425" s="10">
        <f t="shared" si="10"/>
        <v>2362.5</v>
      </c>
      <c r="L1425" s="10">
        <f t="shared" si="11"/>
        <v>708.75</v>
      </c>
      <c r="M1425" s="11">
        <v>0.3</v>
      </c>
      <c r="P1425" s="12"/>
    </row>
    <row r="1426" spans="1:16" ht="15.75" customHeight="1">
      <c r="A1426" s="1"/>
      <c r="B1426" s="6" t="s">
        <v>14</v>
      </c>
      <c r="C1426" s="6">
        <v>1185732</v>
      </c>
      <c r="D1426" s="7">
        <v>44447</v>
      </c>
      <c r="E1426" s="6" t="s">
        <v>46</v>
      </c>
      <c r="F1426" s="6" t="s">
        <v>47</v>
      </c>
      <c r="G1426" s="6" t="s">
        <v>65</v>
      </c>
      <c r="H1426" s="6" t="s">
        <v>21</v>
      </c>
      <c r="I1426" s="8">
        <v>0.55000000000000004</v>
      </c>
      <c r="J1426" s="9">
        <v>5250</v>
      </c>
      <c r="K1426" s="10">
        <f t="shared" si="10"/>
        <v>2887.5000000000005</v>
      </c>
      <c r="L1426" s="10">
        <f t="shared" si="11"/>
        <v>1010.6250000000001</v>
      </c>
      <c r="M1426" s="11">
        <v>0.35</v>
      </c>
      <c r="P1426" s="12"/>
    </row>
    <row r="1427" spans="1:16" ht="15.75" customHeight="1">
      <c r="A1427" s="1"/>
      <c r="B1427" s="6" t="s">
        <v>14</v>
      </c>
      <c r="C1427" s="6">
        <v>1185732</v>
      </c>
      <c r="D1427" s="7">
        <v>44447</v>
      </c>
      <c r="E1427" s="6" t="s">
        <v>46</v>
      </c>
      <c r="F1427" s="6" t="s">
        <v>47</v>
      </c>
      <c r="G1427" s="6" t="s">
        <v>65</v>
      </c>
      <c r="H1427" s="6" t="s">
        <v>22</v>
      </c>
      <c r="I1427" s="8">
        <v>0.60000000000000009</v>
      </c>
      <c r="J1427" s="9">
        <v>6250</v>
      </c>
      <c r="K1427" s="10">
        <f t="shared" si="10"/>
        <v>3750.0000000000005</v>
      </c>
      <c r="L1427" s="10">
        <f t="shared" si="11"/>
        <v>1875.0000000000002</v>
      </c>
      <c r="M1427" s="11">
        <v>0.5</v>
      </c>
      <c r="P1427" s="12"/>
    </row>
    <row r="1428" spans="1:16" ht="15.75" customHeight="1">
      <c r="A1428" s="1"/>
      <c r="B1428" s="6" t="s">
        <v>14</v>
      </c>
      <c r="C1428" s="6">
        <v>1185732</v>
      </c>
      <c r="D1428" s="7">
        <v>44479</v>
      </c>
      <c r="E1428" s="6" t="s">
        <v>46</v>
      </c>
      <c r="F1428" s="6" t="s">
        <v>47</v>
      </c>
      <c r="G1428" s="6" t="s">
        <v>65</v>
      </c>
      <c r="H1428" s="6" t="s">
        <v>17</v>
      </c>
      <c r="I1428" s="8">
        <v>0.60000000000000009</v>
      </c>
      <c r="J1428" s="9">
        <v>8000</v>
      </c>
      <c r="K1428" s="10">
        <f t="shared" si="10"/>
        <v>4800.0000000000009</v>
      </c>
      <c r="L1428" s="10">
        <f t="shared" si="11"/>
        <v>2160.0000000000005</v>
      </c>
      <c r="M1428" s="11">
        <v>0.45</v>
      </c>
      <c r="P1428" s="12"/>
    </row>
    <row r="1429" spans="1:16" ht="15.75" customHeight="1">
      <c r="A1429" s="1"/>
      <c r="B1429" s="6" t="s">
        <v>14</v>
      </c>
      <c r="C1429" s="6">
        <v>1185732</v>
      </c>
      <c r="D1429" s="7">
        <v>44479</v>
      </c>
      <c r="E1429" s="6" t="s">
        <v>46</v>
      </c>
      <c r="F1429" s="6" t="s">
        <v>47</v>
      </c>
      <c r="G1429" s="6" t="s">
        <v>65</v>
      </c>
      <c r="H1429" s="6" t="s">
        <v>18</v>
      </c>
      <c r="I1429" s="8">
        <v>0.50000000000000011</v>
      </c>
      <c r="J1429" s="9">
        <v>6250</v>
      </c>
      <c r="K1429" s="10">
        <f t="shared" si="10"/>
        <v>3125.0000000000009</v>
      </c>
      <c r="L1429" s="10">
        <f t="shared" si="11"/>
        <v>1093.7500000000002</v>
      </c>
      <c r="M1429" s="11">
        <v>0.35</v>
      </c>
      <c r="P1429" s="12"/>
    </row>
    <row r="1430" spans="1:16" ht="15.75" customHeight="1">
      <c r="A1430" s="1"/>
      <c r="B1430" s="6" t="s">
        <v>14</v>
      </c>
      <c r="C1430" s="6">
        <v>1185732</v>
      </c>
      <c r="D1430" s="7">
        <v>44479</v>
      </c>
      <c r="E1430" s="6" t="s">
        <v>46</v>
      </c>
      <c r="F1430" s="6" t="s">
        <v>47</v>
      </c>
      <c r="G1430" s="6" t="s">
        <v>65</v>
      </c>
      <c r="H1430" s="6" t="s">
        <v>19</v>
      </c>
      <c r="I1430" s="8">
        <v>0.50000000000000011</v>
      </c>
      <c r="J1430" s="9">
        <v>5250</v>
      </c>
      <c r="K1430" s="10">
        <f t="shared" si="10"/>
        <v>2625.0000000000005</v>
      </c>
      <c r="L1430" s="10">
        <f t="shared" si="11"/>
        <v>656.25000000000011</v>
      </c>
      <c r="M1430" s="11">
        <v>0.25</v>
      </c>
      <c r="P1430" s="12"/>
    </row>
    <row r="1431" spans="1:16" ht="15.75" customHeight="1">
      <c r="A1431" s="1"/>
      <c r="B1431" s="6" t="s">
        <v>14</v>
      </c>
      <c r="C1431" s="6">
        <v>1185732</v>
      </c>
      <c r="D1431" s="7">
        <v>44479</v>
      </c>
      <c r="E1431" s="6" t="s">
        <v>46</v>
      </c>
      <c r="F1431" s="6" t="s">
        <v>47</v>
      </c>
      <c r="G1431" s="6" t="s">
        <v>65</v>
      </c>
      <c r="H1431" s="6" t="s">
        <v>20</v>
      </c>
      <c r="I1431" s="8">
        <v>0.50000000000000011</v>
      </c>
      <c r="J1431" s="9">
        <v>5000</v>
      </c>
      <c r="K1431" s="10">
        <f t="shared" si="10"/>
        <v>2500.0000000000005</v>
      </c>
      <c r="L1431" s="10">
        <f t="shared" si="11"/>
        <v>750.00000000000011</v>
      </c>
      <c r="M1431" s="11">
        <v>0.3</v>
      </c>
      <c r="P1431" s="12"/>
    </row>
    <row r="1432" spans="1:16" ht="15.75" customHeight="1">
      <c r="A1432" s="1"/>
      <c r="B1432" s="6" t="s">
        <v>14</v>
      </c>
      <c r="C1432" s="6">
        <v>1185732</v>
      </c>
      <c r="D1432" s="7">
        <v>44479</v>
      </c>
      <c r="E1432" s="6" t="s">
        <v>46</v>
      </c>
      <c r="F1432" s="6" t="s">
        <v>47</v>
      </c>
      <c r="G1432" s="6" t="s">
        <v>65</v>
      </c>
      <c r="H1432" s="6" t="s">
        <v>21</v>
      </c>
      <c r="I1432" s="8">
        <v>0.60000000000000009</v>
      </c>
      <c r="J1432" s="9">
        <v>5000</v>
      </c>
      <c r="K1432" s="10">
        <f t="shared" si="10"/>
        <v>3000.0000000000005</v>
      </c>
      <c r="L1432" s="10">
        <f t="shared" si="11"/>
        <v>1050</v>
      </c>
      <c r="M1432" s="11">
        <v>0.35</v>
      </c>
      <c r="P1432" s="12"/>
    </row>
    <row r="1433" spans="1:16" ht="15.75" customHeight="1">
      <c r="A1433" s="1"/>
      <c r="B1433" s="6" t="s">
        <v>14</v>
      </c>
      <c r="C1433" s="6">
        <v>1185732</v>
      </c>
      <c r="D1433" s="7">
        <v>44479</v>
      </c>
      <c r="E1433" s="6" t="s">
        <v>46</v>
      </c>
      <c r="F1433" s="6" t="s">
        <v>47</v>
      </c>
      <c r="G1433" s="6" t="s">
        <v>65</v>
      </c>
      <c r="H1433" s="6" t="s">
        <v>22</v>
      </c>
      <c r="I1433" s="8">
        <v>0.65</v>
      </c>
      <c r="J1433" s="9">
        <v>6250</v>
      </c>
      <c r="K1433" s="10">
        <f t="shared" si="10"/>
        <v>4062.5</v>
      </c>
      <c r="L1433" s="10">
        <f t="shared" si="11"/>
        <v>2031.25</v>
      </c>
      <c r="M1433" s="11">
        <v>0.5</v>
      </c>
      <c r="P1433" s="12"/>
    </row>
    <row r="1434" spans="1:16" ht="15.75" customHeight="1">
      <c r="A1434" s="1"/>
      <c r="B1434" s="6" t="s">
        <v>14</v>
      </c>
      <c r="C1434" s="6">
        <v>1185732</v>
      </c>
      <c r="D1434" s="7">
        <v>44509</v>
      </c>
      <c r="E1434" s="6" t="s">
        <v>46</v>
      </c>
      <c r="F1434" s="6" t="s">
        <v>47</v>
      </c>
      <c r="G1434" s="6" t="s">
        <v>65</v>
      </c>
      <c r="H1434" s="6" t="s">
        <v>17</v>
      </c>
      <c r="I1434" s="8">
        <v>0.60000000000000009</v>
      </c>
      <c r="J1434" s="9">
        <v>7750</v>
      </c>
      <c r="K1434" s="10">
        <f t="shared" si="10"/>
        <v>4650.0000000000009</v>
      </c>
      <c r="L1434" s="10">
        <f t="shared" si="11"/>
        <v>2092.5000000000005</v>
      </c>
      <c r="M1434" s="11">
        <v>0.45</v>
      </c>
      <c r="P1434" s="12"/>
    </row>
    <row r="1435" spans="1:16" ht="15.75" customHeight="1">
      <c r="A1435" s="1"/>
      <c r="B1435" s="6" t="s">
        <v>14</v>
      </c>
      <c r="C1435" s="6">
        <v>1185732</v>
      </c>
      <c r="D1435" s="7">
        <v>44509</v>
      </c>
      <c r="E1435" s="6" t="s">
        <v>46</v>
      </c>
      <c r="F1435" s="6" t="s">
        <v>47</v>
      </c>
      <c r="G1435" s="6" t="s">
        <v>65</v>
      </c>
      <c r="H1435" s="6" t="s">
        <v>18</v>
      </c>
      <c r="I1435" s="8">
        <v>0.50000000000000011</v>
      </c>
      <c r="J1435" s="9">
        <v>6000</v>
      </c>
      <c r="K1435" s="10">
        <f t="shared" si="10"/>
        <v>3000.0000000000005</v>
      </c>
      <c r="L1435" s="10">
        <f t="shared" si="11"/>
        <v>1050</v>
      </c>
      <c r="M1435" s="11">
        <v>0.35</v>
      </c>
      <c r="P1435" s="12"/>
    </row>
    <row r="1436" spans="1:16" ht="15.75" customHeight="1">
      <c r="A1436" s="1"/>
      <c r="B1436" s="6" t="s">
        <v>14</v>
      </c>
      <c r="C1436" s="6">
        <v>1185732</v>
      </c>
      <c r="D1436" s="7">
        <v>44509</v>
      </c>
      <c r="E1436" s="6" t="s">
        <v>46</v>
      </c>
      <c r="F1436" s="6" t="s">
        <v>47</v>
      </c>
      <c r="G1436" s="6" t="s">
        <v>65</v>
      </c>
      <c r="H1436" s="6" t="s">
        <v>19</v>
      </c>
      <c r="I1436" s="8">
        <v>0.50000000000000011</v>
      </c>
      <c r="J1436" s="9">
        <v>5450</v>
      </c>
      <c r="K1436" s="10">
        <f t="shared" si="10"/>
        <v>2725.0000000000005</v>
      </c>
      <c r="L1436" s="10">
        <f t="shared" si="11"/>
        <v>681.25000000000011</v>
      </c>
      <c r="M1436" s="11">
        <v>0.25</v>
      </c>
      <c r="P1436" s="12"/>
    </row>
    <row r="1437" spans="1:16" ht="15.75" customHeight="1">
      <c r="A1437" s="1"/>
      <c r="B1437" s="6" t="s">
        <v>14</v>
      </c>
      <c r="C1437" s="6">
        <v>1185732</v>
      </c>
      <c r="D1437" s="7">
        <v>44509</v>
      </c>
      <c r="E1437" s="6" t="s">
        <v>46</v>
      </c>
      <c r="F1437" s="6" t="s">
        <v>47</v>
      </c>
      <c r="G1437" s="6" t="s">
        <v>65</v>
      </c>
      <c r="H1437" s="6" t="s">
        <v>20</v>
      </c>
      <c r="I1437" s="8">
        <v>0.50000000000000011</v>
      </c>
      <c r="J1437" s="9">
        <v>5750</v>
      </c>
      <c r="K1437" s="10">
        <f t="shared" si="10"/>
        <v>2875.0000000000005</v>
      </c>
      <c r="L1437" s="10">
        <f t="shared" si="11"/>
        <v>862.50000000000011</v>
      </c>
      <c r="M1437" s="11">
        <v>0.3</v>
      </c>
      <c r="P1437" s="12"/>
    </row>
    <row r="1438" spans="1:16" ht="15.75" customHeight="1">
      <c r="A1438" s="1"/>
      <c r="B1438" s="6" t="s">
        <v>14</v>
      </c>
      <c r="C1438" s="6">
        <v>1185732</v>
      </c>
      <c r="D1438" s="7">
        <v>44509</v>
      </c>
      <c r="E1438" s="6" t="s">
        <v>46</v>
      </c>
      <c r="F1438" s="6" t="s">
        <v>47</v>
      </c>
      <c r="G1438" s="6" t="s">
        <v>65</v>
      </c>
      <c r="H1438" s="6" t="s">
        <v>21</v>
      </c>
      <c r="I1438" s="8">
        <v>0.65</v>
      </c>
      <c r="J1438" s="9">
        <v>5500</v>
      </c>
      <c r="K1438" s="10">
        <f t="shared" si="10"/>
        <v>3575</v>
      </c>
      <c r="L1438" s="10">
        <f t="shared" si="11"/>
        <v>1251.25</v>
      </c>
      <c r="M1438" s="11">
        <v>0.35</v>
      </c>
      <c r="P1438" s="12"/>
    </row>
    <row r="1439" spans="1:16" ht="15.75" customHeight="1">
      <c r="A1439" s="1"/>
      <c r="B1439" s="6" t="s">
        <v>14</v>
      </c>
      <c r="C1439" s="6">
        <v>1185732</v>
      </c>
      <c r="D1439" s="7">
        <v>44509</v>
      </c>
      <c r="E1439" s="6" t="s">
        <v>46</v>
      </c>
      <c r="F1439" s="6" t="s">
        <v>47</v>
      </c>
      <c r="G1439" s="6" t="s">
        <v>65</v>
      </c>
      <c r="H1439" s="6" t="s">
        <v>22</v>
      </c>
      <c r="I1439" s="8">
        <v>0.7</v>
      </c>
      <c r="J1439" s="9">
        <v>6500</v>
      </c>
      <c r="K1439" s="10">
        <f t="shared" si="10"/>
        <v>4550</v>
      </c>
      <c r="L1439" s="10">
        <f t="shared" si="11"/>
        <v>2275</v>
      </c>
      <c r="M1439" s="11">
        <v>0.5</v>
      </c>
      <c r="P1439" s="12"/>
    </row>
    <row r="1440" spans="1:16" ht="15.75" customHeight="1">
      <c r="A1440" s="1"/>
      <c r="B1440" s="6" t="s">
        <v>14</v>
      </c>
      <c r="C1440" s="6">
        <v>1185732</v>
      </c>
      <c r="D1440" s="7">
        <v>44538</v>
      </c>
      <c r="E1440" s="6" t="s">
        <v>46</v>
      </c>
      <c r="F1440" s="6" t="s">
        <v>47</v>
      </c>
      <c r="G1440" s="6" t="s">
        <v>65</v>
      </c>
      <c r="H1440" s="6" t="s">
        <v>17</v>
      </c>
      <c r="I1440" s="8">
        <v>0.65</v>
      </c>
      <c r="J1440" s="9">
        <v>8750</v>
      </c>
      <c r="K1440" s="10">
        <f t="shared" si="10"/>
        <v>5687.5</v>
      </c>
      <c r="L1440" s="10">
        <f t="shared" si="11"/>
        <v>2559.375</v>
      </c>
      <c r="M1440" s="11">
        <v>0.45</v>
      </c>
      <c r="P1440" s="12"/>
    </row>
    <row r="1441" spans="1:18" ht="15.75" customHeight="1">
      <c r="A1441" s="1"/>
      <c r="B1441" s="6" t="s">
        <v>14</v>
      </c>
      <c r="C1441" s="6">
        <v>1185732</v>
      </c>
      <c r="D1441" s="7">
        <v>44538</v>
      </c>
      <c r="E1441" s="6" t="s">
        <v>46</v>
      </c>
      <c r="F1441" s="6" t="s">
        <v>47</v>
      </c>
      <c r="G1441" s="6" t="s">
        <v>65</v>
      </c>
      <c r="H1441" s="6" t="s">
        <v>18</v>
      </c>
      <c r="I1441" s="8">
        <v>0.55000000000000004</v>
      </c>
      <c r="J1441" s="9">
        <v>6750</v>
      </c>
      <c r="K1441" s="10">
        <f t="shared" si="10"/>
        <v>3712.5000000000005</v>
      </c>
      <c r="L1441" s="10">
        <f t="shared" si="11"/>
        <v>1299.375</v>
      </c>
      <c r="M1441" s="11">
        <v>0.35</v>
      </c>
      <c r="P1441" s="12"/>
    </row>
    <row r="1442" spans="1:18" ht="15.75" customHeight="1">
      <c r="A1442" s="1"/>
      <c r="B1442" s="6" t="s">
        <v>14</v>
      </c>
      <c r="C1442" s="6">
        <v>1185732</v>
      </c>
      <c r="D1442" s="7">
        <v>44538</v>
      </c>
      <c r="E1442" s="6" t="s">
        <v>46</v>
      </c>
      <c r="F1442" s="6" t="s">
        <v>47</v>
      </c>
      <c r="G1442" s="6" t="s">
        <v>65</v>
      </c>
      <c r="H1442" s="6" t="s">
        <v>19</v>
      </c>
      <c r="I1442" s="8">
        <v>0.55000000000000004</v>
      </c>
      <c r="J1442" s="9">
        <v>6250</v>
      </c>
      <c r="K1442" s="10">
        <f t="shared" si="10"/>
        <v>3437.5000000000005</v>
      </c>
      <c r="L1442" s="10">
        <f t="shared" si="11"/>
        <v>859.37500000000011</v>
      </c>
      <c r="M1442" s="11">
        <v>0.25</v>
      </c>
      <c r="P1442" s="12"/>
    </row>
    <row r="1443" spans="1:18" ht="15.75" customHeight="1">
      <c r="A1443" s="1"/>
      <c r="B1443" s="6" t="s">
        <v>14</v>
      </c>
      <c r="C1443" s="6">
        <v>1185732</v>
      </c>
      <c r="D1443" s="7">
        <v>44538</v>
      </c>
      <c r="E1443" s="6" t="s">
        <v>46</v>
      </c>
      <c r="F1443" s="6" t="s">
        <v>47</v>
      </c>
      <c r="G1443" s="6" t="s">
        <v>65</v>
      </c>
      <c r="H1443" s="6" t="s">
        <v>20</v>
      </c>
      <c r="I1443" s="8">
        <v>0.55000000000000004</v>
      </c>
      <c r="J1443" s="9">
        <v>5750</v>
      </c>
      <c r="K1443" s="10">
        <f t="shared" si="10"/>
        <v>3162.5000000000005</v>
      </c>
      <c r="L1443" s="10">
        <f t="shared" si="11"/>
        <v>948.75000000000011</v>
      </c>
      <c r="M1443" s="11">
        <v>0.3</v>
      </c>
      <c r="P1443" s="12"/>
    </row>
    <row r="1444" spans="1:18" ht="15.75" customHeight="1">
      <c r="A1444" s="1"/>
      <c r="B1444" s="6" t="s">
        <v>14</v>
      </c>
      <c r="C1444" s="6">
        <v>1185732</v>
      </c>
      <c r="D1444" s="7">
        <v>44538</v>
      </c>
      <c r="E1444" s="6" t="s">
        <v>46</v>
      </c>
      <c r="F1444" s="6" t="s">
        <v>47</v>
      </c>
      <c r="G1444" s="6" t="s">
        <v>65</v>
      </c>
      <c r="H1444" s="6" t="s">
        <v>21</v>
      </c>
      <c r="I1444" s="8">
        <v>0.65</v>
      </c>
      <c r="J1444" s="9">
        <v>5750</v>
      </c>
      <c r="K1444" s="10">
        <f t="shared" si="10"/>
        <v>3737.5</v>
      </c>
      <c r="L1444" s="10">
        <f t="shared" si="11"/>
        <v>1308.125</v>
      </c>
      <c r="M1444" s="11">
        <v>0.35</v>
      </c>
      <c r="P1444" s="12"/>
    </row>
    <row r="1445" spans="1:18" ht="15.75" customHeight="1">
      <c r="A1445" s="1"/>
      <c r="B1445" s="6" t="s">
        <v>14</v>
      </c>
      <c r="C1445" s="6">
        <v>1185732</v>
      </c>
      <c r="D1445" s="7">
        <v>44538</v>
      </c>
      <c r="E1445" s="6" t="s">
        <v>46</v>
      </c>
      <c r="F1445" s="6" t="s">
        <v>47</v>
      </c>
      <c r="G1445" s="6" t="s">
        <v>65</v>
      </c>
      <c r="H1445" s="6" t="s">
        <v>22</v>
      </c>
      <c r="I1445" s="8">
        <v>0.7</v>
      </c>
      <c r="J1445" s="9">
        <v>6750</v>
      </c>
      <c r="K1445" s="10">
        <f t="shared" si="10"/>
        <v>4725</v>
      </c>
      <c r="L1445" s="10">
        <f t="shared" si="11"/>
        <v>2362.5</v>
      </c>
      <c r="M1445" s="11">
        <v>0.5</v>
      </c>
      <c r="P1445" s="12"/>
    </row>
    <row r="1446" spans="1:18" ht="15.75" customHeight="1">
      <c r="A1446" s="1" t="s">
        <v>39</v>
      </c>
      <c r="B1446" s="6" t="s">
        <v>14</v>
      </c>
      <c r="C1446" s="6">
        <v>1185732</v>
      </c>
      <c r="D1446" s="7">
        <v>44210</v>
      </c>
      <c r="E1446" s="6" t="s">
        <v>15</v>
      </c>
      <c r="F1446" s="6" t="s">
        <v>16</v>
      </c>
      <c r="G1446" s="6" t="s">
        <v>66</v>
      </c>
      <c r="H1446" s="6" t="s">
        <v>17</v>
      </c>
      <c r="I1446" s="8">
        <v>0.4</v>
      </c>
      <c r="J1446" s="9">
        <v>8000</v>
      </c>
      <c r="K1446" s="10">
        <f t="shared" si="10"/>
        <v>3200</v>
      </c>
      <c r="L1446" s="10">
        <f t="shared" si="11"/>
        <v>1600</v>
      </c>
      <c r="M1446" s="11">
        <v>0.5</v>
      </c>
      <c r="O1446" s="16"/>
      <c r="P1446" s="17"/>
      <c r="Q1446" s="12"/>
      <c r="R1446" s="13"/>
    </row>
    <row r="1447" spans="1:18" ht="15.75" customHeight="1">
      <c r="A1447" s="1"/>
      <c r="B1447" s="6" t="s">
        <v>14</v>
      </c>
      <c r="C1447" s="6">
        <v>1185732</v>
      </c>
      <c r="D1447" s="7">
        <v>44210</v>
      </c>
      <c r="E1447" s="6" t="s">
        <v>15</v>
      </c>
      <c r="F1447" s="6" t="s">
        <v>16</v>
      </c>
      <c r="G1447" s="6" t="s">
        <v>66</v>
      </c>
      <c r="H1447" s="6" t="s">
        <v>18</v>
      </c>
      <c r="I1447" s="8">
        <v>0.4</v>
      </c>
      <c r="J1447" s="9">
        <v>6000</v>
      </c>
      <c r="K1447" s="10">
        <f t="shared" si="10"/>
        <v>2400</v>
      </c>
      <c r="L1447" s="10">
        <f t="shared" si="11"/>
        <v>720</v>
      </c>
      <c r="M1447" s="11">
        <v>0.3</v>
      </c>
      <c r="O1447" s="16"/>
      <c r="P1447" s="17"/>
      <c r="Q1447" s="12"/>
      <c r="R1447" s="13"/>
    </row>
    <row r="1448" spans="1:18" ht="15.75" customHeight="1">
      <c r="A1448" s="1"/>
      <c r="B1448" s="6" t="s">
        <v>14</v>
      </c>
      <c r="C1448" s="6">
        <v>1185732</v>
      </c>
      <c r="D1448" s="7">
        <v>44210</v>
      </c>
      <c r="E1448" s="6" t="s">
        <v>15</v>
      </c>
      <c r="F1448" s="6" t="s">
        <v>16</v>
      </c>
      <c r="G1448" s="6" t="s">
        <v>66</v>
      </c>
      <c r="H1448" s="6" t="s">
        <v>19</v>
      </c>
      <c r="I1448" s="8">
        <v>0.30000000000000004</v>
      </c>
      <c r="J1448" s="9">
        <v>6000</v>
      </c>
      <c r="K1448" s="10">
        <f t="shared" si="10"/>
        <v>1800.0000000000002</v>
      </c>
      <c r="L1448" s="10">
        <f t="shared" si="11"/>
        <v>630</v>
      </c>
      <c r="M1448" s="11">
        <v>0.35</v>
      </c>
      <c r="O1448" s="16"/>
      <c r="P1448" s="17"/>
      <c r="Q1448" s="12"/>
      <c r="R1448" s="13"/>
    </row>
    <row r="1449" spans="1:18" ht="15.75" customHeight="1">
      <c r="A1449" s="1"/>
      <c r="B1449" s="6" t="s">
        <v>14</v>
      </c>
      <c r="C1449" s="6">
        <v>1185732</v>
      </c>
      <c r="D1449" s="7">
        <v>44210</v>
      </c>
      <c r="E1449" s="6" t="s">
        <v>15</v>
      </c>
      <c r="F1449" s="6" t="s">
        <v>16</v>
      </c>
      <c r="G1449" s="6" t="s">
        <v>66</v>
      </c>
      <c r="H1449" s="6" t="s">
        <v>20</v>
      </c>
      <c r="I1449" s="8">
        <v>0.35</v>
      </c>
      <c r="J1449" s="9">
        <v>4500</v>
      </c>
      <c r="K1449" s="10">
        <f t="shared" si="10"/>
        <v>1575</v>
      </c>
      <c r="L1449" s="10">
        <f t="shared" si="11"/>
        <v>551.25</v>
      </c>
      <c r="M1449" s="11">
        <v>0.35</v>
      </c>
      <c r="O1449" s="16"/>
      <c r="P1449" s="17"/>
      <c r="Q1449" s="12"/>
      <c r="R1449" s="13"/>
    </row>
    <row r="1450" spans="1:18" ht="15.75" customHeight="1">
      <c r="A1450" s="1"/>
      <c r="B1450" s="6" t="s">
        <v>14</v>
      </c>
      <c r="C1450" s="6">
        <v>1185732</v>
      </c>
      <c r="D1450" s="7">
        <v>44210</v>
      </c>
      <c r="E1450" s="6" t="s">
        <v>15</v>
      </c>
      <c r="F1450" s="6" t="s">
        <v>16</v>
      </c>
      <c r="G1450" s="6" t="s">
        <v>66</v>
      </c>
      <c r="H1450" s="6" t="s">
        <v>21</v>
      </c>
      <c r="I1450" s="8">
        <v>0.5</v>
      </c>
      <c r="J1450" s="9">
        <v>5000</v>
      </c>
      <c r="K1450" s="10">
        <f t="shared" si="10"/>
        <v>2500</v>
      </c>
      <c r="L1450" s="10">
        <f t="shared" si="11"/>
        <v>750</v>
      </c>
      <c r="M1450" s="11">
        <v>0.3</v>
      </c>
      <c r="O1450" s="16"/>
      <c r="P1450" s="17"/>
      <c r="Q1450" s="12"/>
      <c r="R1450" s="13"/>
    </row>
    <row r="1451" spans="1:18" ht="15.75" customHeight="1">
      <c r="A1451" s="1"/>
      <c r="B1451" s="6" t="s">
        <v>14</v>
      </c>
      <c r="C1451" s="6">
        <v>1185732</v>
      </c>
      <c r="D1451" s="7">
        <v>44210</v>
      </c>
      <c r="E1451" s="6" t="s">
        <v>15</v>
      </c>
      <c r="F1451" s="6" t="s">
        <v>16</v>
      </c>
      <c r="G1451" s="6" t="s">
        <v>66</v>
      </c>
      <c r="H1451" s="6" t="s">
        <v>22</v>
      </c>
      <c r="I1451" s="8">
        <v>0.4</v>
      </c>
      <c r="J1451" s="9">
        <v>6000</v>
      </c>
      <c r="K1451" s="10">
        <f t="shared" si="10"/>
        <v>2400</v>
      </c>
      <c r="L1451" s="10">
        <f t="shared" si="11"/>
        <v>600</v>
      </c>
      <c r="M1451" s="11">
        <v>0.25</v>
      </c>
      <c r="O1451" s="16"/>
      <c r="P1451" s="17"/>
      <c r="Q1451" s="12"/>
      <c r="R1451" s="13"/>
    </row>
    <row r="1452" spans="1:18" ht="15.75" customHeight="1">
      <c r="A1452" s="1"/>
      <c r="B1452" s="6" t="s">
        <v>14</v>
      </c>
      <c r="C1452" s="6">
        <v>1185732</v>
      </c>
      <c r="D1452" s="7">
        <v>44239</v>
      </c>
      <c r="E1452" s="6" t="s">
        <v>15</v>
      </c>
      <c r="F1452" s="6" t="s">
        <v>16</v>
      </c>
      <c r="G1452" s="6" t="s">
        <v>66</v>
      </c>
      <c r="H1452" s="6" t="s">
        <v>17</v>
      </c>
      <c r="I1452" s="8">
        <v>0.4</v>
      </c>
      <c r="J1452" s="9">
        <v>8500</v>
      </c>
      <c r="K1452" s="10">
        <f t="shared" si="10"/>
        <v>3400</v>
      </c>
      <c r="L1452" s="10">
        <f t="shared" si="11"/>
        <v>1700</v>
      </c>
      <c r="M1452" s="11">
        <v>0.5</v>
      </c>
      <c r="O1452" s="16"/>
      <c r="P1452" s="17"/>
      <c r="Q1452" s="12"/>
      <c r="R1452" s="13"/>
    </row>
    <row r="1453" spans="1:18" ht="15.75" customHeight="1">
      <c r="A1453" s="1"/>
      <c r="B1453" s="6" t="s">
        <v>14</v>
      </c>
      <c r="C1453" s="6">
        <v>1185732</v>
      </c>
      <c r="D1453" s="7">
        <v>44239</v>
      </c>
      <c r="E1453" s="6" t="s">
        <v>15</v>
      </c>
      <c r="F1453" s="6" t="s">
        <v>16</v>
      </c>
      <c r="G1453" s="6" t="s">
        <v>66</v>
      </c>
      <c r="H1453" s="6" t="s">
        <v>18</v>
      </c>
      <c r="I1453" s="8">
        <v>0.4</v>
      </c>
      <c r="J1453" s="9">
        <v>5000</v>
      </c>
      <c r="K1453" s="10">
        <f t="shared" si="10"/>
        <v>2000</v>
      </c>
      <c r="L1453" s="10">
        <f t="shared" si="11"/>
        <v>600</v>
      </c>
      <c r="M1453" s="11">
        <v>0.3</v>
      </c>
      <c r="O1453" s="16"/>
      <c r="P1453" s="17"/>
      <c r="Q1453" s="12"/>
      <c r="R1453" s="13"/>
    </row>
    <row r="1454" spans="1:18" ht="15.75" customHeight="1">
      <c r="A1454" s="1"/>
      <c r="B1454" s="6" t="s">
        <v>14</v>
      </c>
      <c r="C1454" s="6">
        <v>1185732</v>
      </c>
      <c r="D1454" s="7">
        <v>44239</v>
      </c>
      <c r="E1454" s="6" t="s">
        <v>15</v>
      </c>
      <c r="F1454" s="6" t="s">
        <v>16</v>
      </c>
      <c r="G1454" s="6" t="s">
        <v>66</v>
      </c>
      <c r="H1454" s="6" t="s">
        <v>19</v>
      </c>
      <c r="I1454" s="8">
        <v>0.30000000000000004</v>
      </c>
      <c r="J1454" s="9">
        <v>5500</v>
      </c>
      <c r="K1454" s="10">
        <f t="shared" si="10"/>
        <v>1650.0000000000002</v>
      </c>
      <c r="L1454" s="10">
        <f t="shared" si="11"/>
        <v>577.5</v>
      </c>
      <c r="M1454" s="11">
        <v>0.35</v>
      </c>
      <c r="O1454" s="16"/>
      <c r="P1454" s="17"/>
      <c r="Q1454" s="12"/>
      <c r="R1454" s="13"/>
    </row>
    <row r="1455" spans="1:18" ht="15.75" customHeight="1">
      <c r="A1455" s="1"/>
      <c r="B1455" s="6" t="s">
        <v>14</v>
      </c>
      <c r="C1455" s="6">
        <v>1185732</v>
      </c>
      <c r="D1455" s="7">
        <v>44239</v>
      </c>
      <c r="E1455" s="6" t="s">
        <v>15</v>
      </c>
      <c r="F1455" s="6" t="s">
        <v>16</v>
      </c>
      <c r="G1455" s="6" t="s">
        <v>66</v>
      </c>
      <c r="H1455" s="6" t="s">
        <v>20</v>
      </c>
      <c r="I1455" s="8">
        <v>0.35</v>
      </c>
      <c r="J1455" s="9">
        <v>4250</v>
      </c>
      <c r="K1455" s="10">
        <f t="shared" si="10"/>
        <v>1487.5</v>
      </c>
      <c r="L1455" s="10">
        <f t="shared" si="11"/>
        <v>520.625</v>
      </c>
      <c r="M1455" s="11">
        <v>0.35</v>
      </c>
      <c r="O1455" s="16"/>
      <c r="P1455" s="17"/>
      <c r="Q1455" s="12"/>
      <c r="R1455" s="13"/>
    </row>
    <row r="1456" spans="1:18" ht="15.75" customHeight="1">
      <c r="A1456" s="1"/>
      <c r="B1456" s="6" t="s">
        <v>14</v>
      </c>
      <c r="C1456" s="6">
        <v>1185732</v>
      </c>
      <c r="D1456" s="7">
        <v>44239</v>
      </c>
      <c r="E1456" s="6" t="s">
        <v>15</v>
      </c>
      <c r="F1456" s="6" t="s">
        <v>16</v>
      </c>
      <c r="G1456" s="6" t="s">
        <v>66</v>
      </c>
      <c r="H1456" s="6" t="s">
        <v>21</v>
      </c>
      <c r="I1456" s="8">
        <v>0.5</v>
      </c>
      <c r="J1456" s="9">
        <v>5000</v>
      </c>
      <c r="K1456" s="10">
        <f t="shared" si="10"/>
        <v>2500</v>
      </c>
      <c r="L1456" s="10">
        <f t="shared" si="11"/>
        <v>750</v>
      </c>
      <c r="M1456" s="11">
        <v>0.3</v>
      </c>
      <c r="O1456" s="16"/>
      <c r="P1456" s="17"/>
      <c r="Q1456" s="12"/>
      <c r="R1456" s="13"/>
    </row>
    <row r="1457" spans="1:18" ht="15.75" customHeight="1">
      <c r="A1457" s="1"/>
      <c r="B1457" s="6" t="s">
        <v>14</v>
      </c>
      <c r="C1457" s="6">
        <v>1185732</v>
      </c>
      <c r="D1457" s="7">
        <v>44239</v>
      </c>
      <c r="E1457" s="6" t="s">
        <v>15</v>
      </c>
      <c r="F1457" s="6" t="s">
        <v>16</v>
      </c>
      <c r="G1457" s="6" t="s">
        <v>66</v>
      </c>
      <c r="H1457" s="6" t="s">
        <v>22</v>
      </c>
      <c r="I1457" s="8">
        <v>0.4</v>
      </c>
      <c r="J1457" s="9">
        <v>6000</v>
      </c>
      <c r="K1457" s="10">
        <f t="shared" si="10"/>
        <v>2400</v>
      </c>
      <c r="L1457" s="10">
        <f t="shared" si="11"/>
        <v>600</v>
      </c>
      <c r="M1457" s="11">
        <v>0.25</v>
      </c>
      <c r="O1457" s="16"/>
      <c r="P1457" s="17"/>
      <c r="Q1457" s="12"/>
      <c r="R1457" s="13"/>
    </row>
    <row r="1458" spans="1:18" ht="15.75" customHeight="1">
      <c r="A1458" s="1"/>
      <c r="B1458" s="6" t="s">
        <v>14</v>
      </c>
      <c r="C1458" s="6">
        <v>1185732</v>
      </c>
      <c r="D1458" s="7">
        <v>44265</v>
      </c>
      <c r="E1458" s="6" t="s">
        <v>15</v>
      </c>
      <c r="F1458" s="6" t="s">
        <v>16</v>
      </c>
      <c r="G1458" s="6" t="s">
        <v>66</v>
      </c>
      <c r="H1458" s="6" t="s">
        <v>17</v>
      </c>
      <c r="I1458" s="8">
        <v>0.4</v>
      </c>
      <c r="J1458" s="9">
        <v>8200</v>
      </c>
      <c r="K1458" s="10">
        <f t="shared" si="10"/>
        <v>3280</v>
      </c>
      <c r="L1458" s="10">
        <f t="shared" si="11"/>
        <v>1640</v>
      </c>
      <c r="M1458" s="11">
        <v>0.5</v>
      </c>
      <c r="O1458" s="16"/>
      <c r="P1458" s="17"/>
      <c r="Q1458" s="12"/>
      <c r="R1458" s="13"/>
    </row>
    <row r="1459" spans="1:18" ht="15.75" customHeight="1">
      <c r="A1459" s="1"/>
      <c r="B1459" s="6" t="s">
        <v>14</v>
      </c>
      <c r="C1459" s="6">
        <v>1185732</v>
      </c>
      <c r="D1459" s="7">
        <v>44265</v>
      </c>
      <c r="E1459" s="6" t="s">
        <v>15</v>
      </c>
      <c r="F1459" s="6" t="s">
        <v>16</v>
      </c>
      <c r="G1459" s="6" t="s">
        <v>66</v>
      </c>
      <c r="H1459" s="6" t="s">
        <v>18</v>
      </c>
      <c r="I1459" s="8">
        <v>0.4</v>
      </c>
      <c r="J1459" s="9">
        <v>5250</v>
      </c>
      <c r="K1459" s="10">
        <f t="shared" si="10"/>
        <v>2100</v>
      </c>
      <c r="L1459" s="10">
        <f t="shared" si="11"/>
        <v>630</v>
      </c>
      <c r="M1459" s="11">
        <v>0.3</v>
      </c>
      <c r="O1459" s="16"/>
      <c r="P1459" s="17"/>
      <c r="Q1459" s="12"/>
      <c r="R1459" s="13"/>
    </row>
    <row r="1460" spans="1:18" ht="15.75" customHeight="1">
      <c r="A1460" s="1"/>
      <c r="B1460" s="6" t="s">
        <v>14</v>
      </c>
      <c r="C1460" s="6">
        <v>1185732</v>
      </c>
      <c r="D1460" s="7">
        <v>44265</v>
      </c>
      <c r="E1460" s="6" t="s">
        <v>15</v>
      </c>
      <c r="F1460" s="6" t="s">
        <v>16</v>
      </c>
      <c r="G1460" s="6" t="s">
        <v>66</v>
      </c>
      <c r="H1460" s="6" t="s">
        <v>19</v>
      </c>
      <c r="I1460" s="8">
        <v>0.30000000000000004</v>
      </c>
      <c r="J1460" s="9">
        <v>5500</v>
      </c>
      <c r="K1460" s="10">
        <f t="shared" si="10"/>
        <v>1650.0000000000002</v>
      </c>
      <c r="L1460" s="10">
        <f t="shared" si="11"/>
        <v>577.5</v>
      </c>
      <c r="M1460" s="11">
        <v>0.35</v>
      </c>
      <c r="O1460" s="16"/>
      <c r="P1460" s="17"/>
      <c r="Q1460" s="12"/>
      <c r="R1460" s="13"/>
    </row>
    <row r="1461" spans="1:18" ht="15.75" customHeight="1">
      <c r="A1461" s="1"/>
      <c r="B1461" s="6" t="s">
        <v>14</v>
      </c>
      <c r="C1461" s="6">
        <v>1185732</v>
      </c>
      <c r="D1461" s="7">
        <v>44265</v>
      </c>
      <c r="E1461" s="6" t="s">
        <v>15</v>
      </c>
      <c r="F1461" s="6" t="s">
        <v>16</v>
      </c>
      <c r="G1461" s="6" t="s">
        <v>66</v>
      </c>
      <c r="H1461" s="6" t="s">
        <v>20</v>
      </c>
      <c r="I1461" s="8">
        <v>0.35</v>
      </c>
      <c r="J1461" s="9">
        <v>4000</v>
      </c>
      <c r="K1461" s="10">
        <f t="shared" si="10"/>
        <v>1400</v>
      </c>
      <c r="L1461" s="10">
        <f t="shared" si="11"/>
        <v>489.99999999999994</v>
      </c>
      <c r="M1461" s="11">
        <v>0.35</v>
      </c>
      <c r="O1461" s="16"/>
      <c r="P1461" s="17"/>
      <c r="Q1461" s="12"/>
      <c r="R1461" s="13"/>
    </row>
    <row r="1462" spans="1:18" ht="15.75" customHeight="1">
      <c r="A1462" s="1"/>
      <c r="B1462" s="6" t="s">
        <v>14</v>
      </c>
      <c r="C1462" s="6">
        <v>1185732</v>
      </c>
      <c r="D1462" s="7">
        <v>44265</v>
      </c>
      <c r="E1462" s="6" t="s">
        <v>15</v>
      </c>
      <c r="F1462" s="6" t="s">
        <v>16</v>
      </c>
      <c r="G1462" s="6" t="s">
        <v>66</v>
      </c>
      <c r="H1462" s="6" t="s">
        <v>21</v>
      </c>
      <c r="I1462" s="8">
        <v>0.5</v>
      </c>
      <c r="J1462" s="9">
        <v>4500</v>
      </c>
      <c r="K1462" s="10">
        <f t="shared" si="10"/>
        <v>2250</v>
      </c>
      <c r="L1462" s="10">
        <f t="shared" si="11"/>
        <v>675</v>
      </c>
      <c r="M1462" s="11">
        <v>0.3</v>
      </c>
      <c r="O1462" s="16"/>
      <c r="P1462" s="17"/>
      <c r="Q1462" s="12"/>
      <c r="R1462" s="13"/>
    </row>
    <row r="1463" spans="1:18" ht="15.75" customHeight="1">
      <c r="A1463" s="1"/>
      <c r="B1463" s="6" t="s">
        <v>14</v>
      </c>
      <c r="C1463" s="6">
        <v>1185732</v>
      </c>
      <c r="D1463" s="7">
        <v>44265</v>
      </c>
      <c r="E1463" s="6" t="s">
        <v>15</v>
      </c>
      <c r="F1463" s="6" t="s">
        <v>16</v>
      </c>
      <c r="G1463" s="6" t="s">
        <v>66</v>
      </c>
      <c r="H1463" s="6" t="s">
        <v>22</v>
      </c>
      <c r="I1463" s="8">
        <v>0.4</v>
      </c>
      <c r="J1463" s="9">
        <v>5500</v>
      </c>
      <c r="K1463" s="10">
        <f t="shared" si="10"/>
        <v>2200</v>
      </c>
      <c r="L1463" s="10">
        <f t="shared" si="11"/>
        <v>550</v>
      </c>
      <c r="M1463" s="11">
        <v>0.25</v>
      </c>
      <c r="O1463" s="16"/>
      <c r="P1463" s="17"/>
      <c r="Q1463" s="12"/>
      <c r="R1463" s="13"/>
    </row>
    <row r="1464" spans="1:18" ht="15.75" customHeight="1">
      <c r="A1464" s="1"/>
      <c r="B1464" s="6" t="s">
        <v>14</v>
      </c>
      <c r="C1464" s="6">
        <v>1185732</v>
      </c>
      <c r="D1464" s="7">
        <v>44297</v>
      </c>
      <c r="E1464" s="6" t="s">
        <v>15</v>
      </c>
      <c r="F1464" s="6" t="s">
        <v>16</v>
      </c>
      <c r="G1464" s="6" t="s">
        <v>66</v>
      </c>
      <c r="H1464" s="6" t="s">
        <v>17</v>
      </c>
      <c r="I1464" s="8">
        <v>0.4</v>
      </c>
      <c r="J1464" s="9">
        <v>8000</v>
      </c>
      <c r="K1464" s="10">
        <f t="shared" si="10"/>
        <v>3200</v>
      </c>
      <c r="L1464" s="10">
        <f t="shared" si="11"/>
        <v>1600</v>
      </c>
      <c r="M1464" s="11">
        <v>0.5</v>
      </c>
      <c r="O1464" s="16"/>
      <c r="P1464" s="17"/>
      <c r="Q1464" s="12"/>
      <c r="R1464" s="13"/>
    </row>
    <row r="1465" spans="1:18" ht="15.75" customHeight="1">
      <c r="A1465" s="1"/>
      <c r="B1465" s="6" t="s">
        <v>14</v>
      </c>
      <c r="C1465" s="6">
        <v>1185732</v>
      </c>
      <c r="D1465" s="7">
        <v>44297</v>
      </c>
      <c r="E1465" s="6" t="s">
        <v>15</v>
      </c>
      <c r="F1465" s="6" t="s">
        <v>16</v>
      </c>
      <c r="G1465" s="6" t="s">
        <v>66</v>
      </c>
      <c r="H1465" s="6" t="s">
        <v>18</v>
      </c>
      <c r="I1465" s="8">
        <v>0.4</v>
      </c>
      <c r="J1465" s="9">
        <v>5000</v>
      </c>
      <c r="K1465" s="10">
        <f t="shared" si="10"/>
        <v>2000</v>
      </c>
      <c r="L1465" s="10">
        <f t="shared" si="11"/>
        <v>600</v>
      </c>
      <c r="M1465" s="11">
        <v>0.3</v>
      </c>
      <c r="O1465" s="16"/>
      <c r="P1465" s="17"/>
      <c r="Q1465" s="12"/>
      <c r="R1465" s="13"/>
    </row>
    <row r="1466" spans="1:18" ht="15.75" customHeight="1">
      <c r="A1466" s="1"/>
      <c r="B1466" s="6" t="s">
        <v>14</v>
      </c>
      <c r="C1466" s="6">
        <v>1185732</v>
      </c>
      <c r="D1466" s="7">
        <v>44297</v>
      </c>
      <c r="E1466" s="6" t="s">
        <v>15</v>
      </c>
      <c r="F1466" s="6" t="s">
        <v>16</v>
      </c>
      <c r="G1466" s="6" t="s">
        <v>66</v>
      </c>
      <c r="H1466" s="6" t="s">
        <v>19</v>
      </c>
      <c r="I1466" s="8">
        <v>0.30000000000000004</v>
      </c>
      <c r="J1466" s="9">
        <v>5000</v>
      </c>
      <c r="K1466" s="10">
        <f t="shared" si="10"/>
        <v>1500.0000000000002</v>
      </c>
      <c r="L1466" s="10">
        <f t="shared" si="11"/>
        <v>525</v>
      </c>
      <c r="M1466" s="11">
        <v>0.35</v>
      </c>
      <c r="O1466" s="16"/>
      <c r="P1466" s="17"/>
      <c r="Q1466" s="12"/>
      <c r="R1466" s="13"/>
    </row>
    <row r="1467" spans="1:18" ht="15.75" customHeight="1">
      <c r="A1467" s="1"/>
      <c r="B1467" s="6" t="s">
        <v>14</v>
      </c>
      <c r="C1467" s="6">
        <v>1185732</v>
      </c>
      <c r="D1467" s="7">
        <v>44297</v>
      </c>
      <c r="E1467" s="6" t="s">
        <v>15</v>
      </c>
      <c r="F1467" s="6" t="s">
        <v>16</v>
      </c>
      <c r="G1467" s="6" t="s">
        <v>66</v>
      </c>
      <c r="H1467" s="6" t="s">
        <v>20</v>
      </c>
      <c r="I1467" s="8">
        <v>0.35</v>
      </c>
      <c r="J1467" s="9">
        <v>4250</v>
      </c>
      <c r="K1467" s="10">
        <f t="shared" si="10"/>
        <v>1487.5</v>
      </c>
      <c r="L1467" s="10">
        <f t="shared" si="11"/>
        <v>520.625</v>
      </c>
      <c r="M1467" s="11">
        <v>0.35</v>
      </c>
      <c r="O1467" s="16"/>
      <c r="P1467" s="17"/>
      <c r="Q1467" s="12"/>
      <c r="R1467" s="13"/>
    </row>
    <row r="1468" spans="1:18" ht="15.75" customHeight="1">
      <c r="A1468" s="1"/>
      <c r="B1468" s="6" t="s">
        <v>14</v>
      </c>
      <c r="C1468" s="6">
        <v>1185732</v>
      </c>
      <c r="D1468" s="7">
        <v>44297</v>
      </c>
      <c r="E1468" s="6" t="s">
        <v>15</v>
      </c>
      <c r="F1468" s="6" t="s">
        <v>16</v>
      </c>
      <c r="G1468" s="6" t="s">
        <v>66</v>
      </c>
      <c r="H1468" s="6" t="s">
        <v>21</v>
      </c>
      <c r="I1468" s="8">
        <v>0.5</v>
      </c>
      <c r="J1468" s="9">
        <v>4250</v>
      </c>
      <c r="K1468" s="10">
        <f t="shared" si="10"/>
        <v>2125</v>
      </c>
      <c r="L1468" s="10">
        <f t="shared" si="11"/>
        <v>637.5</v>
      </c>
      <c r="M1468" s="11">
        <v>0.3</v>
      </c>
      <c r="O1468" s="16"/>
      <c r="P1468" s="17"/>
      <c r="Q1468" s="12"/>
      <c r="R1468" s="13"/>
    </row>
    <row r="1469" spans="1:18" ht="15.75" customHeight="1">
      <c r="A1469" s="1"/>
      <c r="B1469" s="6" t="s">
        <v>14</v>
      </c>
      <c r="C1469" s="6">
        <v>1185732</v>
      </c>
      <c r="D1469" s="7">
        <v>44297</v>
      </c>
      <c r="E1469" s="6" t="s">
        <v>15</v>
      </c>
      <c r="F1469" s="6" t="s">
        <v>16</v>
      </c>
      <c r="G1469" s="6" t="s">
        <v>66</v>
      </c>
      <c r="H1469" s="6" t="s">
        <v>22</v>
      </c>
      <c r="I1469" s="8">
        <v>0.4</v>
      </c>
      <c r="J1469" s="9">
        <v>5500</v>
      </c>
      <c r="K1469" s="10">
        <f t="shared" si="10"/>
        <v>2200</v>
      </c>
      <c r="L1469" s="10">
        <f t="shared" si="11"/>
        <v>550</v>
      </c>
      <c r="M1469" s="11">
        <v>0.25</v>
      </c>
      <c r="O1469" s="16"/>
      <c r="P1469" s="17"/>
      <c r="Q1469" s="12"/>
      <c r="R1469" s="13"/>
    </row>
    <row r="1470" spans="1:18" ht="15.75" customHeight="1">
      <c r="A1470" s="1"/>
      <c r="B1470" s="6" t="s">
        <v>14</v>
      </c>
      <c r="C1470" s="6">
        <v>1185732</v>
      </c>
      <c r="D1470" s="7">
        <v>44326</v>
      </c>
      <c r="E1470" s="6" t="s">
        <v>15</v>
      </c>
      <c r="F1470" s="6" t="s">
        <v>16</v>
      </c>
      <c r="G1470" s="6" t="s">
        <v>66</v>
      </c>
      <c r="H1470" s="6" t="s">
        <v>17</v>
      </c>
      <c r="I1470" s="8">
        <v>0.5</v>
      </c>
      <c r="J1470" s="9">
        <v>8200</v>
      </c>
      <c r="K1470" s="10">
        <f t="shared" si="10"/>
        <v>4100</v>
      </c>
      <c r="L1470" s="10">
        <f t="shared" si="11"/>
        <v>2050</v>
      </c>
      <c r="M1470" s="11">
        <v>0.5</v>
      </c>
      <c r="O1470" s="16"/>
      <c r="P1470" s="17"/>
      <c r="Q1470" s="12"/>
      <c r="R1470" s="13"/>
    </row>
    <row r="1471" spans="1:18" ht="15.75" customHeight="1">
      <c r="A1471" s="1"/>
      <c r="B1471" s="6" t="s">
        <v>14</v>
      </c>
      <c r="C1471" s="6">
        <v>1185732</v>
      </c>
      <c r="D1471" s="7">
        <v>44326</v>
      </c>
      <c r="E1471" s="6" t="s">
        <v>15</v>
      </c>
      <c r="F1471" s="6" t="s">
        <v>16</v>
      </c>
      <c r="G1471" s="6" t="s">
        <v>66</v>
      </c>
      <c r="H1471" s="6" t="s">
        <v>18</v>
      </c>
      <c r="I1471" s="8">
        <v>0.45000000000000007</v>
      </c>
      <c r="J1471" s="9">
        <v>5250</v>
      </c>
      <c r="K1471" s="10">
        <f t="shared" si="10"/>
        <v>2362.5000000000005</v>
      </c>
      <c r="L1471" s="10">
        <f t="shared" si="11"/>
        <v>708.75000000000011</v>
      </c>
      <c r="M1471" s="11">
        <v>0.3</v>
      </c>
      <c r="O1471" s="16"/>
      <c r="P1471" s="17"/>
      <c r="Q1471" s="12"/>
      <c r="R1471" s="13"/>
    </row>
    <row r="1472" spans="1:18" ht="15.75" customHeight="1">
      <c r="A1472" s="1"/>
      <c r="B1472" s="6" t="s">
        <v>14</v>
      </c>
      <c r="C1472" s="6">
        <v>1185732</v>
      </c>
      <c r="D1472" s="7">
        <v>44326</v>
      </c>
      <c r="E1472" s="6" t="s">
        <v>15</v>
      </c>
      <c r="F1472" s="6" t="s">
        <v>16</v>
      </c>
      <c r="G1472" s="6" t="s">
        <v>66</v>
      </c>
      <c r="H1472" s="6" t="s">
        <v>19</v>
      </c>
      <c r="I1472" s="8">
        <v>0.4</v>
      </c>
      <c r="J1472" s="9">
        <v>5000</v>
      </c>
      <c r="K1472" s="10">
        <f t="shared" si="10"/>
        <v>2000</v>
      </c>
      <c r="L1472" s="10">
        <f t="shared" si="11"/>
        <v>700</v>
      </c>
      <c r="M1472" s="11">
        <v>0.35</v>
      </c>
      <c r="O1472" s="16"/>
      <c r="P1472" s="17"/>
      <c r="Q1472" s="12"/>
      <c r="R1472" s="13"/>
    </row>
    <row r="1473" spans="1:18" ht="15.75" customHeight="1">
      <c r="A1473" s="1"/>
      <c r="B1473" s="6" t="s">
        <v>14</v>
      </c>
      <c r="C1473" s="6">
        <v>1185732</v>
      </c>
      <c r="D1473" s="7">
        <v>44326</v>
      </c>
      <c r="E1473" s="6" t="s">
        <v>15</v>
      </c>
      <c r="F1473" s="6" t="s">
        <v>16</v>
      </c>
      <c r="G1473" s="6" t="s">
        <v>66</v>
      </c>
      <c r="H1473" s="6" t="s">
        <v>20</v>
      </c>
      <c r="I1473" s="8">
        <v>0.4</v>
      </c>
      <c r="J1473" s="9">
        <v>4500</v>
      </c>
      <c r="K1473" s="10">
        <f t="shared" si="10"/>
        <v>1800</v>
      </c>
      <c r="L1473" s="10">
        <f t="shared" si="11"/>
        <v>630</v>
      </c>
      <c r="M1473" s="11">
        <v>0.35</v>
      </c>
      <c r="O1473" s="16"/>
      <c r="P1473" s="17"/>
      <c r="Q1473" s="12"/>
      <c r="R1473" s="13"/>
    </row>
    <row r="1474" spans="1:18" ht="15.75" customHeight="1">
      <c r="A1474" s="1"/>
      <c r="B1474" s="6" t="s">
        <v>14</v>
      </c>
      <c r="C1474" s="6">
        <v>1185732</v>
      </c>
      <c r="D1474" s="7">
        <v>44326</v>
      </c>
      <c r="E1474" s="6" t="s">
        <v>15</v>
      </c>
      <c r="F1474" s="6" t="s">
        <v>16</v>
      </c>
      <c r="G1474" s="6" t="s">
        <v>66</v>
      </c>
      <c r="H1474" s="6" t="s">
        <v>21</v>
      </c>
      <c r="I1474" s="8">
        <v>0.5</v>
      </c>
      <c r="J1474" s="9">
        <v>4750</v>
      </c>
      <c r="K1474" s="10">
        <f t="shared" si="10"/>
        <v>2375</v>
      </c>
      <c r="L1474" s="10">
        <f t="shared" si="11"/>
        <v>712.5</v>
      </c>
      <c r="M1474" s="11">
        <v>0.3</v>
      </c>
      <c r="O1474" s="16"/>
      <c r="P1474" s="17"/>
      <c r="Q1474" s="12"/>
      <c r="R1474" s="13"/>
    </row>
    <row r="1475" spans="1:18" ht="15.75" customHeight="1">
      <c r="A1475" s="1"/>
      <c r="B1475" s="6" t="s">
        <v>14</v>
      </c>
      <c r="C1475" s="6">
        <v>1185732</v>
      </c>
      <c r="D1475" s="7">
        <v>44326</v>
      </c>
      <c r="E1475" s="6" t="s">
        <v>15</v>
      </c>
      <c r="F1475" s="6" t="s">
        <v>16</v>
      </c>
      <c r="G1475" s="6" t="s">
        <v>66</v>
      </c>
      <c r="H1475" s="6" t="s">
        <v>22</v>
      </c>
      <c r="I1475" s="8">
        <v>0.55000000000000004</v>
      </c>
      <c r="J1475" s="9">
        <v>6000</v>
      </c>
      <c r="K1475" s="10">
        <f t="shared" si="10"/>
        <v>3300.0000000000005</v>
      </c>
      <c r="L1475" s="10">
        <f t="shared" si="11"/>
        <v>825.00000000000011</v>
      </c>
      <c r="M1475" s="11">
        <v>0.25</v>
      </c>
      <c r="O1475" s="16"/>
      <c r="P1475" s="17"/>
      <c r="Q1475" s="12"/>
      <c r="R1475" s="13"/>
    </row>
    <row r="1476" spans="1:18" ht="15.75" customHeight="1">
      <c r="A1476" s="1"/>
      <c r="B1476" s="6" t="s">
        <v>14</v>
      </c>
      <c r="C1476" s="6">
        <v>1185732</v>
      </c>
      <c r="D1476" s="7">
        <v>44359</v>
      </c>
      <c r="E1476" s="6" t="s">
        <v>15</v>
      </c>
      <c r="F1476" s="6" t="s">
        <v>16</v>
      </c>
      <c r="G1476" s="6" t="s">
        <v>66</v>
      </c>
      <c r="H1476" s="6" t="s">
        <v>17</v>
      </c>
      <c r="I1476" s="8">
        <v>0.5</v>
      </c>
      <c r="J1476" s="9">
        <v>8500</v>
      </c>
      <c r="K1476" s="10">
        <f t="shared" si="10"/>
        <v>4250</v>
      </c>
      <c r="L1476" s="10">
        <f t="shared" si="11"/>
        <v>2125</v>
      </c>
      <c r="M1476" s="11">
        <v>0.5</v>
      </c>
      <c r="O1476" s="16"/>
      <c r="P1476" s="17"/>
      <c r="Q1476" s="12"/>
      <c r="R1476" s="13"/>
    </row>
    <row r="1477" spans="1:18" ht="15.75" customHeight="1">
      <c r="A1477" s="1"/>
      <c r="B1477" s="6" t="s">
        <v>14</v>
      </c>
      <c r="C1477" s="6">
        <v>1185732</v>
      </c>
      <c r="D1477" s="7">
        <v>44359</v>
      </c>
      <c r="E1477" s="6" t="s">
        <v>15</v>
      </c>
      <c r="F1477" s="6" t="s">
        <v>16</v>
      </c>
      <c r="G1477" s="6" t="s">
        <v>66</v>
      </c>
      <c r="H1477" s="6" t="s">
        <v>18</v>
      </c>
      <c r="I1477" s="8">
        <v>0.45000000000000007</v>
      </c>
      <c r="J1477" s="9">
        <v>6000</v>
      </c>
      <c r="K1477" s="10">
        <f t="shared" si="10"/>
        <v>2700.0000000000005</v>
      </c>
      <c r="L1477" s="10">
        <f t="shared" si="11"/>
        <v>810.00000000000011</v>
      </c>
      <c r="M1477" s="11">
        <v>0.3</v>
      </c>
      <c r="O1477" s="16"/>
      <c r="P1477" s="17"/>
      <c r="Q1477" s="12"/>
      <c r="R1477" s="13"/>
    </row>
    <row r="1478" spans="1:18" ht="15.75" customHeight="1">
      <c r="A1478" s="1"/>
      <c r="B1478" s="6" t="s">
        <v>14</v>
      </c>
      <c r="C1478" s="6">
        <v>1185732</v>
      </c>
      <c r="D1478" s="7">
        <v>44359</v>
      </c>
      <c r="E1478" s="6" t="s">
        <v>15</v>
      </c>
      <c r="F1478" s="6" t="s">
        <v>16</v>
      </c>
      <c r="G1478" s="6" t="s">
        <v>66</v>
      </c>
      <c r="H1478" s="6" t="s">
        <v>19</v>
      </c>
      <c r="I1478" s="8">
        <v>0.4</v>
      </c>
      <c r="J1478" s="9">
        <v>5250</v>
      </c>
      <c r="K1478" s="10">
        <f t="shared" si="10"/>
        <v>2100</v>
      </c>
      <c r="L1478" s="10">
        <f t="shared" si="11"/>
        <v>735</v>
      </c>
      <c r="M1478" s="11">
        <v>0.35</v>
      </c>
      <c r="O1478" s="16"/>
      <c r="P1478" s="17"/>
      <c r="Q1478" s="12"/>
      <c r="R1478" s="13"/>
    </row>
    <row r="1479" spans="1:18" ht="15.75" customHeight="1">
      <c r="A1479" s="1"/>
      <c r="B1479" s="6" t="s">
        <v>14</v>
      </c>
      <c r="C1479" s="6">
        <v>1185732</v>
      </c>
      <c r="D1479" s="7">
        <v>44359</v>
      </c>
      <c r="E1479" s="6" t="s">
        <v>15</v>
      </c>
      <c r="F1479" s="6" t="s">
        <v>16</v>
      </c>
      <c r="G1479" s="6" t="s">
        <v>66</v>
      </c>
      <c r="H1479" s="6" t="s">
        <v>20</v>
      </c>
      <c r="I1479" s="8">
        <v>0.4</v>
      </c>
      <c r="J1479" s="9">
        <v>5000</v>
      </c>
      <c r="K1479" s="10">
        <f t="shared" si="10"/>
        <v>2000</v>
      </c>
      <c r="L1479" s="10">
        <f t="shared" si="11"/>
        <v>700</v>
      </c>
      <c r="M1479" s="11">
        <v>0.35</v>
      </c>
      <c r="O1479" s="16"/>
      <c r="P1479" s="17"/>
      <c r="Q1479" s="12"/>
      <c r="R1479" s="13"/>
    </row>
    <row r="1480" spans="1:18" ht="15.75" customHeight="1">
      <c r="A1480" s="1"/>
      <c r="B1480" s="6" t="s">
        <v>14</v>
      </c>
      <c r="C1480" s="6">
        <v>1185732</v>
      </c>
      <c r="D1480" s="7">
        <v>44359</v>
      </c>
      <c r="E1480" s="6" t="s">
        <v>15</v>
      </c>
      <c r="F1480" s="6" t="s">
        <v>16</v>
      </c>
      <c r="G1480" s="6" t="s">
        <v>66</v>
      </c>
      <c r="H1480" s="6" t="s">
        <v>21</v>
      </c>
      <c r="I1480" s="8">
        <v>0.5</v>
      </c>
      <c r="J1480" s="9">
        <v>5000</v>
      </c>
      <c r="K1480" s="10">
        <f t="shared" si="10"/>
        <v>2500</v>
      </c>
      <c r="L1480" s="10">
        <f t="shared" si="11"/>
        <v>750</v>
      </c>
      <c r="M1480" s="11">
        <v>0.3</v>
      </c>
      <c r="O1480" s="16"/>
      <c r="P1480" s="17"/>
      <c r="Q1480" s="12"/>
      <c r="R1480" s="13"/>
    </row>
    <row r="1481" spans="1:18" ht="15.75" customHeight="1">
      <c r="A1481" s="1"/>
      <c r="B1481" s="6" t="s">
        <v>14</v>
      </c>
      <c r="C1481" s="6">
        <v>1185732</v>
      </c>
      <c r="D1481" s="7">
        <v>44359</v>
      </c>
      <c r="E1481" s="6" t="s">
        <v>15</v>
      </c>
      <c r="F1481" s="6" t="s">
        <v>16</v>
      </c>
      <c r="G1481" s="6" t="s">
        <v>66</v>
      </c>
      <c r="H1481" s="6" t="s">
        <v>22</v>
      </c>
      <c r="I1481" s="8">
        <v>0.55000000000000004</v>
      </c>
      <c r="J1481" s="9">
        <v>6500</v>
      </c>
      <c r="K1481" s="10">
        <f t="shared" si="10"/>
        <v>3575.0000000000005</v>
      </c>
      <c r="L1481" s="10">
        <f t="shared" si="11"/>
        <v>893.75000000000011</v>
      </c>
      <c r="M1481" s="11">
        <v>0.25</v>
      </c>
      <c r="O1481" s="16"/>
      <c r="P1481" s="17"/>
      <c r="Q1481" s="12"/>
      <c r="R1481" s="13"/>
    </row>
    <row r="1482" spans="1:18" ht="15.75" customHeight="1">
      <c r="A1482" s="1"/>
      <c r="B1482" s="6" t="s">
        <v>14</v>
      </c>
      <c r="C1482" s="6">
        <v>1185732</v>
      </c>
      <c r="D1482" s="7">
        <v>44387</v>
      </c>
      <c r="E1482" s="6" t="s">
        <v>15</v>
      </c>
      <c r="F1482" s="6" t="s">
        <v>16</v>
      </c>
      <c r="G1482" s="6" t="s">
        <v>66</v>
      </c>
      <c r="H1482" s="6" t="s">
        <v>17</v>
      </c>
      <c r="I1482" s="8">
        <v>0.5</v>
      </c>
      <c r="J1482" s="9">
        <v>8750</v>
      </c>
      <c r="K1482" s="10">
        <f t="shared" si="10"/>
        <v>4375</v>
      </c>
      <c r="L1482" s="10">
        <f t="shared" si="11"/>
        <v>2187.5</v>
      </c>
      <c r="M1482" s="11">
        <v>0.5</v>
      </c>
      <c r="O1482" s="16"/>
      <c r="P1482" s="17"/>
      <c r="Q1482" s="12"/>
      <c r="R1482" s="13"/>
    </row>
    <row r="1483" spans="1:18" ht="15.75" customHeight="1">
      <c r="A1483" s="1"/>
      <c r="B1483" s="6" t="s">
        <v>14</v>
      </c>
      <c r="C1483" s="6">
        <v>1185732</v>
      </c>
      <c r="D1483" s="7">
        <v>44387</v>
      </c>
      <c r="E1483" s="6" t="s">
        <v>15</v>
      </c>
      <c r="F1483" s="6" t="s">
        <v>16</v>
      </c>
      <c r="G1483" s="6" t="s">
        <v>66</v>
      </c>
      <c r="H1483" s="6" t="s">
        <v>18</v>
      </c>
      <c r="I1483" s="8">
        <v>0.45000000000000007</v>
      </c>
      <c r="J1483" s="9">
        <v>6250</v>
      </c>
      <c r="K1483" s="10">
        <f t="shared" si="10"/>
        <v>2812.5000000000005</v>
      </c>
      <c r="L1483" s="10">
        <f t="shared" si="11"/>
        <v>843.75000000000011</v>
      </c>
      <c r="M1483" s="11">
        <v>0.3</v>
      </c>
      <c r="O1483" s="16"/>
      <c r="P1483" s="17"/>
      <c r="Q1483" s="12"/>
      <c r="R1483" s="13"/>
    </row>
    <row r="1484" spans="1:18" ht="15.75" customHeight="1">
      <c r="A1484" s="1"/>
      <c r="B1484" s="6" t="s">
        <v>14</v>
      </c>
      <c r="C1484" s="6">
        <v>1185732</v>
      </c>
      <c r="D1484" s="7">
        <v>44387</v>
      </c>
      <c r="E1484" s="6" t="s">
        <v>15</v>
      </c>
      <c r="F1484" s="6" t="s">
        <v>16</v>
      </c>
      <c r="G1484" s="6" t="s">
        <v>66</v>
      </c>
      <c r="H1484" s="6" t="s">
        <v>19</v>
      </c>
      <c r="I1484" s="8">
        <v>0.4</v>
      </c>
      <c r="J1484" s="9">
        <v>5500</v>
      </c>
      <c r="K1484" s="10">
        <f t="shared" si="10"/>
        <v>2200</v>
      </c>
      <c r="L1484" s="10">
        <f t="shared" si="11"/>
        <v>770</v>
      </c>
      <c r="M1484" s="11">
        <v>0.35</v>
      </c>
      <c r="O1484" s="16"/>
      <c r="P1484" s="17"/>
      <c r="Q1484" s="12"/>
      <c r="R1484" s="13"/>
    </row>
    <row r="1485" spans="1:18" ht="15.75" customHeight="1">
      <c r="A1485" s="1"/>
      <c r="B1485" s="6" t="s">
        <v>14</v>
      </c>
      <c r="C1485" s="6">
        <v>1185732</v>
      </c>
      <c r="D1485" s="7">
        <v>44387</v>
      </c>
      <c r="E1485" s="6" t="s">
        <v>15</v>
      </c>
      <c r="F1485" s="6" t="s">
        <v>16</v>
      </c>
      <c r="G1485" s="6" t="s">
        <v>66</v>
      </c>
      <c r="H1485" s="6" t="s">
        <v>20</v>
      </c>
      <c r="I1485" s="8">
        <v>0.4</v>
      </c>
      <c r="J1485" s="9">
        <v>5000</v>
      </c>
      <c r="K1485" s="10">
        <f t="shared" si="10"/>
        <v>2000</v>
      </c>
      <c r="L1485" s="10">
        <f t="shared" si="11"/>
        <v>700</v>
      </c>
      <c r="M1485" s="11">
        <v>0.35</v>
      </c>
      <c r="O1485" s="16"/>
      <c r="P1485" s="17"/>
      <c r="Q1485" s="12"/>
      <c r="R1485" s="13"/>
    </row>
    <row r="1486" spans="1:18" ht="15.75" customHeight="1">
      <c r="A1486" s="1"/>
      <c r="B1486" s="6" t="s">
        <v>14</v>
      </c>
      <c r="C1486" s="6">
        <v>1185732</v>
      </c>
      <c r="D1486" s="7">
        <v>44387</v>
      </c>
      <c r="E1486" s="6" t="s">
        <v>15</v>
      </c>
      <c r="F1486" s="6" t="s">
        <v>16</v>
      </c>
      <c r="G1486" s="6" t="s">
        <v>66</v>
      </c>
      <c r="H1486" s="6" t="s">
        <v>21</v>
      </c>
      <c r="I1486" s="8">
        <v>0.5</v>
      </c>
      <c r="J1486" s="9">
        <v>5250</v>
      </c>
      <c r="K1486" s="10">
        <f t="shared" si="10"/>
        <v>2625</v>
      </c>
      <c r="L1486" s="10">
        <f t="shared" si="11"/>
        <v>787.5</v>
      </c>
      <c r="M1486" s="11">
        <v>0.3</v>
      </c>
      <c r="O1486" s="16"/>
      <c r="P1486" s="17"/>
      <c r="Q1486" s="12"/>
      <c r="R1486" s="13"/>
    </row>
    <row r="1487" spans="1:18" ht="15.75" customHeight="1">
      <c r="A1487" s="1"/>
      <c r="B1487" s="6" t="s">
        <v>14</v>
      </c>
      <c r="C1487" s="6">
        <v>1185732</v>
      </c>
      <c r="D1487" s="7">
        <v>44387</v>
      </c>
      <c r="E1487" s="6" t="s">
        <v>15</v>
      </c>
      <c r="F1487" s="6" t="s">
        <v>16</v>
      </c>
      <c r="G1487" s="6" t="s">
        <v>66</v>
      </c>
      <c r="H1487" s="6" t="s">
        <v>22</v>
      </c>
      <c r="I1487" s="8">
        <v>0.55000000000000004</v>
      </c>
      <c r="J1487" s="9">
        <v>7000</v>
      </c>
      <c r="K1487" s="10">
        <f t="shared" si="10"/>
        <v>3850.0000000000005</v>
      </c>
      <c r="L1487" s="10">
        <f t="shared" si="11"/>
        <v>962.50000000000011</v>
      </c>
      <c r="M1487" s="11">
        <v>0.25</v>
      </c>
      <c r="O1487" s="16"/>
      <c r="P1487" s="17"/>
      <c r="Q1487" s="12"/>
      <c r="R1487" s="13"/>
    </row>
    <row r="1488" spans="1:18" ht="15.75" customHeight="1">
      <c r="A1488" s="1"/>
      <c r="B1488" s="6" t="s">
        <v>14</v>
      </c>
      <c r="C1488" s="6">
        <v>1185732</v>
      </c>
      <c r="D1488" s="7">
        <v>44419</v>
      </c>
      <c r="E1488" s="6" t="s">
        <v>15</v>
      </c>
      <c r="F1488" s="6" t="s">
        <v>16</v>
      </c>
      <c r="G1488" s="6" t="s">
        <v>66</v>
      </c>
      <c r="H1488" s="6" t="s">
        <v>17</v>
      </c>
      <c r="I1488" s="8">
        <v>0.5</v>
      </c>
      <c r="J1488" s="9">
        <v>8500</v>
      </c>
      <c r="K1488" s="10">
        <f t="shared" si="10"/>
        <v>4250</v>
      </c>
      <c r="L1488" s="10">
        <f t="shared" si="11"/>
        <v>2125</v>
      </c>
      <c r="M1488" s="11">
        <v>0.5</v>
      </c>
      <c r="O1488" s="16"/>
      <c r="P1488" s="17"/>
      <c r="Q1488" s="12"/>
      <c r="R1488" s="13"/>
    </row>
    <row r="1489" spans="1:18" ht="15.75" customHeight="1">
      <c r="A1489" s="1"/>
      <c r="B1489" s="6" t="s">
        <v>14</v>
      </c>
      <c r="C1489" s="6">
        <v>1185732</v>
      </c>
      <c r="D1489" s="7">
        <v>44419</v>
      </c>
      <c r="E1489" s="6" t="s">
        <v>15</v>
      </c>
      <c r="F1489" s="6" t="s">
        <v>16</v>
      </c>
      <c r="G1489" s="6" t="s">
        <v>66</v>
      </c>
      <c r="H1489" s="6" t="s">
        <v>18</v>
      </c>
      <c r="I1489" s="8">
        <v>0.45000000000000007</v>
      </c>
      <c r="J1489" s="9">
        <v>6250</v>
      </c>
      <c r="K1489" s="10">
        <f t="shared" si="10"/>
        <v>2812.5000000000005</v>
      </c>
      <c r="L1489" s="10">
        <f t="shared" si="11"/>
        <v>843.75000000000011</v>
      </c>
      <c r="M1489" s="11">
        <v>0.3</v>
      </c>
      <c r="O1489" s="16"/>
      <c r="P1489" s="17"/>
      <c r="Q1489" s="12"/>
      <c r="R1489" s="13"/>
    </row>
    <row r="1490" spans="1:18" ht="15.75" customHeight="1">
      <c r="A1490" s="1"/>
      <c r="B1490" s="6" t="s">
        <v>14</v>
      </c>
      <c r="C1490" s="6">
        <v>1185732</v>
      </c>
      <c r="D1490" s="7">
        <v>44419</v>
      </c>
      <c r="E1490" s="6" t="s">
        <v>15</v>
      </c>
      <c r="F1490" s="6" t="s">
        <v>16</v>
      </c>
      <c r="G1490" s="6" t="s">
        <v>66</v>
      </c>
      <c r="H1490" s="6" t="s">
        <v>19</v>
      </c>
      <c r="I1490" s="8">
        <v>0.4</v>
      </c>
      <c r="J1490" s="9">
        <v>5500</v>
      </c>
      <c r="K1490" s="10">
        <f t="shared" si="10"/>
        <v>2200</v>
      </c>
      <c r="L1490" s="10">
        <f t="shared" si="11"/>
        <v>770</v>
      </c>
      <c r="M1490" s="11">
        <v>0.35</v>
      </c>
      <c r="O1490" s="16"/>
      <c r="P1490" s="17"/>
      <c r="Q1490" s="12"/>
      <c r="R1490" s="13"/>
    </row>
    <row r="1491" spans="1:18" ht="15.75" customHeight="1">
      <c r="A1491" s="1"/>
      <c r="B1491" s="6" t="s">
        <v>14</v>
      </c>
      <c r="C1491" s="6">
        <v>1185732</v>
      </c>
      <c r="D1491" s="7">
        <v>44419</v>
      </c>
      <c r="E1491" s="6" t="s">
        <v>15</v>
      </c>
      <c r="F1491" s="6" t="s">
        <v>16</v>
      </c>
      <c r="G1491" s="6" t="s">
        <v>66</v>
      </c>
      <c r="H1491" s="6" t="s">
        <v>20</v>
      </c>
      <c r="I1491" s="8">
        <v>0.4</v>
      </c>
      <c r="J1491" s="9">
        <v>5250</v>
      </c>
      <c r="K1491" s="10">
        <f t="shared" si="10"/>
        <v>2100</v>
      </c>
      <c r="L1491" s="10">
        <f t="shared" si="11"/>
        <v>735</v>
      </c>
      <c r="M1491" s="11">
        <v>0.35</v>
      </c>
      <c r="O1491" s="16"/>
      <c r="P1491" s="17"/>
      <c r="Q1491" s="12"/>
      <c r="R1491" s="13"/>
    </row>
    <row r="1492" spans="1:18" ht="15.75" customHeight="1">
      <c r="A1492" s="1"/>
      <c r="B1492" s="6" t="s">
        <v>14</v>
      </c>
      <c r="C1492" s="6">
        <v>1185732</v>
      </c>
      <c r="D1492" s="7">
        <v>44419</v>
      </c>
      <c r="E1492" s="6" t="s">
        <v>15</v>
      </c>
      <c r="F1492" s="6" t="s">
        <v>16</v>
      </c>
      <c r="G1492" s="6" t="s">
        <v>66</v>
      </c>
      <c r="H1492" s="6" t="s">
        <v>21</v>
      </c>
      <c r="I1492" s="8">
        <v>0.5</v>
      </c>
      <c r="J1492" s="9">
        <v>5000</v>
      </c>
      <c r="K1492" s="10">
        <f t="shared" si="10"/>
        <v>2500</v>
      </c>
      <c r="L1492" s="10">
        <f t="shared" si="11"/>
        <v>750</v>
      </c>
      <c r="M1492" s="11">
        <v>0.3</v>
      </c>
      <c r="O1492" s="16"/>
      <c r="P1492" s="17"/>
      <c r="Q1492" s="12"/>
      <c r="R1492" s="13"/>
    </row>
    <row r="1493" spans="1:18" ht="15.75" customHeight="1">
      <c r="A1493" s="1"/>
      <c r="B1493" s="6" t="s">
        <v>14</v>
      </c>
      <c r="C1493" s="6">
        <v>1185732</v>
      </c>
      <c r="D1493" s="7">
        <v>44419</v>
      </c>
      <c r="E1493" s="6" t="s">
        <v>15</v>
      </c>
      <c r="F1493" s="6" t="s">
        <v>16</v>
      </c>
      <c r="G1493" s="6" t="s">
        <v>66</v>
      </c>
      <c r="H1493" s="6" t="s">
        <v>22</v>
      </c>
      <c r="I1493" s="8">
        <v>0.55000000000000004</v>
      </c>
      <c r="J1493" s="9">
        <v>6750</v>
      </c>
      <c r="K1493" s="10">
        <f t="shared" si="10"/>
        <v>3712.5000000000005</v>
      </c>
      <c r="L1493" s="10">
        <f t="shared" si="11"/>
        <v>928.12500000000011</v>
      </c>
      <c r="M1493" s="11">
        <v>0.25</v>
      </c>
      <c r="O1493" s="16"/>
      <c r="P1493" s="17"/>
      <c r="Q1493" s="12"/>
      <c r="R1493" s="13"/>
    </row>
    <row r="1494" spans="1:18" ht="15.75" customHeight="1">
      <c r="A1494" s="1"/>
      <c r="B1494" s="6" t="s">
        <v>14</v>
      </c>
      <c r="C1494" s="6">
        <v>1185732</v>
      </c>
      <c r="D1494" s="7">
        <v>44449</v>
      </c>
      <c r="E1494" s="6" t="s">
        <v>15</v>
      </c>
      <c r="F1494" s="6" t="s">
        <v>16</v>
      </c>
      <c r="G1494" s="6" t="s">
        <v>66</v>
      </c>
      <c r="H1494" s="6" t="s">
        <v>17</v>
      </c>
      <c r="I1494" s="8">
        <v>0.5</v>
      </c>
      <c r="J1494" s="9">
        <v>8000</v>
      </c>
      <c r="K1494" s="10">
        <f t="shared" si="10"/>
        <v>4000</v>
      </c>
      <c r="L1494" s="10">
        <f t="shared" si="11"/>
        <v>2000</v>
      </c>
      <c r="M1494" s="11">
        <v>0.5</v>
      </c>
      <c r="O1494" s="16"/>
      <c r="P1494" s="17"/>
      <c r="Q1494" s="12"/>
      <c r="R1494" s="13"/>
    </row>
    <row r="1495" spans="1:18" ht="15.75" customHeight="1">
      <c r="A1495" s="1"/>
      <c r="B1495" s="6" t="s">
        <v>14</v>
      </c>
      <c r="C1495" s="6">
        <v>1185732</v>
      </c>
      <c r="D1495" s="7">
        <v>44449</v>
      </c>
      <c r="E1495" s="6" t="s">
        <v>15</v>
      </c>
      <c r="F1495" s="6" t="s">
        <v>16</v>
      </c>
      <c r="G1495" s="6" t="s">
        <v>66</v>
      </c>
      <c r="H1495" s="6" t="s">
        <v>18</v>
      </c>
      <c r="I1495" s="8">
        <v>0.45000000000000007</v>
      </c>
      <c r="J1495" s="9">
        <v>6000</v>
      </c>
      <c r="K1495" s="10">
        <f t="shared" si="10"/>
        <v>2700.0000000000005</v>
      </c>
      <c r="L1495" s="10">
        <f t="shared" si="11"/>
        <v>810.00000000000011</v>
      </c>
      <c r="M1495" s="11">
        <v>0.3</v>
      </c>
      <c r="O1495" s="16"/>
      <c r="P1495" s="17"/>
      <c r="Q1495" s="12"/>
      <c r="R1495" s="13"/>
    </row>
    <row r="1496" spans="1:18" ht="15.75" customHeight="1">
      <c r="A1496" s="1"/>
      <c r="B1496" s="6" t="s">
        <v>14</v>
      </c>
      <c r="C1496" s="6">
        <v>1185732</v>
      </c>
      <c r="D1496" s="7">
        <v>44449</v>
      </c>
      <c r="E1496" s="6" t="s">
        <v>15</v>
      </c>
      <c r="F1496" s="6" t="s">
        <v>16</v>
      </c>
      <c r="G1496" s="6" t="s">
        <v>66</v>
      </c>
      <c r="H1496" s="6" t="s">
        <v>19</v>
      </c>
      <c r="I1496" s="8">
        <v>0.4</v>
      </c>
      <c r="J1496" s="9">
        <v>5250</v>
      </c>
      <c r="K1496" s="10">
        <f t="shared" si="10"/>
        <v>2100</v>
      </c>
      <c r="L1496" s="10">
        <f t="shared" si="11"/>
        <v>735</v>
      </c>
      <c r="M1496" s="11">
        <v>0.35</v>
      </c>
      <c r="O1496" s="16"/>
      <c r="P1496" s="17"/>
      <c r="Q1496" s="12"/>
      <c r="R1496" s="13"/>
    </row>
    <row r="1497" spans="1:18" ht="15.75" customHeight="1">
      <c r="A1497" s="1"/>
      <c r="B1497" s="6" t="s">
        <v>14</v>
      </c>
      <c r="C1497" s="6">
        <v>1185732</v>
      </c>
      <c r="D1497" s="7">
        <v>44449</v>
      </c>
      <c r="E1497" s="6" t="s">
        <v>15</v>
      </c>
      <c r="F1497" s="6" t="s">
        <v>16</v>
      </c>
      <c r="G1497" s="6" t="s">
        <v>66</v>
      </c>
      <c r="H1497" s="6" t="s">
        <v>20</v>
      </c>
      <c r="I1497" s="8">
        <v>0.4</v>
      </c>
      <c r="J1497" s="9">
        <v>5000</v>
      </c>
      <c r="K1497" s="10">
        <f t="shared" si="10"/>
        <v>2000</v>
      </c>
      <c r="L1497" s="10">
        <f t="shared" si="11"/>
        <v>700</v>
      </c>
      <c r="M1497" s="11">
        <v>0.35</v>
      </c>
      <c r="O1497" s="16"/>
      <c r="P1497" s="17"/>
      <c r="Q1497" s="12"/>
      <c r="R1497" s="13"/>
    </row>
    <row r="1498" spans="1:18" ht="15.75" customHeight="1">
      <c r="A1498" s="1"/>
      <c r="B1498" s="6" t="s">
        <v>14</v>
      </c>
      <c r="C1498" s="6">
        <v>1185732</v>
      </c>
      <c r="D1498" s="7">
        <v>44449</v>
      </c>
      <c r="E1498" s="6" t="s">
        <v>15</v>
      </c>
      <c r="F1498" s="6" t="s">
        <v>16</v>
      </c>
      <c r="G1498" s="6" t="s">
        <v>66</v>
      </c>
      <c r="H1498" s="6" t="s">
        <v>21</v>
      </c>
      <c r="I1498" s="8">
        <v>0.5</v>
      </c>
      <c r="J1498" s="9">
        <v>5000</v>
      </c>
      <c r="K1498" s="10">
        <f t="shared" si="10"/>
        <v>2500</v>
      </c>
      <c r="L1498" s="10">
        <f t="shared" si="11"/>
        <v>750</v>
      </c>
      <c r="M1498" s="11">
        <v>0.3</v>
      </c>
      <c r="O1498" s="16"/>
      <c r="P1498" s="17"/>
      <c r="Q1498" s="12"/>
      <c r="R1498" s="13"/>
    </row>
    <row r="1499" spans="1:18" ht="15.75" customHeight="1">
      <c r="A1499" s="1"/>
      <c r="B1499" s="6" t="s">
        <v>14</v>
      </c>
      <c r="C1499" s="6">
        <v>1185732</v>
      </c>
      <c r="D1499" s="7">
        <v>44449</v>
      </c>
      <c r="E1499" s="6" t="s">
        <v>15</v>
      </c>
      <c r="F1499" s="6" t="s">
        <v>16</v>
      </c>
      <c r="G1499" s="6" t="s">
        <v>66</v>
      </c>
      <c r="H1499" s="6" t="s">
        <v>22</v>
      </c>
      <c r="I1499" s="8">
        <v>0.55000000000000004</v>
      </c>
      <c r="J1499" s="9">
        <v>6000</v>
      </c>
      <c r="K1499" s="10">
        <f t="shared" si="10"/>
        <v>3300.0000000000005</v>
      </c>
      <c r="L1499" s="10">
        <f t="shared" si="11"/>
        <v>825.00000000000011</v>
      </c>
      <c r="M1499" s="11">
        <v>0.25</v>
      </c>
      <c r="O1499" s="16"/>
      <c r="P1499" s="17"/>
      <c r="Q1499" s="12"/>
      <c r="R1499" s="13"/>
    </row>
    <row r="1500" spans="1:18" ht="15.75" customHeight="1">
      <c r="A1500" s="1"/>
      <c r="B1500" s="6" t="s">
        <v>14</v>
      </c>
      <c r="C1500" s="6">
        <v>1185732</v>
      </c>
      <c r="D1500" s="7">
        <v>44481</v>
      </c>
      <c r="E1500" s="6" t="s">
        <v>15</v>
      </c>
      <c r="F1500" s="6" t="s">
        <v>16</v>
      </c>
      <c r="G1500" s="6" t="s">
        <v>66</v>
      </c>
      <c r="H1500" s="6" t="s">
        <v>17</v>
      </c>
      <c r="I1500" s="8">
        <v>0.55000000000000004</v>
      </c>
      <c r="J1500" s="9">
        <v>7750</v>
      </c>
      <c r="K1500" s="10">
        <f t="shared" si="10"/>
        <v>4262.5</v>
      </c>
      <c r="L1500" s="10">
        <f t="shared" si="11"/>
        <v>2131.25</v>
      </c>
      <c r="M1500" s="11">
        <v>0.5</v>
      </c>
      <c r="O1500" s="16"/>
      <c r="P1500" s="17"/>
      <c r="Q1500" s="12"/>
      <c r="R1500" s="13"/>
    </row>
    <row r="1501" spans="1:18" ht="15.75" customHeight="1">
      <c r="A1501" s="1"/>
      <c r="B1501" s="6" t="s">
        <v>14</v>
      </c>
      <c r="C1501" s="6">
        <v>1185732</v>
      </c>
      <c r="D1501" s="7">
        <v>44481</v>
      </c>
      <c r="E1501" s="6" t="s">
        <v>15</v>
      </c>
      <c r="F1501" s="6" t="s">
        <v>16</v>
      </c>
      <c r="G1501" s="6" t="s">
        <v>66</v>
      </c>
      <c r="H1501" s="6" t="s">
        <v>18</v>
      </c>
      <c r="I1501" s="8">
        <v>0.45000000000000007</v>
      </c>
      <c r="J1501" s="9">
        <v>6000</v>
      </c>
      <c r="K1501" s="10">
        <f t="shared" si="10"/>
        <v>2700.0000000000005</v>
      </c>
      <c r="L1501" s="10">
        <f t="shared" si="11"/>
        <v>810.00000000000011</v>
      </c>
      <c r="M1501" s="11">
        <v>0.3</v>
      </c>
      <c r="O1501" s="16"/>
      <c r="P1501" s="17"/>
      <c r="Q1501" s="12"/>
      <c r="R1501" s="13"/>
    </row>
    <row r="1502" spans="1:18" ht="15.75" customHeight="1">
      <c r="A1502" s="1"/>
      <c r="B1502" s="6" t="s">
        <v>14</v>
      </c>
      <c r="C1502" s="6">
        <v>1185732</v>
      </c>
      <c r="D1502" s="7">
        <v>44481</v>
      </c>
      <c r="E1502" s="6" t="s">
        <v>15</v>
      </c>
      <c r="F1502" s="6" t="s">
        <v>16</v>
      </c>
      <c r="G1502" s="6" t="s">
        <v>66</v>
      </c>
      <c r="H1502" s="6" t="s">
        <v>19</v>
      </c>
      <c r="I1502" s="8">
        <v>0.45000000000000007</v>
      </c>
      <c r="J1502" s="9">
        <v>5000</v>
      </c>
      <c r="K1502" s="10">
        <f t="shared" si="10"/>
        <v>2250.0000000000005</v>
      </c>
      <c r="L1502" s="10">
        <f t="shared" si="11"/>
        <v>787.50000000000011</v>
      </c>
      <c r="M1502" s="11">
        <v>0.35</v>
      </c>
      <c r="O1502" s="16"/>
      <c r="P1502" s="17"/>
      <c r="Q1502" s="12"/>
      <c r="R1502" s="13"/>
    </row>
    <row r="1503" spans="1:18" ht="15.75" customHeight="1">
      <c r="A1503" s="1"/>
      <c r="B1503" s="6" t="s">
        <v>14</v>
      </c>
      <c r="C1503" s="6">
        <v>1185732</v>
      </c>
      <c r="D1503" s="7">
        <v>44481</v>
      </c>
      <c r="E1503" s="6" t="s">
        <v>15</v>
      </c>
      <c r="F1503" s="6" t="s">
        <v>16</v>
      </c>
      <c r="G1503" s="6" t="s">
        <v>66</v>
      </c>
      <c r="H1503" s="6" t="s">
        <v>20</v>
      </c>
      <c r="I1503" s="8">
        <v>0.45000000000000007</v>
      </c>
      <c r="J1503" s="9">
        <v>4750</v>
      </c>
      <c r="K1503" s="10">
        <f t="shared" si="10"/>
        <v>2137.5000000000005</v>
      </c>
      <c r="L1503" s="10">
        <f t="shared" si="11"/>
        <v>748.12500000000011</v>
      </c>
      <c r="M1503" s="11">
        <v>0.35</v>
      </c>
      <c r="O1503" s="16"/>
      <c r="P1503" s="17"/>
      <c r="Q1503" s="12"/>
      <c r="R1503" s="13"/>
    </row>
    <row r="1504" spans="1:18" ht="15.75" customHeight="1">
      <c r="A1504" s="1"/>
      <c r="B1504" s="6" t="s">
        <v>14</v>
      </c>
      <c r="C1504" s="6">
        <v>1185732</v>
      </c>
      <c r="D1504" s="7">
        <v>44481</v>
      </c>
      <c r="E1504" s="6" t="s">
        <v>15</v>
      </c>
      <c r="F1504" s="6" t="s">
        <v>16</v>
      </c>
      <c r="G1504" s="6" t="s">
        <v>66</v>
      </c>
      <c r="H1504" s="6" t="s">
        <v>21</v>
      </c>
      <c r="I1504" s="8">
        <v>0.55000000000000004</v>
      </c>
      <c r="J1504" s="9">
        <v>4750</v>
      </c>
      <c r="K1504" s="10">
        <f t="shared" si="10"/>
        <v>2612.5</v>
      </c>
      <c r="L1504" s="10">
        <f t="shared" si="11"/>
        <v>783.75</v>
      </c>
      <c r="M1504" s="11">
        <v>0.3</v>
      </c>
      <c r="O1504" s="16"/>
      <c r="P1504" s="17"/>
      <c r="Q1504" s="12"/>
      <c r="R1504" s="13"/>
    </row>
    <row r="1505" spans="1:18" ht="15.75" customHeight="1">
      <c r="A1505" s="1"/>
      <c r="B1505" s="6" t="s">
        <v>14</v>
      </c>
      <c r="C1505" s="6">
        <v>1185732</v>
      </c>
      <c r="D1505" s="7">
        <v>44481</v>
      </c>
      <c r="E1505" s="6" t="s">
        <v>15</v>
      </c>
      <c r="F1505" s="6" t="s">
        <v>16</v>
      </c>
      <c r="G1505" s="6" t="s">
        <v>66</v>
      </c>
      <c r="H1505" s="6" t="s">
        <v>22</v>
      </c>
      <c r="I1505" s="8">
        <v>0.6</v>
      </c>
      <c r="J1505" s="9">
        <v>6000</v>
      </c>
      <c r="K1505" s="10">
        <f t="shared" si="10"/>
        <v>3600</v>
      </c>
      <c r="L1505" s="10">
        <f t="shared" si="11"/>
        <v>900</v>
      </c>
      <c r="M1505" s="11">
        <v>0.25</v>
      </c>
      <c r="O1505" s="16"/>
      <c r="P1505" s="17"/>
      <c r="Q1505" s="12"/>
      <c r="R1505" s="13"/>
    </row>
    <row r="1506" spans="1:18" ht="15.75" customHeight="1">
      <c r="A1506" s="1"/>
      <c r="B1506" s="6" t="s">
        <v>14</v>
      </c>
      <c r="C1506" s="6">
        <v>1185732</v>
      </c>
      <c r="D1506" s="7">
        <v>44511</v>
      </c>
      <c r="E1506" s="6" t="s">
        <v>15</v>
      </c>
      <c r="F1506" s="6" t="s">
        <v>16</v>
      </c>
      <c r="G1506" s="6" t="s">
        <v>66</v>
      </c>
      <c r="H1506" s="6" t="s">
        <v>17</v>
      </c>
      <c r="I1506" s="8">
        <v>0.55000000000000004</v>
      </c>
      <c r="J1506" s="9">
        <v>7500</v>
      </c>
      <c r="K1506" s="10">
        <f t="shared" si="10"/>
        <v>4125</v>
      </c>
      <c r="L1506" s="10">
        <f t="shared" si="11"/>
        <v>2062.5</v>
      </c>
      <c r="M1506" s="11">
        <v>0.5</v>
      </c>
      <c r="O1506" s="16"/>
      <c r="P1506" s="17"/>
      <c r="Q1506" s="12"/>
      <c r="R1506" s="13"/>
    </row>
    <row r="1507" spans="1:18" ht="15.75" customHeight="1">
      <c r="A1507" s="1"/>
      <c r="B1507" s="6" t="s">
        <v>14</v>
      </c>
      <c r="C1507" s="6">
        <v>1185732</v>
      </c>
      <c r="D1507" s="7">
        <v>44511</v>
      </c>
      <c r="E1507" s="6" t="s">
        <v>15</v>
      </c>
      <c r="F1507" s="6" t="s">
        <v>16</v>
      </c>
      <c r="G1507" s="6" t="s">
        <v>66</v>
      </c>
      <c r="H1507" s="6" t="s">
        <v>18</v>
      </c>
      <c r="I1507" s="8">
        <v>0.45000000000000007</v>
      </c>
      <c r="J1507" s="9">
        <v>5750</v>
      </c>
      <c r="K1507" s="10">
        <f t="shared" si="10"/>
        <v>2587.5000000000005</v>
      </c>
      <c r="L1507" s="10">
        <f t="shared" si="11"/>
        <v>776.25000000000011</v>
      </c>
      <c r="M1507" s="11">
        <v>0.3</v>
      </c>
      <c r="O1507" s="16"/>
      <c r="P1507" s="17"/>
      <c r="Q1507" s="12"/>
      <c r="R1507" s="13"/>
    </row>
    <row r="1508" spans="1:18" ht="15.75" customHeight="1">
      <c r="A1508" s="1"/>
      <c r="B1508" s="6" t="s">
        <v>14</v>
      </c>
      <c r="C1508" s="6">
        <v>1185732</v>
      </c>
      <c r="D1508" s="7">
        <v>44511</v>
      </c>
      <c r="E1508" s="6" t="s">
        <v>15</v>
      </c>
      <c r="F1508" s="6" t="s">
        <v>16</v>
      </c>
      <c r="G1508" s="6" t="s">
        <v>66</v>
      </c>
      <c r="H1508" s="6" t="s">
        <v>19</v>
      </c>
      <c r="I1508" s="8">
        <v>0.45000000000000007</v>
      </c>
      <c r="J1508" s="9">
        <v>5200</v>
      </c>
      <c r="K1508" s="10">
        <f t="shared" si="10"/>
        <v>2340.0000000000005</v>
      </c>
      <c r="L1508" s="10">
        <f t="shared" si="11"/>
        <v>819.00000000000011</v>
      </c>
      <c r="M1508" s="11">
        <v>0.35</v>
      </c>
      <c r="O1508" s="16"/>
      <c r="P1508" s="17"/>
      <c r="Q1508" s="12"/>
      <c r="R1508" s="13"/>
    </row>
    <row r="1509" spans="1:18" ht="15.75" customHeight="1">
      <c r="A1509" s="1"/>
      <c r="B1509" s="6" t="s">
        <v>14</v>
      </c>
      <c r="C1509" s="6">
        <v>1185732</v>
      </c>
      <c r="D1509" s="7">
        <v>44511</v>
      </c>
      <c r="E1509" s="6" t="s">
        <v>15</v>
      </c>
      <c r="F1509" s="6" t="s">
        <v>16</v>
      </c>
      <c r="G1509" s="6" t="s">
        <v>66</v>
      </c>
      <c r="H1509" s="6" t="s">
        <v>20</v>
      </c>
      <c r="I1509" s="8">
        <v>0.45000000000000007</v>
      </c>
      <c r="J1509" s="9">
        <v>5000</v>
      </c>
      <c r="K1509" s="10">
        <f t="shared" si="10"/>
        <v>2250.0000000000005</v>
      </c>
      <c r="L1509" s="10">
        <f t="shared" si="11"/>
        <v>787.50000000000011</v>
      </c>
      <c r="M1509" s="11">
        <v>0.35</v>
      </c>
      <c r="O1509" s="16"/>
      <c r="P1509" s="17"/>
      <c r="Q1509" s="12"/>
      <c r="R1509" s="13"/>
    </row>
    <row r="1510" spans="1:18" ht="15.75" customHeight="1">
      <c r="A1510" s="1"/>
      <c r="B1510" s="6" t="s">
        <v>14</v>
      </c>
      <c r="C1510" s="6">
        <v>1185732</v>
      </c>
      <c r="D1510" s="7">
        <v>44511</v>
      </c>
      <c r="E1510" s="6" t="s">
        <v>15</v>
      </c>
      <c r="F1510" s="6" t="s">
        <v>16</v>
      </c>
      <c r="G1510" s="6" t="s">
        <v>66</v>
      </c>
      <c r="H1510" s="6" t="s">
        <v>21</v>
      </c>
      <c r="I1510" s="8">
        <v>0.55000000000000004</v>
      </c>
      <c r="J1510" s="9">
        <v>4750</v>
      </c>
      <c r="K1510" s="10">
        <f t="shared" si="10"/>
        <v>2612.5</v>
      </c>
      <c r="L1510" s="10">
        <f t="shared" si="11"/>
        <v>783.75</v>
      </c>
      <c r="M1510" s="11">
        <v>0.3</v>
      </c>
      <c r="O1510" s="16"/>
      <c r="P1510" s="17"/>
      <c r="Q1510" s="12"/>
      <c r="R1510" s="13"/>
    </row>
    <row r="1511" spans="1:18" ht="15.75" customHeight="1">
      <c r="A1511" s="1"/>
      <c r="B1511" s="6" t="s">
        <v>14</v>
      </c>
      <c r="C1511" s="6">
        <v>1185732</v>
      </c>
      <c r="D1511" s="7">
        <v>44511</v>
      </c>
      <c r="E1511" s="6" t="s">
        <v>15</v>
      </c>
      <c r="F1511" s="6" t="s">
        <v>16</v>
      </c>
      <c r="G1511" s="6" t="s">
        <v>66</v>
      </c>
      <c r="H1511" s="6" t="s">
        <v>22</v>
      </c>
      <c r="I1511" s="8">
        <v>0.6</v>
      </c>
      <c r="J1511" s="9">
        <v>5750</v>
      </c>
      <c r="K1511" s="10">
        <f t="shared" si="10"/>
        <v>3450</v>
      </c>
      <c r="L1511" s="10">
        <f t="shared" si="11"/>
        <v>862.5</v>
      </c>
      <c r="M1511" s="11">
        <v>0.25</v>
      </c>
      <c r="O1511" s="16"/>
      <c r="P1511" s="17"/>
      <c r="Q1511" s="12"/>
      <c r="R1511" s="13"/>
    </row>
    <row r="1512" spans="1:18" ht="15.75" customHeight="1">
      <c r="A1512" s="1"/>
      <c r="B1512" s="6" t="s">
        <v>14</v>
      </c>
      <c r="C1512" s="6">
        <v>1185732</v>
      </c>
      <c r="D1512" s="7">
        <v>44540</v>
      </c>
      <c r="E1512" s="6" t="s">
        <v>15</v>
      </c>
      <c r="F1512" s="6" t="s">
        <v>16</v>
      </c>
      <c r="G1512" s="6" t="s">
        <v>66</v>
      </c>
      <c r="H1512" s="6" t="s">
        <v>17</v>
      </c>
      <c r="I1512" s="8">
        <v>0.55000000000000004</v>
      </c>
      <c r="J1512" s="9">
        <v>8000</v>
      </c>
      <c r="K1512" s="10">
        <f t="shared" si="10"/>
        <v>4400</v>
      </c>
      <c r="L1512" s="10">
        <f t="shared" si="11"/>
        <v>2200</v>
      </c>
      <c r="M1512" s="11">
        <v>0.5</v>
      </c>
      <c r="O1512" s="16"/>
      <c r="P1512" s="17"/>
      <c r="Q1512" s="12"/>
      <c r="R1512" s="13"/>
    </row>
    <row r="1513" spans="1:18" ht="15.75" customHeight="1">
      <c r="A1513" s="1"/>
      <c r="B1513" s="6" t="s">
        <v>14</v>
      </c>
      <c r="C1513" s="6">
        <v>1185732</v>
      </c>
      <c r="D1513" s="7">
        <v>44540</v>
      </c>
      <c r="E1513" s="6" t="s">
        <v>15</v>
      </c>
      <c r="F1513" s="6" t="s">
        <v>16</v>
      </c>
      <c r="G1513" s="6" t="s">
        <v>66</v>
      </c>
      <c r="H1513" s="6" t="s">
        <v>18</v>
      </c>
      <c r="I1513" s="8">
        <v>0.45000000000000007</v>
      </c>
      <c r="J1513" s="9">
        <v>6000</v>
      </c>
      <c r="K1513" s="10">
        <f t="shared" si="10"/>
        <v>2700.0000000000005</v>
      </c>
      <c r="L1513" s="10">
        <f t="shared" si="11"/>
        <v>810.00000000000011</v>
      </c>
      <c r="M1513" s="11">
        <v>0.3</v>
      </c>
      <c r="O1513" s="16"/>
      <c r="P1513" s="17"/>
      <c r="Q1513" s="12"/>
      <c r="R1513" s="13"/>
    </row>
    <row r="1514" spans="1:18" ht="15.75" customHeight="1">
      <c r="A1514" s="1"/>
      <c r="B1514" s="6" t="s">
        <v>14</v>
      </c>
      <c r="C1514" s="6">
        <v>1185732</v>
      </c>
      <c r="D1514" s="7">
        <v>44540</v>
      </c>
      <c r="E1514" s="6" t="s">
        <v>15</v>
      </c>
      <c r="F1514" s="6" t="s">
        <v>16</v>
      </c>
      <c r="G1514" s="6" t="s">
        <v>66</v>
      </c>
      <c r="H1514" s="6" t="s">
        <v>19</v>
      </c>
      <c r="I1514" s="8">
        <v>0.45000000000000007</v>
      </c>
      <c r="J1514" s="9">
        <v>5500</v>
      </c>
      <c r="K1514" s="10">
        <f t="shared" si="10"/>
        <v>2475.0000000000005</v>
      </c>
      <c r="L1514" s="10">
        <f t="shared" si="11"/>
        <v>866.25000000000011</v>
      </c>
      <c r="M1514" s="11">
        <v>0.35</v>
      </c>
      <c r="O1514" s="16"/>
      <c r="P1514" s="17"/>
      <c r="Q1514" s="12"/>
      <c r="R1514" s="13"/>
    </row>
    <row r="1515" spans="1:18" ht="15.75" customHeight="1">
      <c r="A1515" s="1"/>
      <c r="B1515" s="6" t="s">
        <v>14</v>
      </c>
      <c r="C1515" s="6">
        <v>1185732</v>
      </c>
      <c r="D1515" s="7">
        <v>44540</v>
      </c>
      <c r="E1515" s="6" t="s">
        <v>15</v>
      </c>
      <c r="F1515" s="6" t="s">
        <v>16</v>
      </c>
      <c r="G1515" s="6" t="s">
        <v>66</v>
      </c>
      <c r="H1515" s="6" t="s">
        <v>20</v>
      </c>
      <c r="I1515" s="8">
        <v>0.45000000000000007</v>
      </c>
      <c r="J1515" s="9">
        <v>5000</v>
      </c>
      <c r="K1515" s="10">
        <f t="shared" si="10"/>
        <v>2250.0000000000005</v>
      </c>
      <c r="L1515" s="10">
        <f t="shared" si="11"/>
        <v>787.50000000000011</v>
      </c>
      <c r="M1515" s="11">
        <v>0.35</v>
      </c>
      <c r="O1515" s="16"/>
      <c r="P1515" s="17"/>
      <c r="Q1515" s="12"/>
      <c r="R1515" s="13"/>
    </row>
    <row r="1516" spans="1:18" ht="15.75" customHeight="1">
      <c r="A1516" s="1"/>
      <c r="B1516" s="6" t="s">
        <v>14</v>
      </c>
      <c r="C1516" s="6">
        <v>1185732</v>
      </c>
      <c r="D1516" s="7">
        <v>44540</v>
      </c>
      <c r="E1516" s="6" t="s">
        <v>15</v>
      </c>
      <c r="F1516" s="6" t="s">
        <v>16</v>
      </c>
      <c r="G1516" s="6" t="s">
        <v>66</v>
      </c>
      <c r="H1516" s="6" t="s">
        <v>21</v>
      </c>
      <c r="I1516" s="8">
        <v>0.55000000000000004</v>
      </c>
      <c r="J1516" s="9">
        <v>5000</v>
      </c>
      <c r="K1516" s="10">
        <f t="shared" si="10"/>
        <v>2750</v>
      </c>
      <c r="L1516" s="10">
        <f t="shared" si="11"/>
        <v>825</v>
      </c>
      <c r="M1516" s="11">
        <v>0.3</v>
      </c>
      <c r="O1516" s="16"/>
      <c r="P1516" s="17"/>
      <c r="Q1516" s="12"/>
      <c r="R1516" s="13"/>
    </row>
    <row r="1517" spans="1:18" ht="15.75" customHeight="1">
      <c r="A1517" s="1"/>
      <c r="B1517" s="6" t="s">
        <v>14</v>
      </c>
      <c r="C1517" s="6">
        <v>1185732</v>
      </c>
      <c r="D1517" s="7">
        <v>44540</v>
      </c>
      <c r="E1517" s="6" t="s">
        <v>15</v>
      </c>
      <c r="F1517" s="6" t="s">
        <v>16</v>
      </c>
      <c r="G1517" s="6" t="s">
        <v>66</v>
      </c>
      <c r="H1517" s="6" t="s">
        <v>22</v>
      </c>
      <c r="I1517" s="8">
        <v>0.6</v>
      </c>
      <c r="J1517" s="9">
        <v>6000</v>
      </c>
      <c r="K1517" s="10">
        <f t="shared" si="10"/>
        <v>3600</v>
      </c>
      <c r="L1517" s="10">
        <f t="shared" si="11"/>
        <v>900</v>
      </c>
      <c r="M1517" s="11">
        <v>0.25</v>
      </c>
      <c r="O1517" s="16"/>
      <c r="P1517" s="17"/>
      <c r="Q1517" s="12"/>
      <c r="R1517" s="13"/>
    </row>
    <row r="1518" spans="1:18" ht="15.75" customHeight="1">
      <c r="A1518" s="1" t="s">
        <v>39</v>
      </c>
      <c r="B1518" s="6" t="s">
        <v>27</v>
      </c>
      <c r="C1518" s="6">
        <v>1128299</v>
      </c>
      <c r="D1518" s="7">
        <v>44220</v>
      </c>
      <c r="E1518" s="6" t="s">
        <v>28</v>
      </c>
      <c r="F1518" s="6" t="s">
        <v>67</v>
      </c>
      <c r="G1518" s="6" t="s">
        <v>68</v>
      </c>
      <c r="H1518" s="6" t="s">
        <v>17</v>
      </c>
      <c r="I1518" s="8">
        <v>0.30000000000000004</v>
      </c>
      <c r="J1518" s="9">
        <v>3500</v>
      </c>
      <c r="K1518" s="10">
        <f t="shared" si="10"/>
        <v>1050.0000000000002</v>
      </c>
      <c r="L1518" s="10">
        <f t="shared" si="11"/>
        <v>367.50000000000006</v>
      </c>
      <c r="M1518" s="11">
        <v>0.35</v>
      </c>
      <c r="O1518" s="16"/>
      <c r="P1518" s="17"/>
      <c r="Q1518" s="12"/>
      <c r="R1518" s="13"/>
    </row>
    <row r="1519" spans="1:18" ht="15.75" customHeight="1">
      <c r="A1519" s="1"/>
      <c r="B1519" s="6" t="s">
        <v>27</v>
      </c>
      <c r="C1519" s="6">
        <v>1128299</v>
      </c>
      <c r="D1519" s="7">
        <v>44220</v>
      </c>
      <c r="E1519" s="6" t="s">
        <v>28</v>
      </c>
      <c r="F1519" s="6" t="s">
        <v>67</v>
      </c>
      <c r="G1519" s="6" t="s">
        <v>68</v>
      </c>
      <c r="H1519" s="6" t="s">
        <v>18</v>
      </c>
      <c r="I1519" s="8">
        <v>0.4</v>
      </c>
      <c r="J1519" s="9">
        <v>3500</v>
      </c>
      <c r="K1519" s="10">
        <f t="shared" si="10"/>
        <v>1400</v>
      </c>
      <c r="L1519" s="10">
        <f t="shared" si="11"/>
        <v>489.99999999999994</v>
      </c>
      <c r="M1519" s="11">
        <v>0.35</v>
      </c>
      <c r="O1519" s="16"/>
      <c r="P1519" s="17"/>
      <c r="Q1519" s="12"/>
      <c r="R1519" s="13"/>
    </row>
    <row r="1520" spans="1:18" ht="15.75" customHeight="1">
      <c r="A1520" s="1"/>
      <c r="B1520" s="6" t="s">
        <v>27</v>
      </c>
      <c r="C1520" s="6">
        <v>1128299</v>
      </c>
      <c r="D1520" s="7">
        <v>44220</v>
      </c>
      <c r="E1520" s="6" t="s">
        <v>28</v>
      </c>
      <c r="F1520" s="6" t="s">
        <v>67</v>
      </c>
      <c r="G1520" s="6" t="s">
        <v>68</v>
      </c>
      <c r="H1520" s="6" t="s">
        <v>19</v>
      </c>
      <c r="I1520" s="8">
        <v>0.4</v>
      </c>
      <c r="J1520" s="9">
        <v>3500</v>
      </c>
      <c r="K1520" s="10">
        <f t="shared" si="10"/>
        <v>1400</v>
      </c>
      <c r="L1520" s="10">
        <f t="shared" si="11"/>
        <v>489.99999999999994</v>
      </c>
      <c r="M1520" s="11">
        <v>0.35</v>
      </c>
      <c r="O1520" s="16"/>
      <c r="P1520" s="17"/>
      <c r="Q1520" s="12"/>
      <c r="R1520" s="13"/>
    </row>
    <row r="1521" spans="1:18" ht="15.75" customHeight="1">
      <c r="A1521" s="1"/>
      <c r="B1521" s="6" t="s">
        <v>27</v>
      </c>
      <c r="C1521" s="6">
        <v>1128299</v>
      </c>
      <c r="D1521" s="7">
        <v>44220</v>
      </c>
      <c r="E1521" s="6" t="s">
        <v>28</v>
      </c>
      <c r="F1521" s="6" t="s">
        <v>67</v>
      </c>
      <c r="G1521" s="6" t="s">
        <v>68</v>
      </c>
      <c r="H1521" s="6" t="s">
        <v>20</v>
      </c>
      <c r="I1521" s="8">
        <v>0.4</v>
      </c>
      <c r="J1521" s="9">
        <v>2000</v>
      </c>
      <c r="K1521" s="10">
        <f t="shared" si="10"/>
        <v>800</v>
      </c>
      <c r="L1521" s="10">
        <f t="shared" si="11"/>
        <v>280</v>
      </c>
      <c r="M1521" s="11">
        <v>0.35</v>
      </c>
      <c r="O1521" s="16"/>
      <c r="P1521" s="17"/>
      <c r="Q1521" s="12"/>
      <c r="R1521" s="13"/>
    </row>
    <row r="1522" spans="1:18" ht="15.75" customHeight="1">
      <c r="A1522" s="1"/>
      <c r="B1522" s="6" t="s">
        <v>27</v>
      </c>
      <c r="C1522" s="6">
        <v>1128299</v>
      </c>
      <c r="D1522" s="7">
        <v>44220</v>
      </c>
      <c r="E1522" s="6" t="s">
        <v>28</v>
      </c>
      <c r="F1522" s="6" t="s">
        <v>67</v>
      </c>
      <c r="G1522" s="6" t="s">
        <v>68</v>
      </c>
      <c r="H1522" s="6" t="s">
        <v>21</v>
      </c>
      <c r="I1522" s="8">
        <v>0.45000000000000007</v>
      </c>
      <c r="J1522" s="9">
        <v>1500</v>
      </c>
      <c r="K1522" s="10">
        <f t="shared" si="10"/>
        <v>675.00000000000011</v>
      </c>
      <c r="L1522" s="10">
        <f t="shared" si="11"/>
        <v>270.00000000000006</v>
      </c>
      <c r="M1522" s="11">
        <v>0.4</v>
      </c>
      <c r="O1522" s="16"/>
      <c r="P1522" s="17"/>
      <c r="Q1522" s="12"/>
      <c r="R1522" s="13"/>
    </row>
    <row r="1523" spans="1:18" ht="15.75" customHeight="1">
      <c r="A1523" s="1"/>
      <c r="B1523" s="6" t="s">
        <v>27</v>
      </c>
      <c r="C1523" s="6">
        <v>1128299</v>
      </c>
      <c r="D1523" s="7">
        <v>44220</v>
      </c>
      <c r="E1523" s="6" t="s">
        <v>28</v>
      </c>
      <c r="F1523" s="6" t="s">
        <v>67</v>
      </c>
      <c r="G1523" s="6" t="s">
        <v>68</v>
      </c>
      <c r="H1523" s="6" t="s">
        <v>22</v>
      </c>
      <c r="I1523" s="8">
        <v>0.4</v>
      </c>
      <c r="J1523" s="9">
        <v>4000</v>
      </c>
      <c r="K1523" s="10">
        <f t="shared" si="10"/>
        <v>1600</v>
      </c>
      <c r="L1523" s="10">
        <f t="shared" si="11"/>
        <v>480</v>
      </c>
      <c r="M1523" s="11">
        <v>0.3</v>
      </c>
      <c r="O1523" s="16"/>
      <c r="P1523" s="17"/>
      <c r="Q1523" s="12"/>
      <c r="R1523" s="13"/>
    </row>
    <row r="1524" spans="1:18" ht="15.75" customHeight="1">
      <c r="A1524" s="1"/>
      <c r="B1524" s="6" t="s">
        <v>27</v>
      </c>
      <c r="C1524" s="6">
        <v>1128299</v>
      </c>
      <c r="D1524" s="7">
        <v>44251</v>
      </c>
      <c r="E1524" s="6" t="s">
        <v>28</v>
      </c>
      <c r="F1524" s="6" t="s">
        <v>67</v>
      </c>
      <c r="G1524" s="6" t="s">
        <v>68</v>
      </c>
      <c r="H1524" s="6" t="s">
        <v>17</v>
      </c>
      <c r="I1524" s="8">
        <v>0.30000000000000004</v>
      </c>
      <c r="J1524" s="9">
        <v>4500</v>
      </c>
      <c r="K1524" s="10">
        <f t="shared" si="10"/>
        <v>1350.0000000000002</v>
      </c>
      <c r="L1524" s="10">
        <f t="shared" si="11"/>
        <v>472.50000000000006</v>
      </c>
      <c r="M1524" s="11">
        <v>0.35</v>
      </c>
      <c r="O1524" s="16"/>
      <c r="P1524" s="17"/>
      <c r="Q1524" s="12"/>
      <c r="R1524" s="13"/>
    </row>
    <row r="1525" spans="1:18" ht="15.75" customHeight="1">
      <c r="A1525" s="1"/>
      <c r="B1525" s="6" t="s">
        <v>27</v>
      </c>
      <c r="C1525" s="6">
        <v>1128299</v>
      </c>
      <c r="D1525" s="7">
        <v>44251</v>
      </c>
      <c r="E1525" s="6" t="s">
        <v>28</v>
      </c>
      <c r="F1525" s="6" t="s">
        <v>67</v>
      </c>
      <c r="G1525" s="6" t="s">
        <v>68</v>
      </c>
      <c r="H1525" s="6" t="s">
        <v>18</v>
      </c>
      <c r="I1525" s="8">
        <v>0.4</v>
      </c>
      <c r="J1525" s="9">
        <v>3500</v>
      </c>
      <c r="K1525" s="10">
        <f t="shared" si="10"/>
        <v>1400</v>
      </c>
      <c r="L1525" s="10">
        <f t="shared" si="11"/>
        <v>489.99999999999994</v>
      </c>
      <c r="M1525" s="11">
        <v>0.35</v>
      </c>
      <c r="O1525" s="16"/>
      <c r="P1525" s="17"/>
      <c r="Q1525" s="12"/>
      <c r="R1525" s="13"/>
    </row>
    <row r="1526" spans="1:18" ht="15.75" customHeight="1">
      <c r="A1526" s="1"/>
      <c r="B1526" s="6" t="s">
        <v>27</v>
      </c>
      <c r="C1526" s="6">
        <v>1128299</v>
      </c>
      <c r="D1526" s="7">
        <v>44251</v>
      </c>
      <c r="E1526" s="6" t="s">
        <v>28</v>
      </c>
      <c r="F1526" s="6" t="s">
        <v>67</v>
      </c>
      <c r="G1526" s="6" t="s">
        <v>68</v>
      </c>
      <c r="H1526" s="6" t="s">
        <v>19</v>
      </c>
      <c r="I1526" s="8">
        <v>0.4</v>
      </c>
      <c r="J1526" s="9">
        <v>3500</v>
      </c>
      <c r="K1526" s="10">
        <f t="shared" si="10"/>
        <v>1400</v>
      </c>
      <c r="L1526" s="10">
        <f t="shared" si="11"/>
        <v>489.99999999999994</v>
      </c>
      <c r="M1526" s="11">
        <v>0.35</v>
      </c>
      <c r="O1526" s="16"/>
      <c r="P1526" s="17"/>
      <c r="Q1526" s="12"/>
      <c r="R1526" s="13"/>
    </row>
    <row r="1527" spans="1:18" ht="15.75" customHeight="1">
      <c r="A1527" s="1"/>
      <c r="B1527" s="6" t="s">
        <v>27</v>
      </c>
      <c r="C1527" s="6">
        <v>1128299</v>
      </c>
      <c r="D1527" s="7">
        <v>44251</v>
      </c>
      <c r="E1527" s="6" t="s">
        <v>28</v>
      </c>
      <c r="F1527" s="6" t="s">
        <v>67</v>
      </c>
      <c r="G1527" s="6" t="s">
        <v>68</v>
      </c>
      <c r="H1527" s="6" t="s">
        <v>20</v>
      </c>
      <c r="I1527" s="8">
        <v>0.4</v>
      </c>
      <c r="J1527" s="9">
        <v>2000</v>
      </c>
      <c r="K1527" s="10">
        <f t="shared" si="10"/>
        <v>800</v>
      </c>
      <c r="L1527" s="10">
        <f t="shared" si="11"/>
        <v>280</v>
      </c>
      <c r="M1527" s="11">
        <v>0.35</v>
      </c>
      <c r="O1527" s="16"/>
      <c r="P1527" s="17"/>
      <c r="Q1527" s="12"/>
      <c r="R1527" s="13"/>
    </row>
    <row r="1528" spans="1:18" ht="15.75" customHeight="1">
      <c r="A1528" s="1"/>
      <c r="B1528" s="6" t="s">
        <v>27</v>
      </c>
      <c r="C1528" s="6">
        <v>1128299</v>
      </c>
      <c r="D1528" s="7">
        <v>44251</v>
      </c>
      <c r="E1528" s="6" t="s">
        <v>28</v>
      </c>
      <c r="F1528" s="6" t="s">
        <v>67</v>
      </c>
      <c r="G1528" s="6" t="s">
        <v>68</v>
      </c>
      <c r="H1528" s="6" t="s">
        <v>21</v>
      </c>
      <c r="I1528" s="8">
        <v>0.45000000000000007</v>
      </c>
      <c r="J1528" s="9">
        <v>1250</v>
      </c>
      <c r="K1528" s="10">
        <f t="shared" si="10"/>
        <v>562.50000000000011</v>
      </c>
      <c r="L1528" s="10">
        <f t="shared" si="11"/>
        <v>225.00000000000006</v>
      </c>
      <c r="M1528" s="11">
        <v>0.4</v>
      </c>
      <c r="O1528" s="16"/>
      <c r="P1528" s="17"/>
      <c r="Q1528" s="12"/>
      <c r="R1528" s="13"/>
    </row>
    <row r="1529" spans="1:18" ht="15.75" customHeight="1">
      <c r="A1529" s="1"/>
      <c r="B1529" s="6" t="s">
        <v>27</v>
      </c>
      <c r="C1529" s="6">
        <v>1128299</v>
      </c>
      <c r="D1529" s="7">
        <v>44251</v>
      </c>
      <c r="E1529" s="6" t="s">
        <v>28</v>
      </c>
      <c r="F1529" s="6" t="s">
        <v>67</v>
      </c>
      <c r="G1529" s="6" t="s">
        <v>68</v>
      </c>
      <c r="H1529" s="6" t="s">
        <v>22</v>
      </c>
      <c r="I1529" s="8">
        <v>0.4</v>
      </c>
      <c r="J1529" s="9">
        <v>3250</v>
      </c>
      <c r="K1529" s="10">
        <f t="shared" si="10"/>
        <v>1300</v>
      </c>
      <c r="L1529" s="10">
        <f t="shared" si="11"/>
        <v>390</v>
      </c>
      <c r="M1529" s="11">
        <v>0.3</v>
      </c>
      <c r="O1529" s="16"/>
      <c r="P1529" s="17"/>
      <c r="Q1529" s="12"/>
      <c r="R1529" s="13"/>
    </row>
    <row r="1530" spans="1:18" ht="15.75" customHeight="1">
      <c r="A1530" s="1"/>
      <c r="B1530" s="6" t="s">
        <v>27</v>
      </c>
      <c r="C1530" s="6">
        <v>1128299</v>
      </c>
      <c r="D1530" s="7">
        <v>44278</v>
      </c>
      <c r="E1530" s="6" t="s">
        <v>28</v>
      </c>
      <c r="F1530" s="6" t="s">
        <v>67</v>
      </c>
      <c r="G1530" s="6" t="s">
        <v>68</v>
      </c>
      <c r="H1530" s="6" t="s">
        <v>17</v>
      </c>
      <c r="I1530" s="8">
        <v>0.4</v>
      </c>
      <c r="J1530" s="9">
        <v>4750</v>
      </c>
      <c r="K1530" s="10">
        <f t="shared" si="10"/>
        <v>1900</v>
      </c>
      <c r="L1530" s="10">
        <f t="shared" si="11"/>
        <v>665</v>
      </c>
      <c r="M1530" s="11">
        <v>0.35</v>
      </c>
      <c r="O1530" s="16"/>
      <c r="P1530" s="17"/>
      <c r="Q1530" s="12"/>
      <c r="R1530" s="13"/>
    </row>
    <row r="1531" spans="1:18" ht="15.75" customHeight="1">
      <c r="A1531" s="1"/>
      <c r="B1531" s="6" t="s">
        <v>27</v>
      </c>
      <c r="C1531" s="6">
        <v>1128299</v>
      </c>
      <c r="D1531" s="7">
        <v>44278</v>
      </c>
      <c r="E1531" s="6" t="s">
        <v>28</v>
      </c>
      <c r="F1531" s="6" t="s">
        <v>67</v>
      </c>
      <c r="G1531" s="6" t="s">
        <v>68</v>
      </c>
      <c r="H1531" s="6" t="s">
        <v>18</v>
      </c>
      <c r="I1531" s="8">
        <v>0.5</v>
      </c>
      <c r="J1531" s="9">
        <v>3250</v>
      </c>
      <c r="K1531" s="10">
        <f t="shared" si="10"/>
        <v>1625</v>
      </c>
      <c r="L1531" s="10">
        <f t="shared" si="11"/>
        <v>568.75</v>
      </c>
      <c r="M1531" s="11">
        <v>0.35</v>
      </c>
      <c r="O1531" s="16"/>
      <c r="P1531" s="17"/>
      <c r="Q1531" s="12"/>
      <c r="R1531" s="13"/>
    </row>
    <row r="1532" spans="1:18" ht="15.75" customHeight="1">
      <c r="A1532" s="1"/>
      <c r="B1532" s="6" t="s">
        <v>27</v>
      </c>
      <c r="C1532" s="6">
        <v>1128299</v>
      </c>
      <c r="D1532" s="7">
        <v>44278</v>
      </c>
      <c r="E1532" s="6" t="s">
        <v>28</v>
      </c>
      <c r="F1532" s="6" t="s">
        <v>67</v>
      </c>
      <c r="G1532" s="6" t="s">
        <v>68</v>
      </c>
      <c r="H1532" s="6" t="s">
        <v>19</v>
      </c>
      <c r="I1532" s="8">
        <v>0.54999999999999993</v>
      </c>
      <c r="J1532" s="9">
        <v>3500</v>
      </c>
      <c r="K1532" s="10">
        <f t="shared" si="10"/>
        <v>1924.9999999999998</v>
      </c>
      <c r="L1532" s="10">
        <f t="shared" si="11"/>
        <v>673.74999999999989</v>
      </c>
      <c r="M1532" s="11">
        <v>0.35</v>
      </c>
      <c r="O1532" s="16"/>
      <c r="P1532" s="17"/>
      <c r="Q1532" s="12"/>
      <c r="R1532" s="13"/>
    </row>
    <row r="1533" spans="1:18" ht="15.75" customHeight="1">
      <c r="A1533" s="1"/>
      <c r="B1533" s="6" t="s">
        <v>27</v>
      </c>
      <c r="C1533" s="6">
        <v>1128299</v>
      </c>
      <c r="D1533" s="7">
        <v>44278</v>
      </c>
      <c r="E1533" s="6" t="s">
        <v>28</v>
      </c>
      <c r="F1533" s="6" t="s">
        <v>67</v>
      </c>
      <c r="G1533" s="6" t="s">
        <v>68</v>
      </c>
      <c r="H1533" s="6" t="s">
        <v>20</v>
      </c>
      <c r="I1533" s="8">
        <v>0.5</v>
      </c>
      <c r="J1533" s="9">
        <v>2500</v>
      </c>
      <c r="K1533" s="10">
        <f t="shared" si="10"/>
        <v>1250</v>
      </c>
      <c r="L1533" s="10">
        <f t="shared" si="11"/>
        <v>437.5</v>
      </c>
      <c r="M1533" s="11">
        <v>0.35</v>
      </c>
      <c r="O1533" s="16"/>
      <c r="P1533" s="17"/>
      <c r="Q1533" s="12"/>
      <c r="R1533" s="13"/>
    </row>
    <row r="1534" spans="1:18" ht="15.75" customHeight="1">
      <c r="A1534" s="1"/>
      <c r="B1534" s="6" t="s">
        <v>27</v>
      </c>
      <c r="C1534" s="6">
        <v>1128299</v>
      </c>
      <c r="D1534" s="7">
        <v>44278</v>
      </c>
      <c r="E1534" s="6" t="s">
        <v>28</v>
      </c>
      <c r="F1534" s="6" t="s">
        <v>67</v>
      </c>
      <c r="G1534" s="6" t="s">
        <v>68</v>
      </c>
      <c r="H1534" s="6" t="s">
        <v>21</v>
      </c>
      <c r="I1534" s="8">
        <v>0.55000000000000004</v>
      </c>
      <c r="J1534" s="9">
        <v>1000</v>
      </c>
      <c r="K1534" s="10">
        <f t="shared" si="10"/>
        <v>550</v>
      </c>
      <c r="L1534" s="10">
        <f t="shared" si="11"/>
        <v>220</v>
      </c>
      <c r="M1534" s="11">
        <v>0.4</v>
      </c>
      <c r="O1534" s="16"/>
      <c r="P1534" s="17"/>
      <c r="Q1534" s="12"/>
      <c r="R1534" s="13"/>
    </row>
    <row r="1535" spans="1:18" ht="15.75" customHeight="1">
      <c r="A1535" s="1"/>
      <c r="B1535" s="6" t="s">
        <v>27</v>
      </c>
      <c r="C1535" s="6">
        <v>1128299</v>
      </c>
      <c r="D1535" s="7">
        <v>44278</v>
      </c>
      <c r="E1535" s="6" t="s">
        <v>28</v>
      </c>
      <c r="F1535" s="6" t="s">
        <v>67</v>
      </c>
      <c r="G1535" s="6" t="s">
        <v>68</v>
      </c>
      <c r="H1535" s="6" t="s">
        <v>22</v>
      </c>
      <c r="I1535" s="8">
        <v>0.5</v>
      </c>
      <c r="J1535" s="9">
        <v>3000</v>
      </c>
      <c r="K1535" s="10">
        <f t="shared" si="10"/>
        <v>1500</v>
      </c>
      <c r="L1535" s="10">
        <f t="shared" si="11"/>
        <v>450</v>
      </c>
      <c r="M1535" s="11">
        <v>0.3</v>
      </c>
      <c r="O1535" s="16"/>
      <c r="P1535" s="17"/>
      <c r="Q1535" s="12"/>
      <c r="R1535" s="13"/>
    </row>
    <row r="1536" spans="1:18" ht="15.75" customHeight="1">
      <c r="A1536" s="1"/>
      <c r="B1536" s="6" t="s">
        <v>27</v>
      </c>
      <c r="C1536" s="6">
        <v>1128299</v>
      </c>
      <c r="D1536" s="7">
        <v>44310</v>
      </c>
      <c r="E1536" s="6" t="s">
        <v>28</v>
      </c>
      <c r="F1536" s="6" t="s">
        <v>67</v>
      </c>
      <c r="G1536" s="6" t="s">
        <v>68</v>
      </c>
      <c r="H1536" s="6" t="s">
        <v>17</v>
      </c>
      <c r="I1536" s="8">
        <v>0.55000000000000004</v>
      </c>
      <c r="J1536" s="9">
        <v>4750</v>
      </c>
      <c r="K1536" s="10">
        <f t="shared" ref="K1536:K1790" si="12">I1536*J1536</f>
        <v>2612.5</v>
      </c>
      <c r="L1536" s="10">
        <f t="shared" ref="L1536:L1790" si="13">K1536*M1536</f>
        <v>914.37499999999989</v>
      </c>
      <c r="M1536" s="11">
        <v>0.35</v>
      </c>
      <c r="O1536" s="16"/>
      <c r="P1536" s="17"/>
      <c r="Q1536" s="12"/>
      <c r="R1536" s="13"/>
    </row>
    <row r="1537" spans="1:18" ht="15.75" customHeight="1">
      <c r="A1537" s="1"/>
      <c r="B1537" s="6" t="s">
        <v>27</v>
      </c>
      <c r="C1537" s="6">
        <v>1128299</v>
      </c>
      <c r="D1537" s="7">
        <v>44310</v>
      </c>
      <c r="E1537" s="6" t="s">
        <v>28</v>
      </c>
      <c r="F1537" s="6" t="s">
        <v>67</v>
      </c>
      <c r="G1537" s="6" t="s">
        <v>68</v>
      </c>
      <c r="H1537" s="6" t="s">
        <v>18</v>
      </c>
      <c r="I1537" s="8">
        <v>0.60000000000000009</v>
      </c>
      <c r="J1537" s="9">
        <v>2750</v>
      </c>
      <c r="K1537" s="10">
        <f t="shared" si="12"/>
        <v>1650.0000000000002</v>
      </c>
      <c r="L1537" s="10">
        <f t="shared" si="13"/>
        <v>577.5</v>
      </c>
      <c r="M1537" s="11">
        <v>0.35</v>
      </c>
      <c r="O1537" s="16"/>
      <c r="P1537" s="17"/>
      <c r="Q1537" s="12"/>
      <c r="R1537" s="13"/>
    </row>
    <row r="1538" spans="1:18" ht="15.75" customHeight="1">
      <c r="A1538" s="1"/>
      <c r="B1538" s="6" t="s">
        <v>27</v>
      </c>
      <c r="C1538" s="6">
        <v>1128299</v>
      </c>
      <c r="D1538" s="7">
        <v>44310</v>
      </c>
      <c r="E1538" s="6" t="s">
        <v>28</v>
      </c>
      <c r="F1538" s="6" t="s">
        <v>67</v>
      </c>
      <c r="G1538" s="6" t="s">
        <v>68</v>
      </c>
      <c r="H1538" s="6" t="s">
        <v>19</v>
      </c>
      <c r="I1538" s="8">
        <v>0.60000000000000009</v>
      </c>
      <c r="J1538" s="9">
        <v>3250</v>
      </c>
      <c r="K1538" s="10">
        <f t="shared" si="12"/>
        <v>1950.0000000000002</v>
      </c>
      <c r="L1538" s="10">
        <f t="shared" si="13"/>
        <v>682.5</v>
      </c>
      <c r="M1538" s="11">
        <v>0.35</v>
      </c>
      <c r="O1538" s="16"/>
      <c r="P1538" s="17"/>
      <c r="Q1538" s="12"/>
      <c r="R1538" s="13"/>
    </row>
    <row r="1539" spans="1:18" ht="15.75" customHeight="1">
      <c r="A1539" s="1"/>
      <c r="B1539" s="6" t="s">
        <v>27</v>
      </c>
      <c r="C1539" s="6">
        <v>1128299</v>
      </c>
      <c r="D1539" s="7">
        <v>44310</v>
      </c>
      <c r="E1539" s="6" t="s">
        <v>28</v>
      </c>
      <c r="F1539" s="6" t="s">
        <v>67</v>
      </c>
      <c r="G1539" s="6" t="s">
        <v>68</v>
      </c>
      <c r="H1539" s="6" t="s">
        <v>20</v>
      </c>
      <c r="I1539" s="8">
        <v>0.45000000000000007</v>
      </c>
      <c r="J1539" s="9">
        <v>2250</v>
      </c>
      <c r="K1539" s="10">
        <f t="shared" si="12"/>
        <v>1012.5000000000001</v>
      </c>
      <c r="L1539" s="10">
        <f t="shared" si="13"/>
        <v>354.375</v>
      </c>
      <c r="M1539" s="11">
        <v>0.35</v>
      </c>
      <c r="O1539" s="16"/>
      <c r="P1539" s="17"/>
      <c r="Q1539" s="12"/>
      <c r="R1539" s="13"/>
    </row>
    <row r="1540" spans="1:18" ht="15.75" customHeight="1">
      <c r="A1540" s="1"/>
      <c r="B1540" s="6" t="s">
        <v>27</v>
      </c>
      <c r="C1540" s="6">
        <v>1128299</v>
      </c>
      <c r="D1540" s="7">
        <v>44310</v>
      </c>
      <c r="E1540" s="6" t="s">
        <v>28</v>
      </c>
      <c r="F1540" s="6" t="s">
        <v>67</v>
      </c>
      <c r="G1540" s="6" t="s">
        <v>68</v>
      </c>
      <c r="H1540" s="6" t="s">
        <v>21</v>
      </c>
      <c r="I1540" s="8">
        <v>0.50000000000000011</v>
      </c>
      <c r="J1540" s="9">
        <v>1250</v>
      </c>
      <c r="K1540" s="10">
        <f t="shared" si="12"/>
        <v>625.00000000000011</v>
      </c>
      <c r="L1540" s="10">
        <f t="shared" si="13"/>
        <v>250.00000000000006</v>
      </c>
      <c r="M1540" s="11">
        <v>0.4</v>
      </c>
      <c r="O1540" s="16"/>
      <c r="P1540" s="17"/>
      <c r="Q1540" s="12"/>
      <c r="R1540" s="13"/>
    </row>
    <row r="1541" spans="1:18" ht="15.75" customHeight="1">
      <c r="A1541" s="1"/>
      <c r="B1541" s="6" t="s">
        <v>27</v>
      </c>
      <c r="C1541" s="6">
        <v>1128299</v>
      </c>
      <c r="D1541" s="7">
        <v>44310</v>
      </c>
      <c r="E1541" s="6" t="s">
        <v>28</v>
      </c>
      <c r="F1541" s="6" t="s">
        <v>67</v>
      </c>
      <c r="G1541" s="6" t="s">
        <v>68</v>
      </c>
      <c r="H1541" s="6" t="s">
        <v>22</v>
      </c>
      <c r="I1541" s="8">
        <v>0.65000000000000013</v>
      </c>
      <c r="J1541" s="9">
        <v>3000</v>
      </c>
      <c r="K1541" s="10">
        <f t="shared" si="12"/>
        <v>1950.0000000000005</v>
      </c>
      <c r="L1541" s="10">
        <f t="shared" si="13"/>
        <v>585.00000000000011</v>
      </c>
      <c r="M1541" s="11">
        <v>0.3</v>
      </c>
      <c r="O1541" s="16"/>
      <c r="P1541" s="17"/>
      <c r="Q1541" s="12"/>
      <c r="R1541" s="13"/>
    </row>
    <row r="1542" spans="1:18" ht="15.75" customHeight="1">
      <c r="A1542" s="1"/>
      <c r="B1542" s="6" t="s">
        <v>27</v>
      </c>
      <c r="C1542" s="6">
        <v>1128299</v>
      </c>
      <c r="D1542" s="7">
        <v>44341</v>
      </c>
      <c r="E1542" s="6" t="s">
        <v>28</v>
      </c>
      <c r="F1542" s="6" t="s">
        <v>67</v>
      </c>
      <c r="G1542" s="6" t="s">
        <v>68</v>
      </c>
      <c r="H1542" s="6" t="s">
        <v>17</v>
      </c>
      <c r="I1542" s="8">
        <v>0.5</v>
      </c>
      <c r="J1542" s="9">
        <v>5000</v>
      </c>
      <c r="K1542" s="10">
        <f t="shared" si="12"/>
        <v>2500</v>
      </c>
      <c r="L1542" s="10">
        <f t="shared" si="13"/>
        <v>875</v>
      </c>
      <c r="M1542" s="11">
        <v>0.35</v>
      </c>
      <c r="O1542" s="16"/>
      <c r="P1542" s="17"/>
      <c r="Q1542" s="12"/>
      <c r="R1542" s="13"/>
    </row>
    <row r="1543" spans="1:18" ht="15.75" customHeight="1">
      <c r="A1543" s="1"/>
      <c r="B1543" s="6" t="s">
        <v>27</v>
      </c>
      <c r="C1543" s="6">
        <v>1128299</v>
      </c>
      <c r="D1543" s="7">
        <v>44341</v>
      </c>
      <c r="E1543" s="6" t="s">
        <v>28</v>
      </c>
      <c r="F1543" s="6" t="s">
        <v>67</v>
      </c>
      <c r="G1543" s="6" t="s">
        <v>68</v>
      </c>
      <c r="H1543" s="6" t="s">
        <v>18</v>
      </c>
      <c r="I1543" s="8">
        <v>0.55000000000000004</v>
      </c>
      <c r="J1543" s="9">
        <v>3500</v>
      </c>
      <c r="K1543" s="10">
        <f t="shared" si="12"/>
        <v>1925.0000000000002</v>
      </c>
      <c r="L1543" s="10">
        <f t="shared" si="13"/>
        <v>673.75</v>
      </c>
      <c r="M1543" s="11">
        <v>0.35</v>
      </c>
      <c r="O1543" s="16"/>
      <c r="P1543" s="17"/>
      <c r="Q1543" s="12"/>
      <c r="R1543" s="13"/>
    </row>
    <row r="1544" spans="1:18" ht="15.75" customHeight="1">
      <c r="A1544" s="1"/>
      <c r="B1544" s="6" t="s">
        <v>27</v>
      </c>
      <c r="C1544" s="6">
        <v>1128299</v>
      </c>
      <c r="D1544" s="7">
        <v>44341</v>
      </c>
      <c r="E1544" s="6" t="s">
        <v>28</v>
      </c>
      <c r="F1544" s="6" t="s">
        <v>67</v>
      </c>
      <c r="G1544" s="6" t="s">
        <v>68</v>
      </c>
      <c r="H1544" s="6" t="s">
        <v>19</v>
      </c>
      <c r="I1544" s="8">
        <v>0.55000000000000004</v>
      </c>
      <c r="J1544" s="9">
        <v>3500</v>
      </c>
      <c r="K1544" s="10">
        <f t="shared" si="12"/>
        <v>1925.0000000000002</v>
      </c>
      <c r="L1544" s="10">
        <f t="shared" si="13"/>
        <v>673.75</v>
      </c>
      <c r="M1544" s="11">
        <v>0.35</v>
      </c>
      <c r="O1544" s="16"/>
      <c r="P1544" s="17"/>
      <c r="Q1544" s="12"/>
      <c r="R1544" s="13"/>
    </row>
    <row r="1545" spans="1:18" ht="15.75" customHeight="1">
      <c r="A1545" s="1"/>
      <c r="B1545" s="6" t="s">
        <v>27</v>
      </c>
      <c r="C1545" s="6">
        <v>1128299</v>
      </c>
      <c r="D1545" s="7">
        <v>44341</v>
      </c>
      <c r="E1545" s="6" t="s">
        <v>28</v>
      </c>
      <c r="F1545" s="6" t="s">
        <v>67</v>
      </c>
      <c r="G1545" s="6" t="s">
        <v>68</v>
      </c>
      <c r="H1545" s="6" t="s">
        <v>20</v>
      </c>
      <c r="I1545" s="8">
        <v>0.5</v>
      </c>
      <c r="J1545" s="9">
        <v>2750</v>
      </c>
      <c r="K1545" s="10">
        <f t="shared" si="12"/>
        <v>1375</v>
      </c>
      <c r="L1545" s="10">
        <f t="shared" si="13"/>
        <v>481.24999999999994</v>
      </c>
      <c r="M1545" s="11">
        <v>0.35</v>
      </c>
      <c r="O1545" s="16"/>
      <c r="P1545" s="17"/>
      <c r="Q1545" s="12"/>
      <c r="R1545" s="13"/>
    </row>
    <row r="1546" spans="1:18" ht="15.75" customHeight="1">
      <c r="A1546" s="1"/>
      <c r="B1546" s="6" t="s">
        <v>27</v>
      </c>
      <c r="C1546" s="6">
        <v>1128299</v>
      </c>
      <c r="D1546" s="7">
        <v>44341</v>
      </c>
      <c r="E1546" s="6" t="s">
        <v>28</v>
      </c>
      <c r="F1546" s="6" t="s">
        <v>67</v>
      </c>
      <c r="G1546" s="6" t="s">
        <v>68</v>
      </c>
      <c r="H1546" s="6" t="s">
        <v>21</v>
      </c>
      <c r="I1546" s="8">
        <v>0.44999999999999996</v>
      </c>
      <c r="J1546" s="9">
        <v>1750</v>
      </c>
      <c r="K1546" s="10">
        <f t="shared" si="12"/>
        <v>787.49999999999989</v>
      </c>
      <c r="L1546" s="10">
        <f t="shared" si="13"/>
        <v>315</v>
      </c>
      <c r="M1546" s="11">
        <v>0.4</v>
      </c>
      <c r="O1546" s="16"/>
      <c r="P1546" s="17"/>
      <c r="Q1546" s="12"/>
      <c r="R1546" s="13"/>
    </row>
    <row r="1547" spans="1:18" ht="15.75" customHeight="1">
      <c r="A1547" s="1"/>
      <c r="B1547" s="6" t="s">
        <v>27</v>
      </c>
      <c r="C1547" s="6">
        <v>1128299</v>
      </c>
      <c r="D1547" s="7">
        <v>44341</v>
      </c>
      <c r="E1547" s="6" t="s">
        <v>28</v>
      </c>
      <c r="F1547" s="6" t="s">
        <v>67</v>
      </c>
      <c r="G1547" s="6" t="s">
        <v>68</v>
      </c>
      <c r="H1547" s="6" t="s">
        <v>22</v>
      </c>
      <c r="I1547" s="8">
        <v>0.6</v>
      </c>
      <c r="J1547" s="9">
        <v>5250</v>
      </c>
      <c r="K1547" s="10">
        <f t="shared" si="12"/>
        <v>3150</v>
      </c>
      <c r="L1547" s="10">
        <f t="shared" si="13"/>
        <v>945</v>
      </c>
      <c r="M1547" s="11">
        <v>0.3</v>
      </c>
      <c r="O1547" s="16"/>
      <c r="P1547" s="17"/>
      <c r="Q1547" s="12"/>
      <c r="R1547" s="13"/>
    </row>
    <row r="1548" spans="1:18" ht="15.75" customHeight="1">
      <c r="A1548" s="1"/>
      <c r="B1548" s="6" t="s">
        <v>27</v>
      </c>
      <c r="C1548" s="6">
        <v>1128299</v>
      </c>
      <c r="D1548" s="7">
        <v>44371</v>
      </c>
      <c r="E1548" s="6" t="s">
        <v>28</v>
      </c>
      <c r="F1548" s="6" t="s">
        <v>67</v>
      </c>
      <c r="G1548" s="6" t="s">
        <v>68</v>
      </c>
      <c r="H1548" s="6" t="s">
        <v>17</v>
      </c>
      <c r="I1548" s="8">
        <v>0.54999999999999993</v>
      </c>
      <c r="J1548" s="9">
        <v>7750</v>
      </c>
      <c r="K1548" s="10">
        <f t="shared" si="12"/>
        <v>4262.4999999999991</v>
      </c>
      <c r="L1548" s="10">
        <f t="shared" si="13"/>
        <v>1491.8749999999995</v>
      </c>
      <c r="M1548" s="11">
        <v>0.35</v>
      </c>
      <c r="O1548" s="16"/>
      <c r="P1548" s="17"/>
      <c r="Q1548" s="12"/>
      <c r="R1548" s="13"/>
    </row>
    <row r="1549" spans="1:18" ht="15.75" customHeight="1">
      <c r="A1549" s="1"/>
      <c r="B1549" s="6" t="s">
        <v>27</v>
      </c>
      <c r="C1549" s="6">
        <v>1128299</v>
      </c>
      <c r="D1549" s="7">
        <v>44371</v>
      </c>
      <c r="E1549" s="6" t="s">
        <v>28</v>
      </c>
      <c r="F1549" s="6" t="s">
        <v>67</v>
      </c>
      <c r="G1549" s="6" t="s">
        <v>68</v>
      </c>
      <c r="H1549" s="6" t="s">
        <v>18</v>
      </c>
      <c r="I1549" s="8">
        <v>0.64999999999999991</v>
      </c>
      <c r="J1549" s="9">
        <v>6500</v>
      </c>
      <c r="K1549" s="10">
        <f t="shared" si="12"/>
        <v>4224.9999999999991</v>
      </c>
      <c r="L1549" s="10">
        <f t="shared" si="13"/>
        <v>1478.7499999999995</v>
      </c>
      <c r="M1549" s="11">
        <v>0.35</v>
      </c>
      <c r="O1549" s="16"/>
      <c r="P1549" s="17"/>
      <c r="Q1549" s="12"/>
      <c r="R1549" s="13"/>
    </row>
    <row r="1550" spans="1:18" ht="15.75" customHeight="1">
      <c r="A1550" s="1"/>
      <c r="B1550" s="6" t="s">
        <v>27</v>
      </c>
      <c r="C1550" s="6">
        <v>1128299</v>
      </c>
      <c r="D1550" s="7">
        <v>44371</v>
      </c>
      <c r="E1550" s="6" t="s">
        <v>28</v>
      </c>
      <c r="F1550" s="6" t="s">
        <v>67</v>
      </c>
      <c r="G1550" s="6" t="s">
        <v>68</v>
      </c>
      <c r="H1550" s="6" t="s">
        <v>19</v>
      </c>
      <c r="I1550" s="8">
        <v>0.79999999999999993</v>
      </c>
      <c r="J1550" s="9">
        <v>6500</v>
      </c>
      <c r="K1550" s="10">
        <f t="shared" si="12"/>
        <v>5200</v>
      </c>
      <c r="L1550" s="10">
        <f t="shared" si="13"/>
        <v>1819.9999999999998</v>
      </c>
      <c r="M1550" s="11">
        <v>0.35</v>
      </c>
      <c r="O1550" s="16"/>
      <c r="P1550" s="17"/>
      <c r="Q1550" s="12"/>
      <c r="R1550" s="13"/>
    </row>
    <row r="1551" spans="1:18" ht="15.75" customHeight="1">
      <c r="A1551" s="1"/>
      <c r="B1551" s="6" t="s">
        <v>27</v>
      </c>
      <c r="C1551" s="6">
        <v>1128299</v>
      </c>
      <c r="D1551" s="7">
        <v>44371</v>
      </c>
      <c r="E1551" s="6" t="s">
        <v>28</v>
      </c>
      <c r="F1551" s="6" t="s">
        <v>67</v>
      </c>
      <c r="G1551" s="6" t="s">
        <v>68</v>
      </c>
      <c r="H1551" s="6" t="s">
        <v>20</v>
      </c>
      <c r="I1551" s="8">
        <v>0.79999999999999993</v>
      </c>
      <c r="J1551" s="9">
        <v>5250</v>
      </c>
      <c r="K1551" s="10">
        <f t="shared" si="12"/>
        <v>4200</v>
      </c>
      <c r="L1551" s="10">
        <f t="shared" si="13"/>
        <v>1470</v>
      </c>
      <c r="M1551" s="11">
        <v>0.35</v>
      </c>
      <c r="O1551" s="16"/>
      <c r="P1551" s="17"/>
      <c r="Q1551" s="12"/>
      <c r="R1551" s="13"/>
    </row>
    <row r="1552" spans="1:18" ht="15.75" customHeight="1">
      <c r="A1552" s="1"/>
      <c r="B1552" s="6" t="s">
        <v>27</v>
      </c>
      <c r="C1552" s="6">
        <v>1128299</v>
      </c>
      <c r="D1552" s="7">
        <v>44371</v>
      </c>
      <c r="E1552" s="6" t="s">
        <v>28</v>
      </c>
      <c r="F1552" s="6" t="s">
        <v>67</v>
      </c>
      <c r="G1552" s="6" t="s">
        <v>68</v>
      </c>
      <c r="H1552" s="6" t="s">
        <v>21</v>
      </c>
      <c r="I1552" s="8">
        <v>0.9</v>
      </c>
      <c r="J1552" s="9">
        <v>4000</v>
      </c>
      <c r="K1552" s="10">
        <f t="shared" si="12"/>
        <v>3600</v>
      </c>
      <c r="L1552" s="10">
        <f t="shared" si="13"/>
        <v>1440</v>
      </c>
      <c r="M1552" s="11">
        <v>0.4</v>
      </c>
      <c r="O1552" s="16"/>
      <c r="P1552" s="17"/>
      <c r="Q1552" s="12"/>
      <c r="R1552" s="13"/>
    </row>
    <row r="1553" spans="1:18" ht="15.75" customHeight="1">
      <c r="A1553" s="1"/>
      <c r="B1553" s="6" t="s">
        <v>27</v>
      </c>
      <c r="C1553" s="6">
        <v>1128299</v>
      </c>
      <c r="D1553" s="7">
        <v>44371</v>
      </c>
      <c r="E1553" s="6" t="s">
        <v>28</v>
      </c>
      <c r="F1553" s="6" t="s">
        <v>67</v>
      </c>
      <c r="G1553" s="6" t="s">
        <v>68</v>
      </c>
      <c r="H1553" s="6" t="s">
        <v>22</v>
      </c>
      <c r="I1553" s="8">
        <v>1.05</v>
      </c>
      <c r="J1553" s="9">
        <v>7000</v>
      </c>
      <c r="K1553" s="10">
        <f t="shared" si="12"/>
        <v>7350</v>
      </c>
      <c r="L1553" s="10">
        <f t="shared" si="13"/>
        <v>2205</v>
      </c>
      <c r="M1553" s="11">
        <v>0.3</v>
      </c>
      <c r="O1553" s="16"/>
      <c r="P1553" s="17"/>
      <c r="Q1553" s="12"/>
      <c r="R1553" s="13"/>
    </row>
    <row r="1554" spans="1:18" ht="15.75" customHeight="1">
      <c r="A1554" s="1"/>
      <c r="B1554" s="6" t="s">
        <v>27</v>
      </c>
      <c r="C1554" s="6">
        <v>1128299</v>
      </c>
      <c r="D1554" s="7">
        <v>44400</v>
      </c>
      <c r="E1554" s="6" t="s">
        <v>28</v>
      </c>
      <c r="F1554" s="6" t="s">
        <v>67</v>
      </c>
      <c r="G1554" s="6" t="s">
        <v>68</v>
      </c>
      <c r="H1554" s="6" t="s">
        <v>17</v>
      </c>
      <c r="I1554" s="8">
        <v>0.85</v>
      </c>
      <c r="J1554" s="9">
        <v>8500</v>
      </c>
      <c r="K1554" s="10">
        <f t="shared" si="12"/>
        <v>7225</v>
      </c>
      <c r="L1554" s="10">
        <f t="shared" si="13"/>
        <v>2528.75</v>
      </c>
      <c r="M1554" s="11">
        <v>0.35</v>
      </c>
      <c r="O1554" s="16"/>
      <c r="P1554" s="17"/>
      <c r="Q1554" s="12"/>
      <c r="R1554" s="13"/>
    </row>
    <row r="1555" spans="1:18" ht="15.75" customHeight="1">
      <c r="A1555" s="1"/>
      <c r="B1555" s="6" t="s">
        <v>27</v>
      </c>
      <c r="C1555" s="6">
        <v>1128299</v>
      </c>
      <c r="D1555" s="7">
        <v>44400</v>
      </c>
      <c r="E1555" s="6" t="s">
        <v>28</v>
      </c>
      <c r="F1555" s="6" t="s">
        <v>67</v>
      </c>
      <c r="G1555" s="6" t="s">
        <v>68</v>
      </c>
      <c r="H1555" s="6" t="s">
        <v>18</v>
      </c>
      <c r="I1555" s="8">
        <v>0.9</v>
      </c>
      <c r="J1555" s="9">
        <v>7000</v>
      </c>
      <c r="K1555" s="10">
        <f t="shared" si="12"/>
        <v>6300</v>
      </c>
      <c r="L1555" s="10">
        <f t="shared" si="13"/>
        <v>2205</v>
      </c>
      <c r="M1555" s="11">
        <v>0.35</v>
      </c>
      <c r="O1555" s="16"/>
      <c r="P1555" s="17"/>
      <c r="Q1555" s="12"/>
      <c r="R1555" s="13"/>
    </row>
    <row r="1556" spans="1:18" ht="15.75" customHeight="1">
      <c r="A1556" s="1"/>
      <c r="B1556" s="6" t="s">
        <v>27</v>
      </c>
      <c r="C1556" s="6">
        <v>1128299</v>
      </c>
      <c r="D1556" s="7">
        <v>44400</v>
      </c>
      <c r="E1556" s="6" t="s">
        <v>28</v>
      </c>
      <c r="F1556" s="6" t="s">
        <v>67</v>
      </c>
      <c r="G1556" s="6" t="s">
        <v>68</v>
      </c>
      <c r="H1556" s="6" t="s">
        <v>19</v>
      </c>
      <c r="I1556" s="8">
        <v>0.9</v>
      </c>
      <c r="J1556" s="9">
        <v>6500</v>
      </c>
      <c r="K1556" s="10">
        <f t="shared" si="12"/>
        <v>5850</v>
      </c>
      <c r="L1556" s="10">
        <f t="shared" si="13"/>
        <v>2047.4999999999998</v>
      </c>
      <c r="M1556" s="11">
        <v>0.35</v>
      </c>
      <c r="O1556" s="16"/>
      <c r="P1556" s="17"/>
      <c r="Q1556" s="12"/>
      <c r="R1556" s="13"/>
    </row>
    <row r="1557" spans="1:18" ht="15.75" customHeight="1">
      <c r="A1557" s="1"/>
      <c r="B1557" s="6" t="s">
        <v>27</v>
      </c>
      <c r="C1557" s="6">
        <v>1128299</v>
      </c>
      <c r="D1557" s="7">
        <v>44400</v>
      </c>
      <c r="E1557" s="6" t="s">
        <v>28</v>
      </c>
      <c r="F1557" s="6" t="s">
        <v>67</v>
      </c>
      <c r="G1557" s="6" t="s">
        <v>68</v>
      </c>
      <c r="H1557" s="6" t="s">
        <v>20</v>
      </c>
      <c r="I1557" s="8">
        <v>0.85</v>
      </c>
      <c r="J1557" s="9">
        <v>5500</v>
      </c>
      <c r="K1557" s="10">
        <f t="shared" si="12"/>
        <v>4675</v>
      </c>
      <c r="L1557" s="10">
        <f t="shared" si="13"/>
        <v>1636.25</v>
      </c>
      <c r="M1557" s="11">
        <v>0.35</v>
      </c>
      <c r="O1557" s="16"/>
      <c r="P1557" s="17"/>
      <c r="Q1557" s="12"/>
      <c r="R1557" s="13"/>
    </row>
    <row r="1558" spans="1:18" ht="15.75" customHeight="1">
      <c r="A1558" s="1"/>
      <c r="B1558" s="6" t="s">
        <v>27</v>
      </c>
      <c r="C1558" s="6">
        <v>1128299</v>
      </c>
      <c r="D1558" s="7">
        <v>44400</v>
      </c>
      <c r="E1558" s="6" t="s">
        <v>28</v>
      </c>
      <c r="F1558" s="6" t="s">
        <v>67</v>
      </c>
      <c r="G1558" s="6" t="s">
        <v>68</v>
      </c>
      <c r="H1558" s="6" t="s">
        <v>21</v>
      </c>
      <c r="I1558" s="8">
        <v>0.9</v>
      </c>
      <c r="J1558" s="9">
        <v>6000</v>
      </c>
      <c r="K1558" s="10">
        <f t="shared" si="12"/>
        <v>5400</v>
      </c>
      <c r="L1558" s="10">
        <f t="shared" si="13"/>
        <v>2160</v>
      </c>
      <c r="M1558" s="11">
        <v>0.4</v>
      </c>
      <c r="O1558" s="16"/>
      <c r="P1558" s="17"/>
      <c r="Q1558" s="12"/>
      <c r="R1558" s="13"/>
    </row>
    <row r="1559" spans="1:18" ht="15.75" customHeight="1">
      <c r="A1559" s="1"/>
      <c r="B1559" s="6" t="s">
        <v>27</v>
      </c>
      <c r="C1559" s="6">
        <v>1128299</v>
      </c>
      <c r="D1559" s="7">
        <v>44400</v>
      </c>
      <c r="E1559" s="6" t="s">
        <v>28</v>
      </c>
      <c r="F1559" s="6" t="s">
        <v>67</v>
      </c>
      <c r="G1559" s="6" t="s">
        <v>68</v>
      </c>
      <c r="H1559" s="6" t="s">
        <v>22</v>
      </c>
      <c r="I1559" s="8">
        <v>1.05</v>
      </c>
      <c r="J1559" s="9">
        <v>6000</v>
      </c>
      <c r="K1559" s="10">
        <f t="shared" si="12"/>
        <v>6300</v>
      </c>
      <c r="L1559" s="10">
        <f t="shared" si="13"/>
        <v>1890</v>
      </c>
      <c r="M1559" s="11">
        <v>0.3</v>
      </c>
      <c r="O1559" s="16"/>
      <c r="P1559" s="17"/>
      <c r="Q1559" s="12"/>
      <c r="R1559" s="13"/>
    </row>
    <row r="1560" spans="1:18" ht="15.75" customHeight="1">
      <c r="A1560" s="1"/>
      <c r="B1560" s="6" t="s">
        <v>27</v>
      </c>
      <c r="C1560" s="6">
        <v>1128299</v>
      </c>
      <c r="D1560" s="7">
        <v>44432</v>
      </c>
      <c r="E1560" s="6" t="s">
        <v>28</v>
      </c>
      <c r="F1560" s="6" t="s">
        <v>67</v>
      </c>
      <c r="G1560" s="6" t="s">
        <v>68</v>
      </c>
      <c r="H1560" s="6" t="s">
        <v>17</v>
      </c>
      <c r="I1560" s="8">
        <v>0.9</v>
      </c>
      <c r="J1560" s="9">
        <v>8000</v>
      </c>
      <c r="K1560" s="10">
        <f t="shared" si="12"/>
        <v>7200</v>
      </c>
      <c r="L1560" s="10">
        <f t="shared" si="13"/>
        <v>2520</v>
      </c>
      <c r="M1560" s="11">
        <v>0.35</v>
      </c>
      <c r="O1560" s="16"/>
      <c r="P1560" s="17"/>
      <c r="Q1560" s="12"/>
      <c r="R1560" s="13"/>
    </row>
    <row r="1561" spans="1:18" ht="15.75" customHeight="1">
      <c r="A1561" s="1"/>
      <c r="B1561" s="6" t="s">
        <v>27</v>
      </c>
      <c r="C1561" s="6">
        <v>1128299</v>
      </c>
      <c r="D1561" s="7">
        <v>44432</v>
      </c>
      <c r="E1561" s="6" t="s">
        <v>28</v>
      </c>
      <c r="F1561" s="6" t="s">
        <v>67</v>
      </c>
      <c r="G1561" s="6" t="s">
        <v>68</v>
      </c>
      <c r="H1561" s="6" t="s">
        <v>18</v>
      </c>
      <c r="I1561" s="8">
        <v>0.8</v>
      </c>
      <c r="J1561" s="9">
        <v>7750</v>
      </c>
      <c r="K1561" s="10">
        <f t="shared" si="12"/>
        <v>6200</v>
      </c>
      <c r="L1561" s="10">
        <f t="shared" si="13"/>
        <v>2170</v>
      </c>
      <c r="M1561" s="11">
        <v>0.35</v>
      </c>
      <c r="O1561" s="16"/>
      <c r="P1561" s="17"/>
      <c r="Q1561" s="12"/>
      <c r="R1561" s="13"/>
    </row>
    <row r="1562" spans="1:18" ht="15.75" customHeight="1">
      <c r="A1562" s="1"/>
      <c r="B1562" s="6" t="s">
        <v>27</v>
      </c>
      <c r="C1562" s="6">
        <v>1128299</v>
      </c>
      <c r="D1562" s="7">
        <v>44432</v>
      </c>
      <c r="E1562" s="6" t="s">
        <v>28</v>
      </c>
      <c r="F1562" s="6" t="s">
        <v>67</v>
      </c>
      <c r="G1562" s="6" t="s">
        <v>68</v>
      </c>
      <c r="H1562" s="6" t="s">
        <v>19</v>
      </c>
      <c r="I1562" s="8">
        <v>0.70000000000000007</v>
      </c>
      <c r="J1562" s="9">
        <v>6500</v>
      </c>
      <c r="K1562" s="10">
        <f t="shared" si="12"/>
        <v>4550</v>
      </c>
      <c r="L1562" s="10">
        <f t="shared" si="13"/>
        <v>1592.5</v>
      </c>
      <c r="M1562" s="11">
        <v>0.35</v>
      </c>
      <c r="O1562" s="16"/>
      <c r="P1562" s="17"/>
      <c r="Q1562" s="12"/>
      <c r="R1562" s="13"/>
    </row>
    <row r="1563" spans="1:18" ht="15.75" customHeight="1">
      <c r="A1563" s="1"/>
      <c r="B1563" s="6" t="s">
        <v>27</v>
      </c>
      <c r="C1563" s="6">
        <v>1128299</v>
      </c>
      <c r="D1563" s="7">
        <v>44432</v>
      </c>
      <c r="E1563" s="6" t="s">
        <v>28</v>
      </c>
      <c r="F1563" s="6" t="s">
        <v>67</v>
      </c>
      <c r="G1563" s="6" t="s">
        <v>68</v>
      </c>
      <c r="H1563" s="6" t="s">
        <v>20</v>
      </c>
      <c r="I1563" s="8">
        <v>0.70000000000000007</v>
      </c>
      <c r="J1563" s="9">
        <v>4250</v>
      </c>
      <c r="K1563" s="10">
        <f t="shared" si="12"/>
        <v>2975.0000000000005</v>
      </c>
      <c r="L1563" s="10">
        <f t="shared" si="13"/>
        <v>1041.25</v>
      </c>
      <c r="M1563" s="11">
        <v>0.35</v>
      </c>
      <c r="O1563" s="16"/>
      <c r="P1563" s="17"/>
      <c r="Q1563" s="12"/>
      <c r="R1563" s="13"/>
    </row>
    <row r="1564" spans="1:18" ht="15.75" customHeight="1">
      <c r="A1564" s="1"/>
      <c r="B1564" s="6" t="s">
        <v>27</v>
      </c>
      <c r="C1564" s="6">
        <v>1128299</v>
      </c>
      <c r="D1564" s="7">
        <v>44432</v>
      </c>
      <c r="E1564" s="6" t="s">
        <v>28</v>
      </c>
      <c r="F1564" s="6" t="s">
        <v>67</v>
      </c>
      <c r="G1564" s="6" t="s">
        <v>68</v>
      </c>
      <c r="H1564" s="6" t="s">
        <v>21</v>
      </c>
      <c r="I1564" s="8">
        <v>0.7</v>
      </c>
      <c r="J1564" s="9">
        <v>4250</v>
      </c>
      <c r="K1564" s="10">
        <f t="shared" si="12"/>
        <v>2975</v>
      </c>
      <c r="L1564" s="10">
        <f t="shared" si="13"/>
        <v>1190</v>
      </c>
      <c r="M1564" s="11">
        <v>0.4</v>
      </c>
      <c r="O1564" s="16"/>
      <c r="P1564" s="17"/>
      <c r="Q1564" s="12"/>
      <c r="R1564" s="13"/>
    </row>
    <row r="1565" spans="1:18" ht="15.75" customHeight="1">
      <c r="A1565" s="1"/>
      <c r="B1565" s="6" t="s">
        <v>27</v>
      </c>
      <c r="C1565" s="6">
        <v>1128299</v>
      </c>
      <c r="D1565" s="7">
        <v>44432</v>
      </c>
      <c r="E1565" s="6" t="s">
        <v>28</v>
      </c>
      <c r="F1565" s="6" t="s">
        <v>67</v>
      </c>
      <c r="G1565" s="6" t="s">
        <v>68</v>
      </c>
      <c r="H1565" s="6" t="s">
        <v>22</v>
      </c>
      <c r="I1565" s="8">
        <v>0.75</v>
      </c>
      <c r="J1565" s="9">
        <v>2500</v>
      </c>
      <c r="K1565" s="10">
        <f t="shared" si="12"/>
        <v>1875</v>
      </c>
      <c r="L1565" s="10">
        <f t="shared" si="13"/>
        <v>562.5</v>
      </c>
      <c r="M1565" s="11">
        <v>0.3</v>
      </c>
      <c r="O1565" s="16"/>
      <c r="P1565" s="17"/>
      <c r="Q1565" s="12"/>
      <c r="R1565" s="13"/>
    </row>
    <row r="1566" spans="1:18" ht="15.75" customHeight="1">
      <c r="A1566" s="1"/>
      <c r="B1566" s="6" t="s">
        <v>27</v>
      </c>
      <c r="C1566" s="6">
        <v>1128299</v>
      </c>
      <c r="D1566" s="7">
        <v>44464</v>
      </c>
      <c r="E1566" s="6" t="s">
        <v>28</v>
      </c>
      <c r="F1566" s="6" t="s">
        <v>67</v>
      </c>
      <c r="G1566" s="6" t="s">
        <v>68</v>
      </c>
      <c r="H1566" s="6" t="s">
        <v>17</v>
      </c>
      <c r="I1566" s="8">
        <v>0.50000000000000011</v>
      </c>
      <c r="J1566" s="9">
        <v>4500</v>
      </c>
      <c r="K1566" s="10">
        <f t="shared" si="12"/>
        <v>2250.0000000000005</v>
      </c>
      <c r="L1566" s="10">
        <f t="shared" si="13"/>
        <v>787.50000000000011</v>
      </c>
      <c r="M1566" s="11">
        <v>0.35</v>
      </c>
      <c r="O1566" s="16"/>
      <c r="P1566" s="17"/>
      <c r="Q1566" s="12"/>
      <c r="R1566" s="13"/>
    </row>
    <row r="1567" spans="1:18" ht="15.75" customHeight="1">
      <c r="A1567" s="1"/>
      <c r="B1567" s="6" t="s">
        <v>27</v>
      </c>
      <c r="C1567" s="6">
        <v>1128299</v>
      </c>
      <c r="D1567" s="7">
        <v>44464</v>
      </c>
      <c r="E1567" s="6" t="s">
        <v>28</v>
      </c>
      <c r="F1567" s="6" t="s">
        <v>67</v>
      </c>
      <c r="G1567" s="6" t="s">
        <v>68</v>
      </c>
      <c r="H1567" s="6" t="s">
        <v>18</v>
      </c>
      <c r="I1567" s="8">
        <v>0.55000000000000016</v>
      </c>
      <c r="J1567" s="9">
        <v>4500</v>
      </c>
      <c r="K1567" s="10">
        <f t="shared" si="12"/>
        <v>2475.0000000000009</v>
      </c>
      <c r="L1567" s="10">
        <f t="shared" si="13"/>
        <v>866.25000000000023</v>
      </c>
      <c r="M1567" s="11">
        <v>0.35</v>
      </c>
      <c r="O1567" s="16"/>
      <c r="P1567" s="17"/>
      <c r="Q1567" s="12"/>
      <c r="R1567" s="13"/>
    </row>
    <row r="1568" spans="1:18" ht="15.75" customHeight="1">
      <c r="A1568" s="1"/>
      <c r="B1568" s="6" t="s">
        <v>27</v>
      </c>
      <c r="C1568" s="6">
        <v>1128299</v>
      </c>
      <c r="D1568" s="7">
        <v>44464</v>
      </c>
      <c r="E1568" s="6" t="s">
        <v>28</v>
      </c>
      <c r="F1568" s="6" t="s">
        <v>67</v>
      </c>
      <c r="G1568" s="6" t="s">
        <v>68</v>
      </c>
      <c r="H1568" s="6" t="s">
        <v>19</v>
      </c>
      <c r="I1568" s="8">
        <v>0.50000000000000011</v>
      </c>
      <c r="J1568" s="9">
        <v>2500</v>
      </c>
      <c r="K1568" s="10">
        <f t="shared" si="12"/>
        <v>1250.0000000000002</v>
      </c>
      <c r="L1568" s="10">
        <f t="shared" si="13"/>
        <v>437.50000000000006</v>
      </c>
      <c r="M1568" s="11">
        <v>0.35</v>
      </c>
      <c r="O1568" s="16"/>
      <c r="P1568" s="17"/>
      <c r="Q1568" s="12"/>
      <c r="R1568" s="13"/>
    </row>
    <row r="1569" spans="1:18" ht="15.75" customHeight="1">
      <c r="A1569" s="1"/>
      <c r="B1569" s="6" t="s">
        <v>27</v>
      </c>
      <c r="C1569" s="6">
        <v>1128299</v>
      </c>
      <c r="D1569" s="7">
        <v>44464</v>
      </c>
      <c r="E1569" s="6" t="s">
        <v>28</v>
      </c>
      <c r="F1569" s="6" t="s">
        <v>67</v>
      </c>
      <c r="G1569" s="6" t="s">
        <v>68</v>
      </c>
      <c r="H1569" s="6" t="s">
        <v>20</v>
      </c>
      <c r="I1569" s="8">
        <v>0.50000000000000011</v>
      </c>
      <c r="J1569" s="9">
        <v>2000</v>
      </c>
      <c r="K1569" s="10">
        <f t="shared" si="12"/>
        <v>1000.0000000000002</v>
      </c>
      <c r="L1569" s="10">
        <f t="shared" si="13"/>
        <v>350.00000000000006</v>
      </c>
      <c r="M1569" s="11">
        <v>0.35</v>
      </c>
      <c r="O1569" s="16"/>
      <c r="P1569" s="17"/>
      <c r="Q1569" s="12"/>
      <c r="R1569" s="13"/>
    </row>
    <row r="1570" spans="1:18" ht="15.75" customHeight="1">
      <c r="A1570" s="1"/>
      <c r="B1570" s="6" t="s">
        <v>27</v>
      </c>
      <c r="C1570" s="6">
        <v>1128299</v>
      </c>
      <c r="D1570" s="7">
        <v>44464</v>
      </c>
      <c r="E1570" s="6" t="s">
        <v>28</v>
      </c>
      <c r="F1570" s="6" t="s">
        <v>67</v>
      </c>
      <c r="G1570" s="6" t="s">
        <v>68</v>
      </c>
      <c r="H1570" s="6" t="s">
        <v>21</v>
      </c>
      <c r="I1570" s="8">
        <v>0.60000000000000009</v>
      </c>
      <c r="J1570" s="9">
        <v>2250</v>
      </c>
      <c r="K1570" s="10">
        <f t="shared" si="12"/>
        <v>1350.0000000000002</v>
      </c>
      <c r="L1570" s="10">
        <f t="shared" si="13"/>
        <v>540.00000000000011</v>
      </c>
      <c r="M1570" s="11">
        <v>0.4</v>
      </c>
      <c r="O1570" s="16"/>
      <c r="P1570" s="17"/>
      <c r="Q1570" s="12"/>
      <c r="R1570" s="13"/>
    </row>
    <row r="1571" spans="1:18" ht="15.75" customHeight="1">
      <c r="A1571" s="1"/>
      <c r="B1571" s="6" t="s">
        <v>27</v>
      </c>
      <c r="C1571" s="6">
        <v>1128299</v>
      </c>
      <c r="D1571" s="7">
        <v>44464</v>
      </c>
      <c r="E1571" s="6" t="s">
        <v>28</v>
      </c>
      <c r="F1571" s="6" t="s">
        <v>67</v>
      </c>
      <c r="G1571" s="6" t="s">
        <v>68</v>
      </c>
      <c r="H1571" s="6" t="s">
        <v>22</v>
      </c>
      <c r="I1571" s="8">
        <v>0.44999999999999996</v>
      </c>
      <c r="J1571" s="9">
        <v>2500</v>
      </c>
      <c r="K1571" s="10">
        <f t="shared" si="12"/>
        <v>1125</v>
      </c>
      <c r="L1571" s="10">
        <f t="shared" si="13"/>
        <v>337.5</v>
      </c>
      <c r="M1571" s="11">
        <v>0.3</v>
      </c>
      <c r="O1571" s="16"/>
      <c r="P1571" s="17"/>
      <c r="Q1571" s="12"/>
      <c r="R1571" s="13"/>
    </row>
    <row r="1572" spans="1:18" ht="15.75" customHeight="1">
      <c r="A1572" s="1"/>
      <c r="B1572" s="6" t="s">
        <v>27</v>
      </c>
      <c r="C1572" s="6">
        <v>1128299</v>
      </c>
      <c r="D1572" s="7">
        <v>44493</v>
      </c>
      <c r="E1572" s="6" t="s">
        <v>28</v>
      </c>
      <c r="F1572" s="6" t="s">
        <v>67</v>
      </c>
      <c r="G1572" s="6" t="s">
        <v>68</v>
      </c>
      <c r="H1572" s="6" t="s">
        <v>17</v>
      </c>
      <c r="I1572" s="8">
        <v>0.4</v>
      </c>
      <c r="J1572" s="9">
        <v>3500</v>
      </c>
      <c r="K1572" s="10">
        <f t="shared" si="12"/>
        <v>1400</v>
      </c>
      <c r="L1572" s="10">
        <f t="shared" si="13"/>
        <v>489.99999999999994</v>
      </c>
      <c r="M1572" s="11">
        <v>0.35</v>
      </c>
      <c r="O1572" s="16"/>
      <c r="P1572" s="17"/>
      <c r="Q1572" s="12"/>
      <c r="R1572" s="13"/>
    </row>
    <row r="1573" spans="1:18" ht="15.75" customHeight="1">
      <c r="A1573" s="1"/>
      <c r="B1573" s="6" t="s">
        <v>27</v>
      </c>
      <c r="C1573" s="6">
        <v>1128299</v>
      </c>
      <c r="D1573" s="7">
        <v>44493</v>
      </c>
      <c r="E1573" s="6" t="s">
        <v>28</v>
      </c>
      <c r="F1573" s="6" t="s">
        <v>67</v>
      </c>
      <c r="G1573" s="6" t="s">
        <v>68</v>
      </c>
      <c r="H1573" s="6" t="s">
        <v>18</v>
      </c>
      <c r="I1573" s="8">
        <v>0.55000000000000016</v>
      </c>
      <c r="J1573" s="9">
        <v>5250</v>
      </c>
      <c r="K1573" s="10">
        <f t="shared" si="12"/>
        <v>2887.5000000000009</v>
      </c>
      <c r="L1573" s="10">
        <f t="shared" si="13"/>
        <v>1010.6250000000002</v>
      </c>
      <c r="M1573" s="11">
        <v>0.35</v>
      </c>
      <c r="O1573" s="16"/>
      <c r="P1573" s="17"/>
      <c r="Q1573" s="12"/>
      <c r="R1573" s="13"/>
    </row>
    <row r="1574" spans="1:18" ht="15.75" customHeight="1">
      <c r="A1574" s="1"/>
      <c r="B1574" s="6" t="s">
        <v>27</v>
      </c>
      <c r="C1574" s="6">
        <v>1128299</v>
      </c>
      <c r="D1574" s="7">
        <v>44493</v>
      </c>
      <c r="E1574" s="6" t="s">
        <v>28</v>
      </c>
      <c r="F1574" s="6" t="s">
        <v>67</v>
      </c>
      <c r="G1574" s="6" t="s">
        <v>68</v>
      </c>
      <c r="H1574" s="6" t="s">
        <v>19</v>
      </c>
      <c r="I1574" s="8">
        <v>0.50000000000000011</v>
      </c>
      <c r="J1574" s="9">
        <v>3500</v>
      </c>
      <c r="K1574" s="10">
        <f t="shared" si="12"/>
        <v>1750.0000000000005</v>
      </c>
      <c r="L1574" s="10">
        <f t="shared" si="13"/>
        <v>612.50000000000011</v>
      </c>
      <c r="M1574" s="11">
        <v>0.35</v>
      </c>
      <c r="O1574" s="16"/>
      <c r="P1574" s="17"/>
      <c r="Q1574" s="12"/>
      <c r="R1574" s="13"/>
    </row>
    <row r="1575" spans="1:18" ht="15.75" customHeight="1">
      <c r="A1575" s="1"/>
      <c r="B1575" s="6" t="s">
        <v>27</v>
      </c>
      <c r="C1575" s="6">
        <v>1128299</v>
      </c>
      <c r="D1575" s="7">
        <v>44493</v>
      </c>
      <c r="E1575" s="6" t="s">
        <v>28</v>
      </c>
      <c r="F1575" s="6" t="s">
        <v>67</v>
      </c>
      <c r="G1575" s="6" t="s">
        <v>68</v>
      </c>
      <c r="H1575" s="6" t="s">
        <v>20</v>
      </c>
      <c r="I1575" s="8">
        <v>0.45000000000000007</v>
      </c>
      <c r="J1575" s="9">
        <v>3250</v>
      </c>
      <c r="K1575" s="10">
        <f t="shared" si="12"/>
        <v>1462.5000000000002</v>
      </c>
      <c r="L1575" s="10">
        <f t="shared" si="13"/>
        <v>511.87500000000006</v>
      </c>
      <c r="M1575" s="11">
        <v>0.35</v>
      </c>
      <c r="O1575" s="16"/>
      <c r="P1575" s="17"/>
      <c r="Q1575" s="12"/>
      <c r="R1575" s="13"/>
    </row>
    <row r="1576" spans="1:18" ht="15.75" customHeight="1">
      <c r="A1576" s="1"/>
      <c r="B1576" s="6" t="s">
        <v>27</v>
      </c>
      <c r="C1576" s="6">
        <v>1128299</v>
      </c>
      <c r="D1576" s="7">
        <v>44493</v>
      </c>
      <c r="E1576" s="6" t="s">
        <v>28</v>
      </c>
      <c r="F1576" s="6" t="s">
        <v>67</v>
      </c>
      <c r="G1576" s="6" t="s">
        <v>68</v>
      </c>
      <c r="H1576" s="6" t="s">
        <v>21</v>
      </c>
      <c r="I1576" s="8">
        <v>0.55000000000000004</v>
      </c>
      <c r="J1576" s="9">
        <v>3000</v>
      </c>
      <c r="K1576" s="10">
        <f t="shared" si="12"/>
        <v>1650.0000000000002</v>
      </c>
      <c r="L1576" s="10">
        <f t="shared" si="13"/>
        <v>660.00000000000011</v>
      </c>
      <c r="M1576" s="11">
        <v>0.4</v>
      </c>
      <c r="O1576" s="16"/>
      <c r="P1576" s="17"/>
      <c r="Q1576" s="12"/>
      <c r="R1576" s="13"/>
    </row>
    <row r="1577" spans="1:18" ht="15.75" customHeight="1">
      <c r="A1577" s="1"/>
      <c r="B1577" s="6" t="s">
        <v>27</v>
      </c>
      <c r="C1577" s="6">
        <v>1128299</v>
      </c>
      <c r="D1577" s="7">
        <v>44493</v>
      </c>
      <c r="E1577" s="6" t="s">
        <v>28</v>
      </c>
      <c r="F1577" s="6" t="s">
        <v>67</v>
      </c>
      <c r="G1577" s="6" t="s">
        <v>68</v>
      </c>
      <c r="H1577" s="6" t="s">
        <v>22</v>
      </c>
      <c r="I1577" s="8">
        <v>0.60000000000000009</v>
      </c>
      <c r="J1577" s="9">
        <v>3500</v>
      </c>
      <c r="K1577" s="10">
        <f t="shared" si="12"/>
        <v>2100.0000000000005</v>
      </c>
      <c r="L1577" s="10">
        <f t="shared" si="13"/>
        <v>630.00000000000011</v>
      </c>
      <c r="M1577" s="11">
        <v>0.3</v>
      </c>
      <c r="O1577" s="16"/>
      <c r="P1577" s="17"/>
      <c r="Q1577" s="12"/>
      <c r="R1577" s="13"/>
    </row>
    <row r="1578" spans="1:18" ht="15.75" customHeight="1">
      <c r="A1578" s="1"/>
      <c r="B1578" s="6" t="s">
        <v>27</v>
      </c>
      <c r="C1578" s="6">
        <v>1128299</v>
      </c>
      <c r="D1578" s="7">
        <v>44524</v>
      </c>
      <c r="E1578" s="6" t="s">
        <v>28</v>
      </c>
      <c r="F1578" s="6" t="s">
        <v>67</v>
      </c>
      <c r="G1578" s="6" t="s">
        <v>68</v>
      </c>
      <c r="H1578" s="6" t="s">
        <v>17</v>
      </c>
      <c r="I1578" s="8">
        <v>0.45000000000000007</v>
      </c>
      <c r="J1578" s="9">
        <v>5750</v>
      </c>
      <c r="K1578" s="10">
        <f t="shared" si="12"/>
        <v>2587.5000000000005</v>
      </c>
      <c r="L1578" s="10">
        <f t="shared" si="13"/>
        <v>905.62500000000011</v>
      </c>
      <c r="M1578" s="11">
        <v>0.35</v>
      </c>
      <c r="O1578" s="16"/>
      <c r="P1578" s="17"/>
      <c r="Q1578" s="12"/>
      <c r="R1578" s="13"/>
    </row>
    <row r="1579" spans="1:18" ht="15.75" customHeight="1">
      <c r="A1579" s="1"/>
      <c r="B1579" s="6" t="s">
        <v>27</v>
      </c>
      <c r="C1579" s="6">
        <v>1128299</v>
      </c>
      <c r="D1579" s="7">
        <v>44524</v>
      </c>
      <c r="E1579" s="6" t="s">
        <v>28</v>
      </c>
      <c r="F1579" s="6" t="s">
        <v>67</v>
      </c>
      <c r="G1579" s="6" t="s">
        <v>68</v>
      </c>
      <c r="H1579" s="6" t="s">
        <v>18</v>
      </c>
      <c r="I1579" s="8">
        <v>0.50000000000000011</v>
      </c>
      <c r="J1579" s="9">
        <v>6500</v>
      </c>
      <c r="K1579" s="10">
        <f t="shared" si="12"/>
        <v>3250.0000000000009</v>
      </c>
      <c r="L1579" s="10">
        <f t="shared" si="13"/>
        <v>1137.5000000000002</v>
      </c>
      <c r="M1579" s="11">
        <v>0.35</v>
      </c>
      <c r="O1579" s="16"/>
      <c r="P1579" s="17"/>
      <c r="Q1579" s="12"/>
      <c r="R1579" s="13"/>
    </row>
    <row r="1580" spans="1:18" ht="15.75" customHeight="1">
      <c r="A1580" s="1"/>
      <c r="B1580" s="6" t="s">
        <v>27</v>
      </c>
      <c r="C1580" s="6">
        <v>1128299</v>
      </c>
      <c r="D1580" s="7">
        <v>44524</v>
      </c>
      <c r="E1580" s="6" t="s">
        <v>28</v>
      </c>
      <c r="F1580" s="6" t="s">
        <v>67</v>
      </c>
      <c r="G1580" s="6" t="s">
        <v>68</v>
      </c>
      <c r="H1580" s="6" t="s">
        <v>19</v>
      </c>
      <c r="I1580" s="8">
        <v>0.45000000000000007</v>
      </c>
      <c r="J1580" s="9">
        <v>4750</v>
      </c>
      <c r="K1580" s="10">
        <f t="shared" si="12"/>
        <v>2137.5000000000005</v>
      </c>
      <c r="L1580" s="10">
        <f t="shared" si="13"/>
        <v>748.12500000000011</v>
      </c>
      <c r="M1580" s="11">
        <v>0.35</v>
      </c>
      <c r="O1580" s="16"/>
      <c r="P1580" s="17"/>
      <c r="Q1580" s="12"/>
      <c r="R1580" s="13"/>
    </row>
    <row r="1581" spans="1:18" ht="15.75" customHeight="1">
      <c r="A1581" s="1"/>
      <c r="B1581" s="6" t="s">
        <v>27</v>
      </c>
      <c r="C1581" s="6">
        <v>1128299</v>
      </c>
      <c r="D1581" s="7">
        <v>44524</v>
      </c>
      <c r="E1581" s="6" t="s">
        <v>28</v>
      </c>
      <c r="F1581" s="6" t="s">
        <v>67</v>
      </c>
      <c r="G1581" s="6" t="s">
        <v>68</v>
      </c>
      <c r="H1581" s="6" t="s">
        <v>20</v>
      </c>
      <c r="I1581" s="8">
        <v>0.55000000000000016</v>
      </c>
      <c r="J1581" s="9">
        <v>4500</v>
      </c>
      <c r="K1581" s="10">
        <f t="shared" si="12"/>
        <v>2475.0000000000009</v>
      </c>
      <c r="L1581" s="10">
        <f t="shared" si="13"/>
        <v>866.25000000000023</v>
      </c>
      <c r="M1581" s="11">
        <v>0.35</v>
      </c>
      <c r="O1581" s="16"/>
      <c r="P1581" s="17"/>
      <c r="Q1581" s="12"/>
      <c r="R1581" s="13"/>
    </row>
    <row r="1582" spans="1:18" ht="15.75" customHeight="1">
      <c r="A1582" s="1"/>
      <c r="B1582" s="6" t="s">
        <v>27</v>
      </c>
      <c r="C1582" s="6">
        <v>1128299</v>
      </c>
      <c r="D1582" s="7">
        <v>44524</v>
      </c>
      <c r="E1582" s="6" t="s">
        <v>28</v>
      </c>
      <c r="F1582" s="6" t="s">
        <v>67</v>
      </c>
      <c r="G1582" s="6" t="s">
        <v>68</v>
      </c>
      <c r="H1582" s="6" t="s">
        <v>21</v>
      </c>
      <c r="I1582" s="8">
        <v>0.75000000000000011</v>
      </c>
      <c r="J1582" s="9">
        <v>4250</v>
      </c>
      <c r="K1582" s="10">
        <f t="shared" si="12"/>
        <v>3187.5000000000005</v>
      </c>
      <c r="L1582" s="10">
        <f t="shared" si="13"/>
        <v>1275.0000000000002</v>
      </c>
      <c r="M1582" s="11">
        <v>0.4</v>
      </c>
      <c r="O1582" s="16"/>
      <c r="P1582" s="17"/>
      <c r="Q1582" s="12"/>
      <c r="R1582" s="13"/>
    </row>
    <row r="1583" spans="1:18" ht="15.75" customHeight="1">
      <c r="A1583" s="1"/>
      <c r="B1583" s="6" t="s">
        <v>27</v>
      </c>
      <c r="C1583" s="6">
        <v>1128299</v>
      </c>
      <c r="D1583" s="7">
        <v>44524</v>
      </c>
      <c r="E1583" s="6" t="s">
        <v>28</v>
      </c>
      <c r="F1583" s="6" t="s">
        <v>67</v>
      </c>
      <c r="G1583" s="6" t="s">
        <v>68</v>
      </c>
      <c r="H1583" s="6" t="s">
        <v>22</v>
      </c>
      <c r="I1583" s="8">
        <v>0.80000000000000016</v>
      </c>
      <c r="J1583" s="9">
        <v>5500</v>
      </c>
      <c r="K1583" s="10">
        <f t="shared" si="12"/>
        <v>4400.0000000000009</v>
      </c>
      <c r="L1583" s="10">
        <f t="shared" si="13"/>
        <v>1320.0000000000002</v>
      </c>
      <c r="M1583" s="11">
        <v>0.3</v>
      </c>
      <c r="O1583" s="16"/>
      <c r="P1583" s="17"/>
      <c r="Q1583" s="12"/>
      <c r="R1583" s="13"/>
    </row>
    <row r="1584" spans="1:18" ht="15.75" customHeight="1">
      <c r="A1584" s="1"/>
      <c r="B1584" s="6" t="s">
        <v>27</v>
      </c>
      <c r="C1584" s="6">
        <v>1128299</v>
      </c>
      <c r="D1584" s="7">
        <v>44553</v>
      </c>
      <c r="E1584" s="6" t="s">
        <v>28</v>
      </c>
      <c r="F1584" s="6" t="s">
        <v>67</v>
      </c>
      <c r="G1584" s="6" t="s">
        <v>68</v>
      </c>
      <c r="H1584" s="6" t="s">
        <v>17</v>
      </c>
      <c r="I1584" s="8">
        <v>0.65000000000000013</v>
      </c>
      <c r="J1584" s="9">
        <v>7500</v>
      </c>
      <c r="K1584" s="10">
        <f t="shared" si="12"/>
        <v>4875.0000000000009</v>
      </c>
      <c r="L1584" s="10">
        <f t="shared" si="13"/>
        <v>1706.2500000000002</v>
      </c>
      <c r="M1584" s="11">
        <v>0.35</v>
      </c>
      <c r="O1584" s="16"/>
      <c r="P1584" s="17"/>
      <c r="Q1584" s="12"/>
      <c r="R1584" s="13"/>
    </row>
    <row r="1585" spans="1:18" ht="15.75" customHeight="1">
      <c r="A1585" s="1"/>
      <c r="B1585" s="6" t="s">
        <v>27</v>
      </c>
      <c r="C1585" s="6">
        <v>1128299</v>
      </c>
      <c r="D1585" s="7">
        <v>44553</v>
      </c>
      <c r="E1585" s="6" t="s">
        <v>28</v>
      </c>
      <c r="F1585" s="6" t="s">
        <v>67</v>
      </c>
      <c r="G1585" s="6" t="s">
        <v>68</v>
      </c>
      <c r="H1585" s="6" t="s">
        <v>18</v>
      </c>
      <c r="I1585" s="8">
        <v>0.75000000000000022</v>
      </c>
      <c r="J1585" s="9">
        <v>7500</v>
      </c>
      <c r="K1585" s="10">
        <f t="shared" si="12"/>
        <v>5625.0000000000018</v>
      </c>
      <c r="L1585" s="10">
        <f t="shared" si="13"/>
        <v>1968.7500000000005</v>
      </c>
      <c r="M1585" s="11">
        <v>0.35</v>
      </c>
      <c r="O1585" s="16"/>
      <c r="P1585" s="17"/>
      <c r="Q1585" s="12"/>
      <c r="R1585" s="13"/>
    </row>
    <row r="1586" spans="1:18" ht="15.75" customHeight="1">
      <c r="A1586" s="1"/>
      <c r="B1586" s="6" t="s">
        <v>27</v>
      </c>
      <c r="C1586" s="6">
        <v>1128299</v>
      </c>
      <c r="D1586" s="7">
        <v>44553</v>
      </c>
      <c r="E1586" s="6" t="s">
        <v>28</v>
      </c>
      <c r="F1586" s="6" t="s">
        <v>67</v>
      </c>
      <c r="G1586" s="6" t="s">
        <v>68</v>
      </c>
      <c r="H1586" s="6" t="s">
        <v>19</v>
      </c>
      <c r="I1586" s="8">
        <v>0.70000000000000018</v>
      </c>
      <c r="J1586" s="9">
        <v>5500</v>
      </c>
      <c r="K1586" s="10">
        <f t="shared" si="12"/>
        <v>3850.0000000000009</v>
      </c>
      <c r="L1586" s="10">
        <f t="shared" si="13"/>
        <v>1347.5000000000002</v>
      </c>
      <c r="M1586" s="11">
        <v>0.35</v>
      </c>
      <c r="O1586" s="16"/>
      <c r="P1586" s="17"/>
      <c r="Q1586" s="12"/>
      <c r="R1586" s="13"/>
    </row>
    <row r="1587" spans="1:18" ht="15.75" customHeight="1">
      <c r="A1587" s="1"/>
      <c r="B1587" s="6" t="s">
        <v>27</v>
      </c>
      <c r="C1587" s="6">
        <v>1128299</v>
      </c>
      <c r="D1587" s="7">
        <v>44553</v>
      </c>
      <c r="E1587" s="6" t="s">
        <v>28</v>
      </c>
      <c r="F1587" s="6" t="s">
        <v>67</v>
      </c>
      <c r="G1587" s="6" t="s">
        <v>68</v>
      </c>
      <c r="H1587" s="6" t="s">
        <v>20</v>
      </c>
      <c r="I1587" s="8">
        <v>0.70000000000000018</v>
      </c>
      <c r="J1587" s="9">
        <v>5500</v>
      </c>
      <c r="K1587" s="10">
        <f t="shared" si="12"/>
        <v>3850.0000000000009</v>
      </c>
      <c r="L1587" s="10">
        <f t="shared" si="13"/>
        <v>1347.5000000000002</v>
      </c>
      <c r="M1587" s="11">
        <v>0.35</v>
      </c>
      <c r="O1587" s="16"/>
      <c r="P1587" s="17"/>
      <c r="Q1587" s="12"/>
      <c r="R1587" s="13"/>
    </row>
    <row r="1588" spans="1:18" ht="15.75" customHeight="1">
      <c r="A1588" s="1"/>
      <c r="B1588" s="6" t="s">
        <v>27</v>
      </c>
      <c r="C1588" s="6">
        <v>1128299</v>
      </c>
      <c r="D1588" s="7">
        <v>44553</v>
      </c>
      <c r="E1588" s="6" t="s">
        <v>28</v>
      </c>
      <c r="F1588" s="6" t="s">
        <v>67</v>
      </c>
      <c r="G1588" s="6" t="s">
        <v>68</v>
      </c>
      <c r="H1588" s="6" t="s">
        <v>21</v>
      </c>
      <c r="I1588" s="8">
        <v>0.80000000000000016</v>
      </c>
      <c r="J1588" s="9">
        <v>4750</v>
      </c>
      <c r="K1588" s="10">
        <f t="shared" si="12"/>
        <v>3800.0000000000009</v>
      </c>
      <c r="L1588" s="10">
        <f t="shared" si="13"/>
        <v>1520.0000000000005</v>
      </c>
      <c r="M1588" s="11">
        <v>0.4</v>
      </c>
      <c r="O1588" s="16"/>
      <c r="P1588" s="17"/>
      <c r="Q1588" s="12"/>
      <c r="R1588" s="13"/>
    </row>
    <row r="1589" spans="1:18" ht="15.75" customHeight="1">
      <c r="A1589" s="1"/>
      <c r="B1589" s="6" t="s">
        <v>27</v>
      </c>
      <c r="C1589" s="6">
        <v>1128299</v>
      </c>
      <c r="D1589" s="7">
        <v>44553</v>
      </c>
      <c r="E1589" s="6" t="s">
        <v>28</v>
      </c>
      <c r="F1589" s="6" t="s">
        <v>67</v>
      </c>
      <c r="G1589" s="6" t="s">
        <v>68</v>
      </c>
      <c r="H1589" s="6" t="s">
        <v>22</v>
      </c>
      <c r="I1589" s="8">
        <v>0.8500000000000002</v>
      </c>
      <c r="J1589" s="9">
        <v>5750</v>
      </c>
      <c r="K1589" s="10">
        <f t="shared" si="12"/>
        <v>4887.5000000000009</v>
      </c>
      <c r="L1589" s="10">
        <f t="shared" si="13"/>
        <v>1466.2500000000002</v>
      </c>
      <c r="M1589" s="11">
        <v>0.3</v>
      </c>
      <c r="O1589" s="16"/>
      <c r="P1589" s="17"/>
      <c r="Q1589" s="12"/>
      <c r="R1589" s="13"/>
    </row>
    <row r="1590" spans="1:18" ht="15.75" customHeight="1">
      <c r="A1590" s="1" t="s">
        <v>39</v>
      </c>
      <c r="B1590" s="6" t="s">
        <v>14</v>
      </c>
      <c r="C1590" s="6">
        <v>1185732</v>
      </c>
      <c r="D1590" s="7">
        <v>44215</v>
      </c>
      <c r="E1590" s="6" t="s">
        <v>46</v>
      </c>
      <c r="F1590" s="6" t="s">
        <v>69</v>
      </c>
      <c r="G1590" s="6" t="s">
        <v>70</v>
      </c>
      <c r="H1590" s="6" t="s">
        <v>17</v>
      </c>
      <c r="I1590" s="8">
        <v>0.35</v>
      </c>
      <c r="J1590" s="9">
        <v>7500</v>
      </c>
      <c r="K1590" s="10">
        <f t="shared" si="12"/>
        <v>2625</v>
      </c>
      <c r="L1590" s="10">
        <f t="shared" si="13"/>
        <v>1312.5</v>
      </c>
      <c r="M1590" s="11">
        <v>0.5</v>
      </c>
      <c r="O1590" s="16"/>
      <c r="P1590" s="17"/>
      <c r="Q1590" s="12"/>
      <c r="R1590" s="13"/>
    </row>
    <row r="1591" spans="1:18" ht="15.75" customHeight="1">
      <c r="A1591" s="1"/>
      <c r="B1591" s="6" t="s">
        <v>14</v>
      </c>
      <c r="C1591" s="6">
        <v>1185732</v>
      </c>
      <c r="D1591" s="7">
        <v>44215</v>
      </c>
      <c r="E1591" s="6" t="s">
        <v>46</v>
      </c>
      <c r="F1591" s="6" t="s">
        <v>69</v>
      </c>
      <c r="G1591" s="6" t="s">
        <v>70</v>
      </c>
      <c r="H1591" s="6" t="s">
        <v>18</v>
      </c>
      <c r="I1591" s="8">
        <v>0.35</v>
      </c>
      <c r="J1591" s="9">
        <v>5500</v>
      </c>
      <c r="K1591" s="10">
        <f t="shared" si="12"/>
        <v>1924.9999999999998</v>
      </c>
      <c r="L1591" s="10">
        <f t="shared" si="13"/>
        <v>769.99999999999989</v>
      </c>
      <c r="M1591" s="11">
        <v>0.39999999999999997</v>
      </c>
      <c r="O1591" s="16"/>
      <c r="P1591" s="17"/>
      <c r="Q1591" s="12"/>
      <c r="R1591" s="13"/>
    </row>
    <row r="1592" spans="1:18" ht="15.75" customHeight="1">
      <c r="A1592" s="1"/>
      <c r="B1592" s="6" t="s">
        <v>14</v>
      </c>
      <c r="C1592" s="6">
        <v>1185732</v>
      </c>
      <c r="D1592" s="7">
        <v>44215</v>
      </c>
      <c r="E1592" s="6" t="s">
        <v>46</v>
      </c>
      <c r="F1592" s="6" t="s">
        <v>69</v>
      </c>
      <c r="G1592" s="6" t="s">
        <v>70</v>
      </c>
      <c r="H1592" s="6" t="s">
        <v>19</v>
      </c>
      <c r="I1592" s="8">
        <v>0.25</v>
      </c>
      <c r="J1592" s="9">
        <v>5500</v>
      </c>
      <c r="K1592" s="10">
        <f t="shared" si="12"/>
        <v>1375</v>
      </c>
      <c r="L1592" s="10">
        <f t="shared" si="13"/>
        <v>412.5</v>
      </c>
      <c r="M1592" s="11">
        <v>0.3</v>
      </c>
      <c r="O1592" s="16"/>
      <c r="P1592" s="17"/>
      <c r="Q1592" s="12"/>
      <c r="R1592" s="13"/>
    </row>
    <row r="1593" spans="1:18" ht="15.75" customHeight="1">
      <c r="A1593" s="1"/>
      <c r="B1593" s="6" t="s">
        <v>14</v>
      </c>
      <c r="C1593" s="6">
        <v>1185732</v>
      </c>
      <c r="D1593" s="7">
        <v>44215</v>
      </c>
      <c r="E1593" s="6" t="s">
        <v>46</v>
      </c>
      <c r="F1593" s="6" t="s">
        <v>69</v>
      </c>
      <c r="G1593" s="6" t="s">
        <v>70</v>
      </c>
      <c r="H1593" s="6" t="s">
        <v>20</v>
      </c>
      <c r="I1593" s="8">
        <v>0.29999999999999993</v>
      </c>
      <c r="J1593" s="9">
        <v>4000</v>
      </c>
      <c r="K1593" s="10">
        <f t="shared" si="12"/>
        <v>1199.9999999999998</v>
      </c>
      <c r="L1593" s="10">
        <f t="shared" si="13"/>
        <v>419.99999999999989</v>
      </c>
      <c r="M1593" s="11">
        <v>0.35</v>
      </c>
      <c r="O1593" s="16"/>
      <c r="P1593" s="17"/>
      <c r="Q1593" s="12"/>
      <c r="R1593" s="13"/>
    </row>
    <row r="1594" spans="1:18" ht="15.75" customHeight="1">
      <c r="A1594" s="1"/>
      <c r="B1594" s="6" t="s">
        <v>14</v>
      </c>
      <c r="C1594" s="6">
        <v>1185732</v>
      </c>
      <c r="D1594" s="7">
        <v>44215</v>
      </c>
      <c r="E1594" s="6" t="s">
        <v>46</v>
      </c>
      <c r="F1594" s="6" t="s">
        <v>69</v>
      </c>
      <c r="G1594" s="6" t="s">
        <v>70</v>
      </c>
      <c r="H1594" s="6" t="s">
        <v>21</v>
      </c>
      <c r="I1594" s="8">
        <v>0.45000000000000007</v>
      </c>
      <c r="J1594" s="9">
        <v>4500</v>
      </c>
      <c r="K1594" s="10">
        <f t="shared" si="12"/>
        <v>2025.0000000000002</v>
      </c>
      <c r="L1594" s="10">
        <f t="shared" si="13"/>
        <v>810</v>
      </c>
      <c r="M1594" s="11">
        <v>0.39999999999999997</v>
      </c>
      <c r="O1594" s="16"/>
      <c r="P1594" s="17"/>
      <c r="Q1594" s="12"/>
      <c r="R1594" s="13"/>
    </row>
    <row r="1595" spans="1:18" ht="15.75" customHeight="1">
      <c r="A1595" s="1"/>
      <c r="B1595" s="6" t="s">
        <v>14</v>
      </c>
      <c r="C1595" s="6">
        <v>1185732</v>
      </c>
      <c r="D1595" s="7">
        <v>44215</v>
      </c>
      <c r="E1595" s="6" t="s">
        <v>46</v>
      </c>
      <c r="F1595" s="6" t="s">
        <v>69</v>
      </c>
      <c r="G1595" s="6" t="s">
        <v>70</v>
      </c>
      <c r="H1595" s="6" t="s">
        <v>22</v>
      </c>
      <c r="I1595" s="8">
        <v>0.35</v>
      </c>
      <c r="J1595" s="9">
        <v>5500</v>
      </c>
      <c r="K1595" s="10">
        <f t="shared" si="12"/>
        <v>1924.9999999999998</v>
      </c>
      <c r="L1595" s="10">
        <f t="shared" si="13"/>
        <v>1058.75</v>
      </c>
      <c r="M1595" s="11">
        <v>0.55000000000000004</v>
      </c>
      <c r="O1595" s="16"/>
      <c r="P1595" s="17"/>
      <c r="Q1595" s="12"/>
      <c r="R1595" s="13"/>
    </row>
    <row r="1596" spans="1:18" ht="15.75" customHeight="1">
      <c r="A1596" s="1"/>
      <c r="B1596" s="6" t="s">
        <v>14</v>
      </c>
      <c r="C1596" s="6">
        <v>1185732</v>
      </c>
      <c r="D1596" s="7">
        <v>44244</v>
      </c>
      <c r="E1596" s="6" t="s">
        <v>46</v>
      </c>
      <c r="F1596" s="6" t="s">
        <v>69</v>
      </c>
      <c r="G1596" s="6" t="s">
        <v>70</v>
      </c>
      <c r="H1596" s="6" t="s">
        <v>17</v>
      </c>
      <c r="I1596" s="8">
        <v>0.35</v>
      </c>
      <c r="J1596" s="9">
        <v>8000</v>
      </c>
      <c r="K1596" s="10">
        <f t="shared" si="12"/>
        <v>2800</v>
      </c>
      <c r="L1596" s="10">
        <f t="shared" si="13"/>
        <v>1400</v>
      </c>
      <c r="M1596" s="11">
        <v>0.5</v>
      </c>
      <c r="O1596" s="16"/>
      <c r="P1596" s="17"/>
      <c r="Q1596" s="12"/>
      <c r="R1596" s="13"/>
    </row>
    <row r="1597" spans="1:18" ht="15.75" customHeight="1">
      <c r="A1597" s="1"/>
      <c r="B1597" s="6" t="s">
        <v>14</v>
      </c>
      <c r="C1597" s="6">
        <v>1185732</v>
      </c>
      <c r="D1597" s="7">
        <v>44244</v>
      </c>
      <c r="E1597" s="6" t="s">
        <v>46</v>
      </c>
      <c r="F1597" s="6" t="s">
        <v>69</v>
      </c>
      <c r="G1597" s="6" t="s">
        <v>70</v>
      </c>
      <c r="H1597" s="6" t="s">
        <v>18</v>
      </c>
      <c r="I1597" s="8">
        <v>0.35</v>
      </c>
      <c r="J1597" s="9">
        <v>4500</v>
      </c>
      <c r="K1597" s="10">
        <f t="shared" si="12"/>
        <v>1575</v>
      </c>
      <c r="L1597" s="10">
        <f t="shared" si="13"/>
        <v>630</v>
      </c>
      <c r="M1597" s="11">
        <v>0.39999999999999997</v>
      </c>
      <c r="O1597" s="16"/>
      <c r="P1597" s="17"/>
      <c r="Q1597" s="12"/>
      <c r="R1597" s="13"/>
    </row>
    <row r="1598" spans="1:18" ht="15.75" customHeight="1">
      <c r="A1598" s="1"/>
      <c r="B1598" s="6" t="s">
        <v>14</v>
      </c>
      <c r="C1598" s="6">
        <v>1185732</v>
      </c>
      <c r="D1598" s="7">
        <v>44244</v>
      </c>
      <c r="E1598" s="6" t="s">
        <v>46</v>
      </c>
      <c r="F1598" s="6" t="s">
        <v>69</v>
      </c>
      <c r="G1598" s="6" t="s">
        <v>70</v>
      </c>
      <c r="H1598" s="6" t="s">
        <v>19</v>
      </c>
      <c r="I1598" s="8">
        <v>0.25</v>
      </c>
      <c r="J1598" s="9">
        <v>5000</v>
      </c>
      <c r="K1598" s="10">
        <f t="shared" si="12"/>
        <v>1250</v>
      </c>
      <c r="L1598" s="10">
        <f t="shared" si="13"/>
        <v>375</v>
      </c>
      <c r="M1598" s="11">
        <v>0.3</v>
      </c>
      <c r="O1598" s="16"/>
      <c r="P1598" s="17"/>
      <c r="Q1598" s="12"/>
      <c r="R1598" s="13"/>
    </row>
    <row r="1599" spans="1:18" ht="15.75" customHeight="1">
      <c r="A1599" s="1"/>
      <c r="B1599" s="6" t="s">
        <v>14</v>
      </c>
      <c r="C1599" s="6">
        <v>1185732</v>
      </c>
      <c r="D1599" s="7">
        <v>44244</v>
      </c>
      <c r="E1599" s="6" t="s">
        <v>46</v>
      </c>
      <c r="F1599" s="6" t="s">
        <v>69</v>
      </c>
      <c r="G1599" s="6" t="s">
        <v>70</v>
      </c>
      <c r="H1599" s="6" t="s">
        <v>20</v>
      </c>
      <c r="I1599" s="8">
        <v>0.29999999999999993</v>
      </c>
      <c r="J1599" s="9">
        <v>3750</v>
      </c>
      <c r="K1599" s="10">
        <f t="shared" si="12"/>
        <v>1124.9999999999998</v>
      </c>
      <c r="L1599" s="10">
        <f t="shared" si="13"/>
        <v>393.74999999999989</v>
      </c>
      <c r="M1599" s="11">
        <v>0.35</v>
      </c>
      <c r="O1599" s="16"/>
      <c r="P1599" s="17"/>
      <c r="Q1599" s="12"/>
      <c r="R1599" s="13"/>
    </row>
    <row r="1600" spans="1:18" ht="15.75" customHeight="1">
      <c r="A1600" s="1"/>
      <c r="B1600" s="6" t="s">
        <v>14</v>
      </c>
      <c r="C1600" s="6">
        <v>1185732</v>
      </c>
      <c r="D1600" s="7">
        <v>44244</v>
      </c>
      <c r="E1600" s="6" t="s">
        <v>46</v>
      </c>
      <c r="F1600" s="6" t="s">
        <v>69</v>
      </c>
      <c r="G1600" s="6" t="s">
        <v>70</v>
      </c>
      <c r="H1600" s="6" t="s">
        <v>21</v>
      </c>
      <c r="I1600" s="8">
        <v>0.45000000000000007</v>
      </c>
      <c r="J1600" s="9">
        <v>4500</v>
      </c>
      <c r="K1600" s="10">
        <f t="shared" si="12"/>
        <v>2025.0000000000002</v>
      </c>
      <c r="L1600" s="10">
        <f t="shared" si="13"/>
        <v>810</v>
      </c>
      <c r="M1600" s="11">
        <v>0.39999999999999997</v>
      </c>
      <c r="O1600" s="16"/>
      <c r="P1600" s="17"/>
      <c r="Q1600" s="12"/>
      <c r="R1600" s="13"/>
    </row>
    <row r="1601" spans="1:18" ht="15.75" customHeight="1">
      <c r="A1601" s="1"/>
      <c r="B1601" s="6" t="s">
        <v>14</v>
      </c>
      <c r="C1601" s="6">
        <v>1185732</v>
      </c>
      <c r="D1601" s="7">
        <v>44244</v>
      </c>
      <c r="E1601" s="6" t="s">
        <v>46</v>
      </c>
      <c r="F1601" s="6" t="s">
        <v>69</v>
      </c>
      <c r="G1601" s="6" t="s">
        <v>70</v>
      </c>
      <c r="H1601" s="6" t="s">
        <v>22</v>
      </c>
      <c r="I1601" s="8">
        <v>0.35</v>
      </c>
      <c r="J1601" s="9">
        <v>5500</v>
      </c>
      <c r="K1601" s="10">
        <f t="shared" si="12"/>
        <v>1924.9999999999998</v>
      </c>
      <c r="L1601" s="10">
        <f t="shared" si="13"/>
        <v>1058.75</v>
      </c>
      <c r="M1601" s="11">
        <v>0.55000000000000004</v>
      </c>
      <c r="O1601" s="16"/>
      <c r="P1601" s="17"/>
      <c r="Q1601" s="12"/>
      <c r="R1601" s="13"/>
    </row>
    <row r="1602" spans="1:18" ht="15.75" customHeight="1">
      <c r="A1602" s="1"/>
      <c r="B1602" s="6" t="s">
        <v>14</v>
      </c>
      <c r="C1602" s="6">
        <v>1185732</v>
      </c>
      <c r="D1602" s="7">
        <v>44270</v>
      </c>
      <c r="E1602" s="6" t="s">
        <v>46</v>
      </c>
      <c r="F1602" s="6" t="s">
        <v>69</v>
      </c>
      <c r="G1602" s="6" t="s">
        <v>70</v>
      </c>
      <c r="H1602" s="6" t="s">
        <v>17</v>
      </c>
      <c r="I1602" s="8">
        <v>0.35</v>
      </c>
      <c r="J1602" s="9">
        <v>7700</v>
      </c>
      <c r="K1602" s="10">
        <f t="shared" si="12"/>
        <v>2695</v>
      </c>
      <c r="L1602" s="10">
        <f t="shared" si="13"/>
        <v>1347.5</v>
      </c>
      <c r="M1602" s="11">
        <v>0.5</v>
      </c>
      <c r="O1602" s="16"/>
      <c r="P1602" s="17"/>
      <c r="Q1602" s="12"/>
      <c r="R1602" s="13"/>
    </row>
    <row r="1603" spans="1:18" ht="15.75" customHeight="1">
      <c r="A1603" s="1"/>
      <c r="B1603" s="6" t="s">
        <v>14</v>
      </c>
      <c r="C1603" s="6">
        <v>1185732</v>
      </c>
      <c r="D1603" s="7">
        <v>44270</v>
      </c>
      <c r="E1603" s="6" t="s">
        <v>46</v>
      </c>
      <c r="F1603" s="6" t="s">
        <v>69</v>
      </c>
      <c r="G1603" s="6" t="s">
        <v>70</v>
      </c>
      <c r="H1603" s="6" t="s">
        <v>18</v>
      </c>
      <c r="I1603" s="8">
        <v>0.35</v>
      </c>
      <c r="J1603" s="9">
        <v>4500</v>
      </c>
      <c r="K1603" s="10">
        <f t="shared" si="12"/>
        <v>1575</v>
      </c>
      <c r="L1603" s="10">
        <f t="shared" si="13"/>
        <v>630</v>
      </c>
      <c r="M1603" s="11">
        <v>0.39999999999999997</v>
      </c>
      <c r="O1603" s="16"/>
      <c r="P1603" s="17"/>
      <c r="Q1603" s="12"/>
      <c r="R1603" s="13"/>
    </row>
    <row r="1604" spans="1:18" ht="15.75" customHeight="1">
      <c r="A1604" s="1"/>
      <c r="B1604" s="6" t="s">
        <v>14</v>
      </c>
      <c r="C1604" s="6">
        <v>1185732</v>
      </c>
      <c r="D1604" s="7">
        <v>44270</v>
      </c>
      <c r="E1604" s="6" t="s">
        <v>46</v>
      </c>
      <c r="F1604" s="6" t="s">
        <v>69</v>
      </c>
      <c r="G1604" s="6" t="s">
        <v>70</v>
      </c>
      <c r="H1604" s="6" t="s">
        <v>19</v>
      </c>
      <c r="I1604" s="8">
        <v>0.25</v>
      </c>
      <c r="J1604" s="9">
        <v>4750</v>
      </c>
      <c r="K1604" s="10">
        <f t="shared" si="12"/>
        <v>1187.5</v>
      </c>
      <c r="L1604" s="10">
        <f t="shared" si="13"/>
        <v>356.25</v>
      </c>
      <c r="M1604" s="11">
        <v>0.3</v>
      </c>
      <c r="O1604" s="16"/>
      <c r="P1604" s="17"/>
      <c r="Q1604" s="12"/>
      <c r="R1604" s="13"/>
    </row>
    <row r="1605" spans="1:18" ht="15.75" customHeight="1">
      <c r="A1605" s="1"/>
      <c r="B1605" s="6" t="s">
        <v>14</v>
      </c>
      <c r="C1605" s="6">
        <v>1185732</v>
      </c>
      <c r="D1605" s="7">
        <v>44270</v>
      </c>
      <c r="E1605" s="6" t="s">
        <v>46</v>
      </c>
      <c r="F1605" s="6" t="s">
        <v>69</v>
      </c>
      <c r="G1605" s="6" t="s">
        <v>70</v>
      </c>
      <c r="H1605" s="6" t="s">
        <v>20</v>
      </c>
      <c r="I1605" s="8">
        <v>0.29999999999999993</v>
      </c>
      <c r="J1605" s="9">
        <v>3250</v>
      </c>
      <c r="K1605" s="10">
        <f t="shared" si="12"/>
        <v>974.99999999999977</v>
      </c>
      <c r="L1605" s="10">
        <f t="shared" si="13"/>
        <v>341.24999999999989</v>
      </c>
      <c r="M1605" s="11">
        <v>0.35</v>
      </c>
      <c r="O1605" s="16"/>
      <c r="P1605" s="17"/>
      <c r="Q1605" s="12"/>
      <c r="R1605" s="13"/>
    </row>
    <row r="1606" spans="1:18" ht="15.75" customHeight="1">
      <c r="A1606" s="1"/>
      <c r="B1606" s="6" t="s">
        <v>14</v>
      </c>
      <c r="C1606" s="6">
        <v>1185732</v>
      </c>
      <c r="D1606" s="7">
        <v>44270</v>
      </c>
      <c r="E1606" s="6" t="s">
        <v>46</v>
      </c>
      <c r="F1606" s="6" t="s">
        <v>69</v>
      </c>
      <c r="G1606" s="6" t="s">
        <v>70</v>
      </c>
      <c r="H1606" s="6" t="s">
        <v>21</v>
      </c>
      <c r="I1606" s="8">
        <v>0.45000000000000007</v>
      </c>
      <c r="J1606" s="9">
        <v>3750</v>
      </c>
      <c r="K1606" s="10">
        <f t="shared" si="12"/>
        <v>1687.5000000000002</v>
      </c>
      <c r="L1606" s="10">
        <f t="shared" si="13"/>
        <v>675</v>
      </c>
      <c r="M1606" s="11">
        <v>0.39999999999999997</v>
      </c>
      <c r="O1606" s="16"/>
      <c r="P1606" s="17"/>
      <c r="Q1606" s="12"/>
      <c r="R1606" s="13"/>
    </row>
    <row r="1607" spans="1:18" ht="15.75" customHeight="1">
      <c r="A1607" s="1"/>
      <c r="B1607" s="6" t="s">
        <v>14</v>
      </c>
      <c r="C1607" s="6">
        <v>1185732</v>
      </c>
      <c r="D1607" s="7">
        <v>44270</v>
      </c>
      <c r="E1607" s="6" t="s">
        <v>46</v>
      </c>
      <c r="F1607" s="6" t="s">
        <v>69</v>
      </c>
      <c r="G1607" s="6" t="s">
        <v>70</v>
      </c>
      <c r="H1607" s="6" t="s">
        <v>22</v>
      </c>
      <c r="I1607" s="8">
        <v>0.35</v>
      </c>
      <c r="J1607" s="9">
        <v>4750</v>
      </c>
      <c r="K1607" s="10">
        <f t="shared" si="12"/>
        <v>1662.5</v>
      </c>
      <c r="L1607" s="10">
        <f t="shared" si="13"/>
        <v>914.37500000000011</v>
      </c>
      <c r="M1607" s="11">
        <v>0.55000000000000004</v>
      </c>
      <c r="O1607" s="16"/>
      <c r="P1607" s="17"/>
      <c r="Q1607" s="12"/>
      <c r="R1607" s="13"/>
    </row>
    <row r="1608" spans="1:18" ht="15.75" customHeight="1">
      <c r="A1608" s="1"/>
      <c r="B1608" s="6" t="s">
        <v>14</v>
      </c>
      <c r="C1608" s="6">
        <v>1185732</v>
      </c>
      <c r="D1608" s="7">
        <v>44302</v>
      </c>
      <c r="E1608" s="6" t="s">
        <v>46</v>
      </c>
      <c r="F1608" s="6" t="s">
        <v>69</v>
      </c>
      <c r="G1608" s="6" t="s">
        <v>70</v>
      </c>
      <c r="H1608" s="6" t="s">
        <v>17</v>
      </c>
      <c r="I1608" s="8">
        <v>0.35</v>
      </c>
      <c r="J1608" s="9">
        <v>7250</v>
      </c>
      <c r="K1608" s="10">
        <f t="shared" si="12"/>
        <v>2537.5</v>
      </c>
      <c r="L1608" s="10">
        <f t="shared" si="13"/>
        <v>1268.75</v>
      </c>
      <c r="M1608" s="11">
        <v>0.5</v>
      </c>
      <c r="O1608" s="16"/>
      <c r="P1608" s="17"/>
      <c r="Q1608" s="12"/>
      <c r="R1608" s="13"/>
    </row>
    <row r="1609" spans="1:18" ht="15.75" customHeight="1">
      <c r="A1609" s="1"/>
      <c r="B1609" s="6" t="s">
        <v>14</v>
      </c>
      <c r="C1609" s="6">
        <v>1185732</v>
      </c>
      <c r="D1609" s="7">
        <v>44302</v>
      </c>
      <c r="E1609" s="6" t="s">
        <v>46</v>
      </c>
      <c r="F1609" s="6" t="s">
        <v>69</v>
      </c>
      <c r="G1609" s="6" t="s">
        <v>70</v>
      </c>
      <c r="H1609" s="6" t="s">
        <v>18</v>
      </c>
      <c r="I1609" s="8">
        <v>0.4</v>
      </c>
      <c r="J1609" s="9">
        <v>4250</v>
      </c>
      <c r="K1609" s="10">
        <f t="shared" si="12"/>
        <v>1700</v>
      </c>
      <c r="L1609" s="10">
        <f t="shared" si="13"/>
        <v>680</v>
      </c>
      <c r="M1609" s="11">
        <v>0.39999999999999997</v>
      </c>
      <c r="O1609" s="16"/>
      <c r="P1609" s="17"/>
      <c r="Q1609" s="12"/>
      <c r="R1609" s="13"/>
    </row>
    <row r="1610" spans="1:18" ht="15.75" customHeight="1">
      <c r="A1610" s="1"/>
      <c r="B1610" s="6" t="s">
        <v>14</v>
      </c>
      <c r="C1610" s="6">
        <v>1185732</v>
      </c>
      <c r="D1610" s="7">
        <v>44302</v>
      </c>
      <c r="E1610" s="6" t="s">
        <v>46</v>
      </c>
      <c r="F1610" s="6" t="s">
        <v>69</v>
      </c>
      <c r="G1610" s="6" t="s">
        <v>70</v>
      </c>
      <c r="H1610" s="6" t="s">
        <v>19</v>
      </c>
      <c r="I1610" s="8">
        <v>0.30000000000000004</v>
      </c>
      <c r="J1610" s="9">
        <v>4500</v>
      </c>
      <c r="K1610" s="10">
        <f t="shared" si="12"/>
        <v>1350.0000000000002</v>
      </c>
      <c r="L1610" s="10">
        <f t="shared" si="13"/>
        <v>405.00000000000006</v>
      </c>
      <c r="M1610" s="11">
        <v>0.3</v>
      </c>
      <c r="O1610" s="16"/>
      <c r="P1610" s="17"/>
      <c r="Q1610" s="12"/>
      <c r="R1610" s="13"/>
    </row>
    <row r="1611" spans="1:18" ht="15.75" customHeight="1">
      <c r="A1611" s="1"/>
      <c r="B1611" s="6" t="s">
        <v>14</v>
      </c>
      <c r="C1611" s="6">
        <v>1185732</v>
      </c>
      <c r="D1611" s="7">
        <v>44302</v>
      </c>
      <c r="E1611" s="6" t="s">
        <v>46</v>
      </c>
      <c r="F1611" s="6" t="s">
        <v>69</v>
      </c>
      <c r="G1611" s="6" t="s">
        <v>70</v>
      </c>
      <c r="H1611" s="6" t="s">
        <v>20</v>
      </c>
      <c r="I1611" s="8">
        <v>0.35</v>
      </c>
      <c r="J1611" s="9">
        <v>3750</v>
      </c>
      <c r="K1611" s="10">
        <f t="shared" si="12"/>
        <v>1312.5</v>
      </c>
      <c r="L1611" s="10">
        <f t="shared" si="13"/>
        <v>459.37499999999994</v>
      </c>
      <c r="M1611" s="11">
        <v>0.35</v>
      </c>
      <c r="O1611" s="16"/>
      <c r="P1611" s="17"/>
      <c r="Q1611" s="12"/>
      <c r="R1611" s="13"/>
    </row>
    <row r="1612" spans="1:18" ht="15.75" customHeight="1">
      <c r="A1612" s="1"/>
      <c r="B1612" s="6" t="s">
        <v>14</v>
      </c>
      <c r="C1612" s="6">
        <v>1185732</v>
      </c>
      <c r="D1612" s="7">
        <v>44302</v>
      </c>
      <c r="E1612" s="6" t="s">
        <v>46</v>
      </c>
      <c r="F1612" s="6" t="s">
        <v>69</v>
      </c>
      <c r="G1612" s="6" t="s">
        <v>70</v>
      </c>
      <c r="H1612" s="6" t="s">
        <v>21</v>
      </c>
      <c r="I1612" s="8">
        <v>0.5</v>
      </c>
      <c r="J1612" s="9">
        <v>4000</v>
      </c>
      <c r="K1612" s="10">
        <f t="shared" si="12"/>
        <v>2000</v>
      </c>
      <c r="L1612" s="10">
        <f t="shared" si="13"/>
        <v>799.99999999999989</v>
      </c>
      <c r="M1612" s="11">
        <v>0.39999999999999997</v>
      </c>
      <c r="O1612" s="16"/>
      <c r="P1612" s="17"/>
      <c r="Q1612" s="12"/>
      <c r="R1612" s="13"/>
    </row>
    <row r="1613" spans="1:18" ht="15.75" customHeight="1">
      <c r="A1613" s="1"/>
      <c r="B1613" s="6" t="s">
        <v>14</v>
      </c>
      <c r="C1613" s="6">
        <v>1185732</v>
      </c>
      <c r="D1613" s="7">
        <v>44302</v>
      </c>
      <c r="E1613" s="6" t="s">
        <v>46</v>
      </c>
      <c r="F1613" s="6" t="s">
        <v>69</v>
      </c>
      <c r="G1613" s="6" t="s">
        <v>70</v>
      </c>
      <c r="H1613" s="6" t="s">
        <v>22</v>
      </c>
      <c r="I1613" s="8">
        <v>0.4</v>
      </c>
      <c r="J1613" s="9">
        <v>5250</v>
      </c>
      <c r="K1613" s="10">
        <f t="shared" si="12"/>
        <v>2100</v>
      </c>
      <c r="L1613" s="10">
        <f t="shared" si="13"/>
        <v>1155</v>
      </c>
      <c r="M1613" s="11">
        <v>0.55000000000000004</v>
      </c>
      <c r="O1613" s="16"/>
      <c r="P1613" s="17"/>
      <c r="Q1613" s="12"/>
      <c r="R1613" s="13"/>
    </row>
    <row r="1614" spans="1:18" ht="15.75" customHeight="1">
      <c r="A1614" s="1"/>
      <c r="B1614" s="6" t="s">
        <v>14</v>
      </c>
      <c r="C1614" s="6">
        <v>1185732</v>
      </c>
      <c r="D1614" s="7">
        <v>44331</v>
      </c>
      <c r="E1614" s="6" t="s">
        <v>46</v>
      </c>
      <c r="F1614" s="6" t="s">
        <v>69</v>
      </c>
      <c r="G1614" s="6" t="s">
        <v>70</v>
      </c>
      <c r="H1614" s="6" t="s">
        <v>17</v>
      </c>
      <c r="I1614" s="8">
        <v>0.5</v>
      </c>
      <c r="J1614" s="9">
        <v>7950</v>
      </c>
      <c r="K1614" s="10">
        <f t="shared" si="12"/>
        <v>3975</v>
      </c>
      <c r="L1614" s="10">
        <f t="shared" si="13"/>
        <v>1987.5</v>
      </c>
      <c r="M1614" s="11">
        <v>0.5</v>
      </c>
      <c r="O1614" s="16"/>
      <c r="P1614" s="17"/>
      <c r="Q1614" s="12"/>
      <c r="R1614" s="13"/>
    </row>
    <row r="1615" spans="1:18" ht="15.75" customHeight="1">
      <c r="A1615" s="1"/>
      <c r="B1615" s="6" t="s">
        <v>14</v>
      </c>
      <c r="C1615" s="6">
        <v>1185732</v>
      </c>
      <c r="D1615" s="7">
        <v>44331</v>
      </c>
      <c r="E1615" s="6" t="s">
        <v>46</v>
      </c>
      <c r="F1615" s="6" t="s">
        <v>69</v>
      </c>
      <c r="G1615" s="6" t="s">
        <v>70</v>
      </c>
      <c r="H1615" s="6" t="s">
        <v>18</v>
      </c>
      <c r="I1615" s="8">
        <v>0.5</v>
      </c>
      <c r="J1615" s="9">
        <v>5000</v>
      </c>
      <c r="K1615" s="10">
        <f t="shared" si="12"/>
        <v>2500</v>
      </c>
      <c r="L1615" s="10">
        <f t="shared" si="13"/>
        <v>999.99999999999989</v>
      </c>
      <c r="M1615" s="11">
        <v>0.39999999999999997</v>
      </c>
      <c r="O1615" s="16"/>
      <c r="P1615" s="17"/>
      <c r="Q1615" s="12"/>
      <c r="R1615" s="13"/>
    </row>
    <row r="1616" spans="1:18" ht="15.75" customHeight="1">
      <c r="A1616" s="1"/>
      <c r="B1616" s="6" t="s">
        <v>14</v>
      </c>
      <c r="C1616" s="6">
        <v>1185732</v>
      </c>
      <c r="D1616" s="7">
        <v>44331</v>
      </c>
      <c r="E1616" s="6" t="s">
        <v>46</v>
      </c>
      <c r="F1616" s="6" t="s">
        <v>69</v>
      </c>
      <c r="G1616" s="6" t="s">
        <v>70</v>
      </c>
      <c r="H1616" s="6" t="s">
        <v>19</v>
      </c>
      <c r="I1616" s="8">
        <v>0.45</v>
      </c>
      <c r="J1616" s="9">
        <v>4750</v>
      </c>
      <c r="K1616" s="10">
        <f t="shared" si="12"/>
        <v>2137.5</v>
      </c>
      <c r="L1616" s="10">
        <f t="shared" si="13"/>
        <v>641.25</v>
      </c>
      <c r="M1616" s="11">
        <v>0.3</v>
      </c>
      <c r="O1616" s="16"/>
      <c r="P1616" s="17"/>
      <c r="Q1616" s="12"/>
      <c r="R1616" s="13"/>
    </row>
    <row r="1617" spans="1:18" ht="15.75" customHeight="1">
      <c r="A1617" s="1"/>
      <c r="B1617" s="6" t="s">
        <v>14</v>
      </c>
      <c r="C1617" s="6">
        <v>1185732</v>
      </c>
      <c r="D1617" s="7">
        <v>44331</v>
      </c>
      <c r="E1617" s="6" t="s">
        <v>46</v>
      </c>
      <c r="F1617" s="6" t="s">
        <v>69</v>
      </c>
      <c r="G1617" s="6" t="s">
        <v>70</v>
      </c>
      <c r="H1617" s="6" t="s">
        <v>20</v>
      </c>
      <c r="I1617" s="8">
        <v>0.45</v>
      </c>
      <c r="J1617" s="9">
        <v>4500</v>
      </c>
      <c r="K1617" s="10">
        <f t="shared" si="12"/>
        <v>2025</v>
      </c>
      <c r="L1617" s="10">
        <f t="shared" si="13"/>
        <v>708.75</v>
      </c>
      <c r="M1617" s="11">
        <v>0.35</v>
      </c>
      <c r="O1617" s="16"/>
      <c r="P1617" s="17"/>
      <c r="Q1617" s="12"/>
      <c r="R1617" s="13"/>
    </row>
    <row r="1618" spans="1:18" ht="15.75" customHeight="1">
      <c r="A1618" s="1"/>
      <c r="B1618" s="6" t="s">
        <v>14</v>
      </c>
      <c r="C1618" s="6">
        <v>1185732</v>
      </c>
      <c r="D1618" s="7">
        <v>44331</v>
      </c>
      <c r="E1618" s="6" t="s">
        <v>46</v>
      </c>
      <c r="F1618" s="6" t="s">
        <v>69</v>
      </c>
      <c r="G1618" s="6" t="s">
        <v>70</v>
      </c>
      <c r="H1618" s="6" t="s">
        <v>21</v>
      </c>
      <c r="I1618" s="8">
        <v>0.54999999999999993</v>
      </c>
      <c r="J1618" s="9">
        <v>4750</v>
      </c>
      <c r="K1618" s="10">
        <f t="shared" si="12"/>
        <v>2612.4999999999995</v>
      </c>
      <c r="L1618" s="10">
        <f t="shared" si="13"/>
        <v>1044.9999999999998</v>
      </c>
      <c r="M1618" s="11">
        <v>0.39999999999999997</v>
      </c>
      <c r="O1618" s="16"/>
      <c r="P1618" s="17"/>
      <c r="Q1618" s="12"/>
      <c r="R1618" s="13"/>
    </row>
    <row r="1619" spans="1:18" ht="15.75" customHeight="1">
      <c r="A1619" s="1"/>
      <c r="B1619" s="6" t="s">
        <v>14</v>
      </c>
      <c r="C1619" s="6">
        <v>1185732</v>
      </c>
      <c r="D1619" s="7">
        <v>44331</v>
      </c>
      <c r="E1619" s="6" t="s">
        <v>46</v>
      </c>
      <c r="F1619" s="6" t="s">
        <v>69</v>
      </c>
      <c r="G1619" s="6" t="s">
        <v>70</v>
      </c>
      <c r="H1619" s="6" t="s">
        <v>22</v>
      </c>
      <c r="I1619" s="8">
        <v>0.6</v>
      </c>
      <c r="J1619" s="9">
        <v>5750</v>
      </c>
      <c r="K1619" s="10">
        <f t="shared" si="12"/>
        <v>3450</v>
      </c>
      <c r="L1619" s="10">
        <f t="shared" si="13"/>
        <v>1897.5000000000002</v>
      </c>
      <c r="M1619" s="11">
        <v>0.55000000000000004</v>
      </c>
      <c r="O1619" s="16"/>
      <c r="P1619" s="17"/>
      <c r="Q1619" s="12"/>
      <c r="R1619" s="13"/>
    </row>
    <row r="1620" spans="1:18" ht="15.75" customHeight="1">
      <c r="A1620" s="1"/>
      <c r="B1620" s="6" t="s">
        <v>14</v>
      </c>
      <c r="C1620" s="6">
        <v>1185732</v>
      </c>
      <c r="D1620" s="7">
        <v>44364</v>
      </c>
      <c r="E1620" s="6" t="s">
        <v>46</v>
      </c>
      <c r="F1620" s="6" t="s">
        <v>69</v>
      </c>
      <c r="G1620" s="6" t="s">
        <v>70</v>
      </c>
      <c r="H1620" s="6" t="s">
        <v>17</v>
      </c>
      <c r="I1620" s="8">
        <v>0.54999999999999993</v>
      </c>
      <c r="J1620" s="9">
        <v>8250</v>
      </c>
      <c r="K1620" s="10">
        <f t="shared" si="12"/>
        <v>4537.4999999999991</v>
      </c>
      <c r="L1620" s="10">
        <f t="shared" si="13"/>
        <v>2268.7499999999995</v>
      </c>
      <c r="M1620" s="11">
        <v>0.5</v>
      </c>
      <c r="O1620" s="16"/>
      <c r="P1620" s="17"/>
      <c r="Q1620" s="12"/>
      <c r="R1620" s="13"/>
    </row>
    <row r="1621" spans="1:18" ht="15.75" customHeight="1">
      <c r="A1621" s="1"/>
      <c r="B1621" s="6" t="s">
        <v>14</v>
      </c>
      <c r="C1621" s="6">
        <v>1185732</v>
      </c>
      <c r="D1621" s="7">
        <v>44364</v>
      </c>
      <c r="E1621" s="6" t="s">
        <v>46</v>
      </c>
      <c r="F1621" s="6" t="s">
        <v>69</v>
      </c>
      <c r="G1621" s="6" t="s">
        <v>70</v>
      </c>
      <c r="H1621" s="6" t="s">
        <v>18</v>
      </c>
      <c r="I1621" s="8">
        <v>0.5</v>
      </c>
      <c r="J1621" s="9">
        <v>5750</v>
      </c>
      <c r="K1621" s="10">
        <f t="shared" si="12"/>
        <v>2875</v>
      </c>
      <c r="L1621" s="10">
        <f t="shared" si="13"/>
        <v>1150</v>
      </c>
      <c r="M1621" s="11">
        <v>0.39999999999999997</v>
      </c>
      <c r="O1621" s="16"/>
      <c r="P1621" s="17"/>
      <c r="Q1621" s="12"/>
      <c r="R1621" s="13"/>
    </row>
    <row r="1622" spans="1:18" ht="15.75" customHeight="1">
      <c r="A1622" s="1"/>
      <c r="B1622" s="6" t="s">
        <v>14</v>
      </c>
      <c r="C1622" s="6">
        <v>1185732</v>
      </c>
      <c r="D1622" s="7">
        <v>44364</v>
      </c>
      <c r="E1622" s="6" t="s">
        <v>46</v>
      </c>
      <c r="F1622" s="6" t="s">
        <v>69</v>
      </c>
      <c r="G1622" s="6" t="s">
        <v>70</v>
      </c>
      <c r="H1622" s="6" t="s">
        <v>19</v>
      </c>
      <c r="I1622" s="8">
        <v>0.45</v>
      </c>
      <c r="J1622" s="9">
        <v>5500</v>
      </c>
      <c r="K1622" s="10">
        <f t="shared" si="12"/>
        <v>2475</v>
      </c>
      <c r="L1622" s="10">
        <f t="shared" si="13"/>
        <v>742.5</v>
      </c>
      <c r="M1622" s="11">
        <v>0.3</v>
      </c>
      <c r="O1622" s="16"/>
      <c r="P1622" s="17"/>
      <c r="Q1622" s="12"/>
      <c r="R1622" s="13"/>
    </row>
    <row r="1623" spans="1:18" ht="15.75" customHeight="1">
      <c r="A1623" s="1"/>
      <c r="B1623" s="6" t="s">
        <v>14</v>
      </c>
      <c r="C1623" s="6">
        <v>1185732</v>
      </c>
      <c r="D1623" s="7">
        <v>44364</v>
      </c>
      <c r="E1623" s="6" t="s">
        <v>46</v>
      </c>
      <c r="F1623" s="6" t="s">
        <v>69</v>
      </c>
      <c r="G1623" s="6" t="s">
        <v>70</v>
      </c>
      <c r="H1623" s="6" t="s">
        <v>20</v>
      </c>
      <c r="I1623" s="8">
        <v>0.45</v>
      </c>
      <c r="J1623" s="9">
        <v>5250</v>
      </c>
      <c r="K1623" s="10">
        <f t="shared" si="12"/>
        <v>2362.5</v>
      </c>
      <c r="L1623" s="10">
        <f t="shared" si="13"/>
        <v>826.875</v>
      </c>
      <c r="M1623" s="11">
        <v>0.35</v>
      </c>
      <c r="O1623" s="16"/>
      <c r="P1623" s="17"/>
      <c r="Q1623" s="12"/>
      <c r="R1623" s="13"/>
    </row>
    <row r="1624" spans="1:18" ht="15.75" customHeight="1">
      <c r="A1624" s="1"/>
      <c r="B1624" s="6" t="s">
        <v>14</v>
      </c>
      <c r="C1624" s="6">
        <v>1185732</v>
      </c>
      <c r="D1624" s="7">
        <v>44364</v>
      </c>
      <c r="E1624" s="6" t="s">
        <v>46</v>
      </c>
      <c r="F1624" s="6" t="s">
        <v>69</v>
      </c>
      <c r="G1624" s="6" t="s">
        <v>70</v>
      </c>
      <c r="H1624" s="6" t="s">
        <v>21</v>
      </c>
      <c r="I1624" s="8">
        <v>0.6</v>
      </c>
      <c r="J1624" s="9">
        <v>5250</v>
      </c>
      <c r="K1624" s="10">
        <f t="shared" si="12"/>
        <v>3150</v>
      </c>
      <c r="L1624" s="10">
        <f t="shared" si="13"/>
        <v>1260</v>
      </c>
      <c r="M1624" s="11">
        <v>0.39999999999999997</v>
      </c>
      <c r="O1624" s="16"/>
      <c r="P1624" s="17"/>
      <c r="Q1624" s="12"/>
      <c r="R1624" s="13"/>
    </row>
    <row r="1625" spans="1:18" ht="15.75" customHeight="1">
      <c r="A1625" s="1"/>
      <c r="B1625" s="6" t="s">
        <v>14</v>
      </c>
      <c r="C1625" s="6">
        <v>1185732</v>
      </c>
      <c r="D1625" s="7">
        <v>44364</v>
      </c>
      <c r="E1625" s="6" t="s">
        <v>46</v>
      </c>
      <c r="F1625" s="6" t="s">
        <v>69</v>
      </c>
      <c r="G1625" s="6" t="s">
        <v>70</v>
      </c>
      <c r="H1625" s="6" t="s">
        <v>22</v>
      </c>
      <c r="I1625" s="8">
        <v>0.65</v>
      </c>
      <c r="J1625" s="9">
        <v>6750</v>
      </c>
      <c r="K1625" s="10">
        <f t="shared" si="12"/>
        <v>4387.5</v>
      </c>
      <c r="L1625" s="10">
        <f t="shared" si="13"/>
        <v>2413.125</v>
      </c>
      <c r="M1625" s="11">
        <v>0.55000000000000004</v>
      </c>
      <c r="O1625" s="16"/>
      <c r="P1625" s="17"/>
      <c r="Q1625" s="12"/>
      <c r="R1625" s="13"/>
    </row>
    <row r="1626" spans="1:18" ht="15.75" customHeight="1">
      <c r="A1626" s="1"/>
      <c r="B1626" s="6" t="s">
        <v>14</v>
      </c>
      <c r="C1626" s="6">
        <v>1185732</v>
      </c>
      <c r="D1626" s="7">
        <v>44392</v>
      </c>
      <c r="E1626" s="6" t="s">
        <v>46</v>
      </c>
      <c r="F1626" s="6" t="s">
        <v>69</v>
      </c>
      <c r="G1626" s="6" t="s">
        <v>70</v>
      </c>
      <c r="H1626" s="6" t="s">
        <v>17</v>
      </c>
      <c r="I1626" s="8">
        <v>0.6</v>
      </c>
      <c r="J1626" s="9">
        <v>9000</v>
      </c>
      <c r="K1626" s="10">
        <f t="shared" si="12"/>
        <v>5400</v>
      </c>
      <c r="L1626" s="10">
        <f t="shared" si="13"/>
        <v>2700</v>
      </c>
      <c r="M1626" s="11">
        <v>0.5</v>
      </c>
      <c r="O1626" s="16"/>
      <c r="P1626" s="17"/>
      <c r="Q1626" s="12"/>
      <c r="R1626" s="13"/>
    </row>
    <row r="1627" spans="1:18" ht="15.75" customHeight="1">
      <c r="A1627" s="1"/>
      <c r="B1627" s="6" t="s">
        <v>14</v>
      </c>
      <c r="C1627" s="6">
        <v>1185732</v>
      </c>
      <c r="D1627" s="7">
        <v>44392</v>
      </c>
      <c r="E1627" s="6" t="s">
        <v>46</v>
      </c>
      <c r="F1627" s="6" t="s">
        <v>69</v>
      </c>
      <c r="G1627" s="6" t="s">
        <v>70</v>
      </c>
      <c r="H1627" s="6" t="s">
        <v>18</v>
      </c>
      <c r="I1627" s="8">
        <v>0.55000000000000004</v>
      </c>
      <c r="J1627" s="9">
        <v>6500</v>
      </c>
      <c r="K1627" s="10">
        <f t="shared" si="12"/>
        <v>3575.0000000000005</v>
      </c>
      <c r="L1627" s="10">
        <f t="shared" si="13"/>
        <v>1430</v>
      </c>
      <c r="M1627" s="11">
        <v>0.39999999999999997</v>
      </c>
      <c r="O1627" s="16"/>
      <c r="P1627" s="17"/>
      <c r="Q1627" s="12"/>
      <c r="R1627" s="13"/>
    </row>
    <row r="1628" spans="1:18" ht="15.75" customHeight="1">
      <c r="A1628" s="1"/>
      <c r="B1628" s="6" t="s">
        <v>14</v>
      </c>
      <c r="C1628" s="6">
        <v>1185732</v>
      </c>
      <c r="D1628" s="7">
        <v>44392</v>
      </c>
      <c r="E1628" s="6" t="s">
        <v>46</v>
      </c>
      <c r="F1628" s="6" t="s">
        <v>69</v>
      </c>
      <c r="G1628" s="6" t="s">
        <v>70</v>
      </c>
      <c r="H1628" s="6" t="s">
        <v>19</v>
      </c>
      <c r="I1628" s="8">
        <v>0.5</v>
      </c>
      <c r="J1628" s="9">
        <v>5750</v>
      </c>
      <c r="K1628" s="10">
        <f t="shared" si="12"/>
        <v>2875</v>
      </c>
      <c r="L1628" s="10">
        <f t="shared" si="13"/>
        <v>862.5</v>
      </c>
      <c r="M1628" s="11">
        <v>0.3</v>
      </c>
      <c r="O1628" s="16"/>
      <c r="P1628" s="17"/>
      <c r="Q1628" s="12"/>
      <c r="R1628" s="13"/>
    </row>
    <row r="1629" spans="1:18" ht="15.75" customHeight="1">
      <c r="A1629" s="1"/>
      <c r="B1629" s="6" t="s">
        <v>14</v>
      </c>
      <c r="C1629" s="6">
        <v>1185732</v>
      </c>
      <c r="D1629" s="7">
        <v>44392</v>
      </c>
      <c r="E1629" s="6" t="s">
        <v>46</v>
      </c>
      <c r="F1629" s="6" t="s">
        <v>69</v>
      </c>
      <c r="G1629" s="6" t="s">
        <v>70</v>
      </c>
      <c r="H1629" s="6" t="s">
        <v>20</v>
      </c>
      <c r="I1629" s="8">
        <v>0.5</v>
      </c>
      <c r="J1629" s="9">
        <v>5250</v>
      </c>
      <c r="K1629" s="10">
        <f t="shared" si="12"/>
        <v>2625</v>
      </c>
      <c r="L1629" s="10">
        <f t="shared" si="13"/>
        <v>918.74999999999989</v>
      </c>
      <c r="M1629" s="11">
        <v>0.35</v>
      </c>
      <c r="O1629" s="16"/>
      <c r="P1629" s="17"/>
      <c r="Q1629" s="12"/>
      <c r="R1629" s="13"/>
    </row>
    <row r="1630" spans="1:18" ht="15.75" customHeight="1">
      <c r="A1630" s="1"/>
      <c r="B1630" s="6" t="s">
        <v>14</v>
      </c>
      <c r="C1630" s="6">
        <v>1185732</v>
      </c>
      <c r="D1630" s="7">
        <v>44392</v>
      </c>
      <c r="E1630" s="6" t="s">
        <v>46</v>
      </c>
      <c r="F1630" s="6" t="s">
        <v>69</v>
      </c>
      <c r="G1630" s="6" t="s">
        <v>70</v>
      </c>
      <c r="H1630" s="6" t="s">
        <v>21</v>
      </c>
      <c r="I1630" s="8">
        <v>0.6</v>
      </c>
      <c r="J1630" s="9">
        <v>5500</v>
      </c>
      <c r="K1630" s="10">
        <f t="shared" si="12"/>
        <v>3300</v>
      </c>
      <c r="L1630" s="10">
        <f t="shared" si="13"/>
        <v>1320</v>
      </c>
      <c r="M1630" s="11">
        <v>0.39999999999999997</v>
      </c>
      <c r="O1630" s="16"/>
      <c r="P1630" s="17"/>
      <c r="Q1630" s="12"/>
      <c r="R1630" s="13"/>
    </row>
    <row r="1631" spans="1:18" ht="15.75" customHeight="1">
      <c r="A1631" s="1"/>
      <c r="B1631" s="6" t="s">
        <v>14</v>
      </c>
      <c r="C1631" s="6">
        <v>1185732</v>
      </c>
      <c r="D1631" s="7">
        <v>44392</v>
      </c>
      <c r="E1631" s="6" t="s">
        <v>46</v>
      </c>
      <c r="F1631" s="6" t="s">
        <v>69</v>
      </c>
      <c r="G1631" s="6" t="s">
        <v>70</v>
      </c>
      <c r="H1631" s="6" t="s">
        <v>22</v>
      </c>
      <c r="I1631" s="8">
        <v>0.65</v>
      </c>
      <c r="J1631" s="9">
        <v>7250</v>
      </c>
      <c r="K1631" s="10">
        <f t="shared" si="12"/>
        <v>4712.5</v>
      </c>
      <c r="L1631" s="10">
        <f t="shared" si="13"/>
        <v>2591.875</v>
      </c>
      <c r="M1631" s="11">
        <v>0.55000000000000004</v>
      </c>
      <c r="O1631" s="16"/>
      <c r="P1631" s="17"/>
      <c r="Q1631" s="12"/>
      <c r="R1631" s="13"/>
    </row>
    <row r="1632" spans="1:18" ht="15.75" customHeight="1">
      <c r="A1632" s="1"/>
      <c r="B1632" s="6" t="s">
        <v>14</v>
      </c>
      <c r="C1632" s="6">
        <v>1185732</v>
      </c>
      <c r="D1632" s="7">
        <v>44424</v>
      </c>
      <c r="E1632" s="6" t="s">
        <v>46</v>
      </c>
      <c r="F1632" s="6" t="s">
        <v>69</v>
      </c>
      <c r="G1632" s="6" t="s">
        <v>70</v>
      </c>
      <c r="H1632" s="6" t="s">
        <v>17</v>
      </c>
      <c r="I1632" s="8">
        <v>0.6</v>
      </c>
      <c r="J1632" s="9">
        <v>8750</v>
      </c>
      <c r="K1632" s="10">
        <f t="shared" si="12"/>
        <v>5250</v>
      </c>
      <c r="L1632" s="10">
        <f t="shared" si="13"/>
        <v>2625</v>
      </c>
      <c r="M1632" s="11">
        <v>0.5</v>
      </c>
      <c r="O1632" s="16"/>
      <c r="P1632" s="17"/>
      <c r="Q1632" s="12"/>
      <c r="R1632" s="13"/>
    </row>
    <row r="1633" spans="1:18" ht="15.75" customHeight="1">
      <c r="A1633" s="1"/>
      <c r="B1633" s="6" t="s">
        <v>14</v>
      </c>
      <c r="C1633" s="6">
        <v>1185732</v>
      </c>
      <c r="D1633" s="7">
        <v>44424</v>
      </c>
      <c r="E1633" s="6" t="s">
        <v>46</v>
      </c>
      <c r="F1633" s="6" t="s">
        <v>69</v>
      </c>
      <c r="G1633" s="6" t="s">
        <v>70</v>
      </c>
      <c r="H1633" s="6" t="s">
        <v>18</v>
      </c>
      <c r="I1633" s="8">
        <v>0.55000000000000004</v>
      </c>
      <c r="J1633" s="9">
        <v>6500</v>
      </c>
      <c r="K1633" s="10">
        <f t="shared" si="12"/>
        <v>3575.0000000000005</v>
      </c>
      <c r="L1633" s="10">
        <f t="shared" si="13"/>
        <v>1430</v>
      </c>
      <c r="M1633" s="11">
        <v>0.39999999999999997</v>
      </c>
      <c r="O1633" s="16"/>
      <c r="P1633" s="17"/>
      <c r="Q1633" s="12"/>
      <c r="R1633" s="13"/>
    </row>
    <row r="1634" spans="1:18" ht="15.75" customHeight="1">
      <c r="A1634" s="1"/>
      <c r="B1634" s="6" t="s">
        <v>14</v>
      </c>
      <c r="C1634" s="6">
        <v>1185732</v>
      </c>
      <c r="D1634" s="7">
        <v>44424</v>
      </c>
      <c r="E1634" s="6" t="s">
        <v>46</v>
      </c>
      <c r="F1634" s="6" t="s">
        <v>69</v>
      </c>
      <c r="G1634" s="6" t="s">
        <v>70</v>
      </c>
      <c r="H1634" s="6" t="s">
        <v>19</v>
      </c>
      <c r="I1634" s="8">
        <v>0.45000000000000007</v>
      </c>
      <c r="J1634" s="9">
        <v>5750</v>
      </c>
      <c r="K1634" s="10">
        <f t="shared" si="12"/>
        <v>2587.5000000000005</v>
      </c>
      <c r="L1634" s="10">
        <f t="shared" si="13"/>
        <v>776.25000000000011</v>
      </c>
      <c r="M1634" s="11">
        <v>0.3</v>
      </c>
      <c r="O1634" s="16"/>
      <c r="P1634" s="17"/>
      <c r="Q1634" s="12"/>
      <c r="R1634" s="13"/>
    </row>
    <row r="1635" spans="1:18" ht="15.75" customHeight="1">
      <c r="A1635" s="1"/>
      <c r="B1635" s="6" t="s">
        <v>14</v>
      </c>
      <c r="C1635" s="6">
        <v>1185732</v>
      </c>
      <c r="D1635" s="7">
        <v>44424</v>
      </c>
      <c r="E1635" s="6" t="s">
        <v>46</v>
      </c>
      <c r="F1635" s="6" t="s">
        <v>69</v>
      </c>
      <c r="G1635" s="6" t="s">
        <v>70</v>
      </c>
      <c r="H1635" s="6" t="s">
        <v>20</v>
      </c>
      <c r="I1635" s="8">
        <v>0.35</v>
      </c>
      <c r="J1635" s="9">
        <v>5250</v>
      </c>
      <c r="K1635" s="10">
        <f t="shared" si="12"/>
        <v>1837.4999999999998</v>
      </c>
      <c r="L1635" s="10">
        <f t="shared" si="13"/>
        <v>643.12499999999989</v>
      </c>
      <c r="M1635" s="11">
        <v>0.35</v>
      </c>
      <c r="O1635" s="16"/>
      <c r="P1635" s="17"/>
      <c r="Q1635" s="12"/>
      <c r="R1635" s="13"/>
    </row>
    <row r="1636" spans="1:18" ht="15.75" customHeight="1">
      <c r="A1636" s="1"/>
      <c r="B1636" s="6" t="s">
        <v>14</v>
      </c>
      <c r="C1636" s="6">
        <v>1185732</v>
      </c>
      <c r="D1636" s="7">
        <v>44424</v>
      </c>
      <c r="E1636" s="6" t="s">
        <v>46</v>
      </c>
      <c r="F1636" s="6" t="s">
        <v>69</v>
      </c>
      <c r="G1636" s="6" t="s">
        <v>70</v>
      </c>
      <c r="H1636" s="6" t="s">
        <v>21</v>
      </c>
      <c r="I1636" s="8">
        <v>0.45000000000000007</v>
      </c>
      <c r="J1636" s="9">
        <v>5000</v>
      </c>
      <c r="K1636" s="10">
        <f t="shared" si="12"/>
        <v>2250.0000000000005</v>
      </c>
      <c r="L1636" s="10">
        <f t="shared" si="13"/>
        <v>900.00000000000011</v>
      </c>
      <c r="M1636" s="11">
        <v>0.39999999999999997</v>
      </c>
      <c r="O1636" s="16"/>
      <c r="P1636" s="17"/>
      <c r="Q1636" s="12"/>
      <c r="R1636" s="13"/>
    </row>
    <row r="1637" spans="1:18" ht="15.75" customHeight="1">
      <c r="A1637" s="1"/>
      <c r="B1637" s="6" t="s">
        <v>14</v>
      </c>
      <c r="C1637" s="6">
        <v>1185732</v>
      </c>
      <c r="D1637" s="7">
        <v>44424</v>
      </c>
      <c r="E1637" s="6" t="s">
        <v>46</v>
      </c>
      <c r="F1637" s="6" t="s">
        <v>69</v>
      </c>
      <c r="G1637" s="6" t="s">
        <v>70</v>
      </c>
      <c r="H1637" s="6" t="s">
        <v>22</v>
      </c>
      <c r="I1637" s="8">
        <v>0.50000000000000011</v>
      </c>
      <c r="J1637" s="9">
        <v>6750</v>
      </c>
      <c r="K1637" s="10">
        <f t="shared" si="12"/>
        <v>3375.0000000000009</v>
      </c>
      <c r="L1637" s="10">
        <f t="shared" si="13"/>
        <v>1856.2500000000007</v>
      </c>
      <c r="M1637" s="11">
        <v>0.55000000000000004</v>
      </c>
      <c r="O1637" s="16"/>
      <c r="P1637" s="17"/>
      <c r="Q1637" s="12"/>
      <c r="R1637" s="13"/>
    </row>
    <row r="1638" spans="1:18" ht="15.75" customHeight="1">
      <c r="A1638" s="1"/>
      <c r="B1638" s="6" t="s">
        <v>14</v>
      </c>
      <c r="C1638" s="6">
        <v>1185732</v>
      </c>
      <c r="D1638" s="7">
        <v>44454</v>
      </c>
      <c r="E1638" s="6" t="s">
        <v>46</v>
      </c>
      <c r="F1638" s="6" t="s">
        <v>69</v>
      </c>
      <c r="G1638" s="6" t="s">
        <v>70</v>
      </c>
      <c r="H1638" s="6" t="s">
        <v>17</v>
      </c>
      <c r="I1638" s="8">
        <v>0.45000000000000007</v>
      </c>
      <c r="J1638" s="9">
        <v>8000</v>
      </c>
      <c r="K1638" s="10">
        <f t="shared" si="12"/>
        <v>3600.0000000000005</v>
      </c>
      <c r="L1638" s="10">
        <f t="shared" si="13"/>
        <v>1800.0000000000002</v>
      </c>
      <c r="M1638" s="11">
        <v>0.5</v>
      </c>
      <c r="O1638" s="16"/>
      <c r="P1638" s="17"/>
      <c r="Q1638" s="12"/>
      <c r="R1638" s="13"/>
    </row>
    <row r="1639" spans="1:18" ht="15.75" customHeight="1">
      <c r="A1639" s="1"/>
      <c r="B1639" s="6" t="s">
        <v>14</v>
      </c>
      <c r="C1639" s="6">
        <v>1185732</v>
      </c>
      <c r="D1639" s="7">
        <v>44454</v>
      </c>
      <c r="E1639" s="6" t="s">
        <v>46</v>
      </c>
      <c r="F1639" s="6" t="s">
        <v>69</v>
      </c>
      <c r="G1639" s="6" t="s">
        <v>70</v>
      </c>
      <c r="H1639" s="6" t="s">
        <v>18</v>
      </c>
      <c r="I1639" s="8">
        <v>0.40000000000000013</v>
      </c>
      <c r="J1639" s="9">
        <v>6000</v>
      </c>
      <c r="K1639" s="10">
        <f t="shared" si="12"/>
        <v>2400.0000000000009</v>
      </c>
      <c r="L1639" s="10">
        <f t="shared" si="13"/>
        <v>960.00000000000023</v>
      </c>
      <c r="M1639" s="11">
        <v>0.39999999999999997</v>
      </c>
      <c r="O1639" s="16"/>
      <c r="P1639" s="17"/>
      <c r="Q1639" s="12"/>
      <c r="R1639" s="13"/>
    </row>
    <row r="1640" spans="1:18" ht="15.75" customHeight="1">
      <c r="A1640" s="1"/>
      <c r="B1640" s="6" t="s">
        <v>14</v>
      </c>
      <c r="C1640" s="6">
        <v>1185732</v>
      </c>
      <c r="D1640" s="7">
        <v>44454</v>
      </c>
      <c r="E1640" s="6" t="s">
        <v>46</v>
      </c>
      <c r="F1640" s="6" t="s">
        <v>69</v>
      </c>
      <c r="G1640" s="6" t="s">
        <v>70</v>
      </c>
      <c r="H1640" s="6" t="s">
        <v>19</v>
      </c>
      <c r="I1640" s="8">
        <v>0.35</v>
      </c>
      <c r="J1640" s="9">
        <v>5000</v>
      </c>
      <c r="K1640" s="10">
        <f t="shared" si="12"/>
        <v>1750</v>
      </c>
      <c r="L1640" s="10">
        <f t="shared" si="13"/>
        <v>525</v>
      </c>
      <c r="M1640" s="11">
        <v>0.3</v>
      </c>
      <c r="O1640" s="16"/>
      <c r="P1640" s="17"/>
      <c r="Q1640" s="12"/>
      <c r="R1640" s="13"/>
    </row>
    <row r="1641" spans="1:18" ht="15.75" customHeight="1">
      <c r="A1641" s="1"/>
      <c r="B1641" s="6" t="s">
        <v>14</v>
      </c>
      <c r="C1641" s="6">
        <v>1185732</v>
      </c>
      <c r="D1641" s="7">
        <v>44454</v>
      </c>
      <c r="E1641" s="6" t="s">
        <v>46</v>
      </c>
      <c r="F1641" s="6" t="s">
        <v>69</v>
      </c>
      <c r="G1641" s="6" t="s">
        <v>70</v>
      </c>
      <c r="H1641" s="6" t="s">
        <v>20</v>
      </c>
      <c r="I1641" s="8">
        <v>0.35</v>
      </c>
      <c r="J1641" s="9">
        <v>4750</v>
      </c>
      <c r="K1641" s="10">
        <f t="shared" si="12"/>
        <v>1662.5</v>
      </c>
      <c r="L1641" s="10">
        <f t="shared" si="13"/>
        <v>581.875</v>
      </c>
      <c r="M1641" s="11">
        <v>0.35</v>
      </c>
      <c r="O1641" s="16"/>
      <c r="P1641" s="17"/>
      <c r="Q1641" s="12"/>
      <c r="R1641" s="13"/>
    </row>
    <row r="1642" spans="1:18" ht="15.75" customHeight="1">
      <c r="A1642" s="1"/>
      <c r="B1642" s="6" t="s">
        <v>14</v>
      </c>
      <c r="C1642" s="6">
        <v>1185732</v>
      </c>
      <c r="D1642" s="7">
        <v>44454</v>
      </c>
      <c r="E1642" s="6" t="s">
        <v>46</v>
      </c>
      <c r="F1642" s="6" t="s">
        <v>69</v>
      </c>
      <c r="G1642" s="6" t="s">
        <v>70</v>
      </c>
      <c r="H1642" s="6" t="s">
        <v>21</v>
      </c>
      <c r="I1642" s="8">
        <v>0.45000000000000007</v>
      </c>
      <c r="J1642" s="9">
        <v>4750</v>
      </c>
      <c r="K1642" s="10">
        <f t="shared" si="12"/>
        <v>2137.5000000000005</v>
      </c>
      <c r="L1642" s="10">
        <f t="shared" si="13"/>
        <v>855.00000000000011</v>
      </c>
      <c r="M1642" s="11">
        <v>0.39999999999999997</v>
      </c>
      <c r="O1642" s="16"/>
      <c r="P1642" s="17"/>
      <c r="Q1642" s="12"/>
      <c r="R1642" s="13"/>
    </row>
    <row r="1643" spans="1:18" ht="15.75" customHeight="1">
      <c r="A1643" s="1"/>
      <c r="B1643" s="6" t="s">
        <v>14</v>
      </c>
      <c r="C1643" s="6">
        <v>1185732</v>
      </c>
      <c r="D1643" s="7">
        <v>44454</v>
      </c>
      <c r="E1643" s="6" t="s">
        <v>46</v>
      </c>
      <c r="F1643" s="6" t="s">
        <v>69</v>
      </c>
      <c r="G1643" s="6" t="s">
        <v>70</v>
      </c>
      <c r="H1643" s="6" t="s">
        <v>22</v>
      </c>
      <c r="I1643" s="8">
        <v>0.50000000000000011</v>
      </c>
      <c r="J1643" s="9">
        <v>5750</v>
      </c>
      <c r="K1643" s="10">
        <f t="shared" si="12"/>
        <v>2875.0000000000005</v>
      </c>
      <c r="L1643" s="10">
        <f t="shared" si="13"/>
        <v>1581.2500000000005</v>
      </c>
      <c r="M1643" s="11">
        <v>0.55000000000000004</v>
      </c>
      <c r="O1643" s="16"/>
      <c r="P1643" s="17"/>
      <c r="Q1643" s="12"/>
      <c r="R1643" s="13"/>
    </row>
    <row r="1644" spans="1:18" ht="15.75" customHeight="1">
      <c r="A1644" s="1"/>
      <c r="B1644" s="6" t="s">
        <v>14</v>
      </c>
      <c r="C1644" s="6">
        <v>1185732</v>
      </c>
      <c r="D1644" s="7">
        <v>44486</v>
      </c>
      <c r="E1644" s="6" t="s">
        <v>46</v>
      </c>
      <c r="F1644" s="6" t="s">
        <v>69</v>
      </c>
      <c r="G1644" s="6" t="s">
        <v>70</v>
      </c>
      <c r="H1644" s="6" t="s">
        <v>17</v>
      </c>
      <c r="I1644" s="8">
        <v>0.50000000000000011</v>
      </c>
      <c r="J1644" s="9">
        <v>7500</v>
      </c>
      <c r="K1644" s="10">
        <f t="shared" si="12"/>
        <v>3750.0000000000009</v>
      </c>
      <c r="L1644" s="10">
        <f t="shared" si="13"/>
        <v>1875.0000000000005</v>
      </c>
      <c r="M1644" s="11">
        <v>0.5</v>
      </c>
      <c r="O1644" s="16"/>
      <c r="P1644" s="17"/>
      <c r="Q1644" s="12"/>
      <c r="R1644" s="13"/>
    </row>
    <row r="1645" spans="1:18" ht="15.75" customHeight="1">
      <c r="A1645" s="1"/>
      <c r="B1645" s="6" t="s">
        <v>14</v>
      </c>
      <c r="C1645" s="6">
        <v>1185732</v>
      </c>
      <c r="D1645" s="7">
        <v>44486</v>
      </c>
      <c r="E1645" s="6" t="s">
        <v>46</v>
      </c>
      <c r="F1645" s="6" t="s">
        <v>69</v>
      </c>
      <c r="G1645" s="6" t="s">
        <v>70</v>
      </c>
      <c r="H1645" s="6" t="s">
        <v>18</v>
      </c>
      <c r="I1645" s="8">
        <v>0.40000000000000013</v>
      </c>
      <c r="J1645" s="9">
        <v>5750</v>
      </c>
      <c r="K1645" s="10">
        <f t="shared" si="12"/>
        <v>2300.0000000000009</v>
      </c>
      <c r="L1645" s="10">
        <f t="shared" si="13"/>
        <v>920.00000000000034</v>
      </c>
      <c r="M1645" s="11">
        <v>0.39999999999999997</v>
      </c>
      <c r="O1645" s="16"/>
      <c r="P1645" s="17"/>
      <c r="Q1645" s="12"/>
      <c r="R1645" s="13"/>
    </row>
    <row r="1646" spans="1:18" ht="15.75" customHeight="1">
      <c r="A1646" s="1"/>
      <c r="B1646" s="6" t="s">
        <v>14</v>
      </c>
      <c r="C1646" s="6">
        <v>1185732</v>
      </c>
      <c r="D1646" s="7">
        <v>44486</v>
      </c>
      <c r="E1646" s="6" t="s">
        <v>46</v>
      </c>
      <c r="F1646" s="6" t="s">
        <v>69</v>
      </c>
      <c r="G1646" s="6" t="s">
        <v>70</v>
      </c>
      <c r="H1646" s="6" t="s">
        <v>19</v>
      </c>
      <c r="I1646" s="8">
        <v>0.40000000000000013</v>
      </c>
      <c r="J1646" s="9">
        <v>4250</v>
      </c>
      <c r="K1646" s="10">
        <f t="shared" si="12"/>
        <v>1700.0000000000005</v>
      </c>
      <c r="L1646" s="10">
        <f t="shared" si="13"/>
        <v>510.00000000000011</v>
      </c>
      <c r="M1646" s="11">
        <v>0.3</v>
      </c>
      <c r="O1646" s="16"/>
      <c r="P1646" s="17"/>
      <c r="Q1646" s="12"/>
      <c r="R1646" s="13"/>
    </row>
    <row r="1647" spans="1:18" ht="15.75" customHeight="1">
      <c r="A1647" s="1"/>
      <c r="B1647" s="6" t="s">
        <v>14</v>
      </c>
      <c r="C1647" s="6">
        <v>1185732</v>
      </c>
      <c r="D1647" s="7">
        <v>44486</v>
      </c>
      <c r="E1647" s="6" t="s">
        <v>46</v>
      </c>
      <c r="F1647" s="6" t="s">
        <v>69</v>
      </c>
      <c r="G1647" s="6" t="s">
        <v>70</v>
      </c>
      <c r="H1647" s="6" t="s">
        <v>20</v>
      </c>
      <c r="I1647" s="8">
        <v>0.40000000000000013</v>
      </c>
      <c r="J1647" s="9">
        <v>4000</v>
      </c>
      <c r="K1647" s="10">
        <f t="shared" si="12"/>
        <v>1600.0000000000005</v>
      </c>
      <c r="L1647" s="10">
        <f t="shared" si="13"/>
        <v>560.00000000000011</v>
      </c>
      <c r="M1647" s="11">
        <v>0.35</v>
      </c>
      <c r="O1647" s="16"/>
      <c r="P1647" s="17"/>
      <c r="Q1647" s="12"/>
      <c r="R1647" s="13"/>
    </row>
    <row r="1648" spans="1:18" ht="15.75" customHeight="1">
      <c r="A1648" s="1"/>
      <c r="B1648" s="6" t="s">
        <v>14</v>
      </c>
      <c r="C1648" s="6">
        <v>1185732</v>
      </c>
      <c r="D1648" s="7">
        <v>44486</v>
      </c>
      <c r="E1648" s="6" t="s">
        <v>46</v>
      </c>
      <c r="F1648" s="6" t="s">
        <v>69</v>
      </c>
      <c r="G1648" s="6" t="s">
        <v>70</v>
      </c>
      <c r="H1648" s="6" t="s">
        <v>21</v>
      </c>
      <c r="I1648" s="8">
        <v>0.50000000000000011</v>
      </c>
      <c r="J1648" s="9">
        <v>4000</v>
      </c>
      <c r="K1648" s="10">
        <f t="shared" si="12"/>
        <v>2000.0000000000005</v>
      </c>
      <c r="L1648" s="10">
        <f t="shared" si="13"/>
        <v>800.00000000000011</v>
      </c>
      <c r="M1648" s="11">
        <v>0.39999999999999997</v>
      </c>
      <c r="O1648" s="16"/>
      <c r="P1648" s="17"/>
      <c r="Q1648" s="12"/>
      <c r="R1648" s="13"/>
    </row>
    <row r="1649" spans="1:18" ht="15.75" customHeight="1">
      <c r="A1649" s="1"/>
      <c r="B1649" s="6" t="s">
        <v>14</v>
      </c>
      <c r="C1649" s="6">
        <v>1185732</v>
      </c>
      <c r="D1649" s="7">
        <v>44486</v>
      </c>
      <c r="E1649" s="6" t="s">
        <v>46</v>
      </c>
      <c r="F1649" s="6" t="s">
        <v>69</v>
      </c>
      <c r="G1649" s="6" t="s">
        <v>70</v>
      </c>
      <c r="H1649" s="6" t="s">
        <v>22</v>
      </c>
      <c r="I1649" s="8">
        <v>0.55000000000000004</v>
      </c>
      <c r="J1649" s="9">
        <v>5250</v>
      </c>
      <c r="K1649" s="10">
        <f t="shared" si="12"/>
        <v>2887.5000000000005</v>
      </c>
      <c r="L1649" s="10">
        <f t="shared" si="13"/>
        <v>1588.1250000000005</v>
      </c>
      <c r="M1649" s="11">
        <v>0.55000000000000004</v>
      </c>
      <c r="O1649" s="16"/>
      <c r="P1649" s="17"/>
      <c r="Q1649" s="12"/>
      <c r="R1649" s="13"/>
    </row>
    <row r="1650" spans="1:18" ht="15.75" customHeight="1">
      <c r="A1650" s="1"/>
      <c r="B1650" s="6" t="s">
        <v>14</v>
      </c>
      <c r="C1650" s="6">
        <v>1185732</v>
      </c>
      <c r="D1650" s="7">
        <v>44516</v>
      </c>
      <c r="E1650" s="6" t="s">
        <v>46</v>
      </c>
      <c r="F1650" s="6" t="s">
        <v>69</v>
      </c>
      <c r="G1650" s="6" t="s">
        <v>70</v>
      </c>
      <c r="H1650" s="6" t="s">
        <v>17</v>
      </c>
      <c r="I1650" s="8">
        <v>0.50000000000000011</v>
      </c>
      <c r="J1650" s="9">
        <v>6750</v>
      </c>
      <c r="K1650" s="10">
        <f t="shared" si="12"/>
        <v>3375.0000000000009</v>
      </c>
      <c r="L1650" s="10">
        <f t="shared" si="13"/>
        <v>1687.5000000000005</v>
      </c>
      <c r="M1650" s="11">
        <v>0.5</v>
      </c>
      <c r="O1650" s="16"/>
      <c r="P1650" s="17"/>
      <c r="Q1650" s="12"/>
      <c r="R1650" s="13"/>
    </row>
    <row r="1651" spans="1:18" ht="15.75" customHeight="1">
      <c r="A1651" s="1"/>
      <c r="B1651" s="6" t="s">
        <v>14</v>
      </c>
      <c r="C1651" s="6">
        <v>1185732</v>
      </c>
      <c r="D1651" s="7">
        <v>44516</v>
      </c>
      <c r="E1651" s="6" t="s">
        <v>46</v>
      </c>
      <c r="F1651" s="6" t="s">
        <v>69</v>
      </c>
      <c r="G1651" s="6" t="s">
        <v>70</v>
      </c>
      <c r="H1651" s="6" t="s">
        <v>18</v>
      </c>
      <c r="I1651" s="8">
        <v>0.45000000000000012</v>
      </c>
      <c r="J1651" s="9">
        <v>5000</v>
      </c>
      <c r="K1651" s="10">
        <f t="shared" si="12"/>
        <v>2250.0000000000005</v>
      </c>
      <c r="L1651" s="10">
        <f t="shared" si="13"/>
        <v>900.00000000000011</v>
      </c>
      <c r="M1651" s="11">
        <v>0.39999999999999997</v>
      </c>
      <c r="O1651" s="16"/>
      <c r="P1651" s="17"/>
      <c r="Q1651" s="12"/>
      <c r="R1651" s="13"/>
    </row>
    <row r="1652" spans="1:18" ht="15.75" customHeight="1">
      <c r="A1652" s="1"/>
      <c r="B1652" s="6" t="s">
        <v>14</v>
      </c>
      <c r="C1652" s="6">
        <v>1185732</v>
      </c>
      <c r="D1652" s="7">
        <v>44516</v>
      </c>
      <c r="E1652" s="6" t="s">
        <v>46</v>
      </c>
      <c r="F1652" s="6" t="s">
        <v>69</v>
      </c>
      <c r="G1652" s="6" t="s">
        <v>70</v>
      </c>
      <c r="H1652" s="6" t="s">
        <v>19</v>
      </c>
      <c r="I1652" s="8">
        <v>0.45000000000000012</v>
      </c>
      <c r="J1652" s="9">
        <v>4450</v>
      </c>
      <c r="K1652" s="10">
        <f t="shared" si="12"/>
        <v>2002.5000000000005</v>
      </c>
      <c r="L1652" s="10">
        <f t="shared" si="13"/>
        <v>600.75000000000011</v>
      </c>
      <c r="M1652" s="11">
        <v>0.3</v>
      </c>
      <c r="O1652" s="16"/>
      <c r="P1652" s="17"/>
      <c r="Q1652" s="12"/>
      <c r="R1652" s="13"/>
    </row>
    <row r="1653" spans="1:18" ht="15.75" customHeight="1">
      <c r="A1653" s="1"/>
      <c r="B1653" s="6" t="s">
        <v>14</v>
      </c>
      <c r="C1653" s="6">
        <v>1185732</v>
      </c>
      <c r="D1653" s="7">
        <v>44516</v>
      </c>
      <c r="E1653" s="6" t="s">
        <v>46</v>
      </c>
      <c r="F1653" s="6" t="s">
        <v>69</v>
      </c>
      <c r="G1653" s="6" t="s">
        <v>70</v>
      </c>
      <c r="H1653" s="6" t="s">
        <v>20</v>
      </c>
      <c r="I1653" s="8">
        <v>0.45000000000000012</v>
      </c>
      <c r="J1653" s="9">
        <v>4750</v>
      </c>
      <c r="K1653" s="10">
        <f t="shared" si="12"/>
        <v>2137.5000000000005</v>
      </c>
      <c r="L1653" s="10">
        <f t="shared" si="13"/>
        <v>748.12500000000011</v>
      </c>
      <c r="M1653" s="11">
        <v>0.35</v>
      </c>
      <c r="O1653" s="16"/>
      <c r="P1653" s="17"/>
      <c r="Q1653" s="12"/>
      <c r="R1653" s="13"/>
    </row>
    <row r="1654" spans="1:18" ht="15.75" customHeight="1">
      <c r="A1654" s="1"/>
      <c r="B1654" s="6" t="s">
        <v>14</v>
      </c>
      <c r="C1654" s="6">
        <v>1185732</v>
      </c>
      <c r="D1654" s="7">
        <v>44516</v>
      </c>
      <c r="E1654" s="6" t="s">
        <v>46</v>
      </c>
      <c r="F1654" s="6" t="s">
        <v>69</v>
      </c>
      <c r="G1654" s="6" t="s">
        <v>70</v>
      </c>
      <c r="H1654" s="6" t="s">
        <v>21</v>
      </c>
      <c r="I1654" s="8">
        <v>0.6</v>
      </c>
      <c r="J1654" s="9">
        <v>4500</v>
      </c>
      <c r="K1654" s="10">
        <f t="shared" si="12"/>
        <v>2700</v>
      </c>
      <c r="L1654" s="10">
        <f t="shared" si="13"/>
        <v>1080</v>
      </c>
      <c r="M1654" s="11">
        <v>0.39999999999999997</v>
      </c>
      <c r="O1654" s="16"/>
      <c r="P1654" s="17"/>
      <c r="Q1654" s="12"/>
      <c r="R1654" s="13"/>
    </row>
    <row r="1655" spans="1:18" ht="15.75" customHeight="1">
      <c r="A1655" s="1"/>
      <c r="B1655" s="6" t="s">
        <v>14</v>
      </c>
      <c r="C1655" s="6">
        <v>1185732</v>
      </c>
      <c r="D1655" s="7">
        <v>44516</v>
      </c>
      <c r="E1655" s="6" t="s">
        <v>46</v>
      </c>
      <c r="F1655" s="6" t="s">
        <v>69</v>
      </c>
      <c r="G1655" s="6" t="s">
        <v>70</v>
      </c>
      <c r="H1655" s="6" t="s">
        <v>22</v>
      </c>
      <c r="I1655" s="8">
        <v>0.64999999999999991</v>
      </c>
      <c r="J1655" s="9">
        <v>6250</v>
      </c>
      <c r="K1655" s="10">
        <f t="shared" si="12"/>
        <v>4062.4999999999995</v>
      </c>
      <c r="L1655" s="10">
        <f t="shared" si="13"/>
        <v>2234.375</v>
      </c>
      <c r="M1655" s="11">
        <v>0.55000000000000004</v>
      </c>
      <c r="O1655" s="16"/>
      <c r="P1655" s="17"/>
      <c r="Q1655" s="12"/>
      <c r="R1655" s="13"/>
    </row>
    <row r="1656" spans="1:18" ht="15.75" customHeight="1">
      <c r="A1656" s="1"/>
      <c r="B1656" s="6" t="s">
        <v>14</v>
      </c>
      <c r="C1656" s="6">
        <v>1185732</v>
      </c>
      <c r="D1656" s="7">
        <v>44545</v>
      </c>
      <c r="E1656" s="6" t="s">
        <v>46</v>
      </c>
      <c r="F1656" s="6" t="s">
        <v>69</v>
      </c>
      <c r="G1656" s="6" t="s">
        <v>70</v>
      </c>
      <c r="H1656" s="6" t="s">
        <v>17</v>
      </c>
      <c r="I1656" s="8">
        <v>0.6</v>
      </c>
      <c r="J1656" s="9">
        <v>8500</v>
      </c>
      <c r="K1656" s="10">
        <f t="shared" si="12"/>
        <v>5100</v>
      </c>
      <c r="L1656" s="10">
        <f t="shared" si="13"/>
        <v>2550</v>
      </c>
      <c r="M1656" s="11">
        <v>0.5</v>
      </c>
      <c r="O1656" s="16"/>
      <c r="P1656" s="17"/>
      <c r="Q1656" s="12"/>
      <c r="R1656" s="13"/>
    </row>
    <row r="1657" spans="1:18" ht="15.75" customHeight="1">
      <c r="A1657" s="1"/>
      <c r="B1657" s="6" t="s">
        <v>14</v>
      </c>
      <c r="C1657" s="6">
        <v>1185732</v>
      </c>
      <c r="D1657" s="7">
        <v>44545</v>
      </c>
      <c r="E1657" s="6" t="s">
        <v>46</v>
      </c>
      <c r="F1657" s="6" t="s">
        <v>69</v>
      </c>
      <c r="G1657" s="6" t="s">
        <v>70</v>
      </c>
      <c r="H1657" s="6" t="s">
        <v>18</v>
      </c>
      <c r="I1657" s="8">
        <v>0.5</v>
      </c>
      <c r="J1657" s="9">
        <v>6500</v>
      </c>
      <c r="K1657" s="10">
        <f t="shared" si="12"/>
        <v>3250</v>
      </c>
      <c r="L1657" s="10">
        <f t="shared" si="13"/>
        <v>1300</v>
      </c>
      <c r="M1657" s="11">
        <v>0.39999999999999997</v>
      </c>
      <c r="O1657" s="16"/>
      <c r="P1657" s="17"/>
      <c r="Q1657" s="12"/>
      <c r="R1657" s="13"/>
    </row>
    <row r="1658" spans="1:18" ht="15.75" customHeight="1">
      <c r="A1658" s="1"/>
      <c r="B1658" s="6" t="s">
        <v>14</v>
      </c>
      <c r="C1658" s="6">
        <v>1185732</v>
      </c>
      <c r="D1658" s="7">
        <v>44545</v>
      </c>
      <c r="E1658" s="6" t="s">
        <v>46</v>
      </c>
      <c r="F1658" s="6" t="s">
        <v>69</v>
      </c>
      <c r="G1658" s="6" t="s">
        <v>70</v>
      </c>
      <c r="H1658" s="6" t="s">
        <v>19</v>
      </c>
      <c r="I1658" s="8">
        <v>0.5</v>
      </c>
      <c r="J1658" s="9">
        <v>6000</v>
      </c>
      <c r="K1658" s="10">
        <f t="shared" si="12"/>
        <v>3000</v>
      </c>
      <c r="L1658" s="10">
        <f t="shared" si="13"/>
        <v>900</v>
      </c>
      <c r="M1658" s="11">
        <v>0.3</v>
      </c>
      <c r="O1658" s="16"/>
      <c r="P1658" s="17"/>
      <c r="Q1658" s="12"/>
      <c r="R1658" s="13"/>
    </row>
    <row r="1659" spans="1:18" ht="15.75" customHeight="1">
      <c r="A1659" s="1"/>
      <c r="B1659" s="6" t="s">
        <v>14</v>
      </c>
      <c r="C1659" s="6">
        <v>1185732</v>
      </c>
      <c r="D1659" s="7">
        <v>44545</v>
      </c>
      <c r="E1659" s="6" t="s">
        <v>46</v>
      </c>
      <c r="F1659" s="6" t="s">
        <v>69</v>
      </c>
      <c r="G1659" s="6" t="s">
        <v>70</v>
      </c>
      <c r="H1659" s="6" t="s">
        <v>20</v>
      </c>
      <c r="I1659" s="8">
        <v>0.5</v>
      </c>
      <c r="J1659" s="9">
        <v>5500</v>
      </c>
      <c r="K1659" s="10">
        <f t="shared" si="12"/>
        <v>2750</v>
      </c>
      <c r="L1659" s="10">
        <f t="shared" si="13"/>
        <v>962.49999999999989</v>
      </c>
      <c r="M1659" s="11">
        <v>0.35</v>
      </c>
      <c r="O1659" s="16"/>
      <c r="P1659" s="17"/>
      <c r="Q1659" s="12"/>
      <c r="R1659" s="13"/>
    </row>
    <row r="1660" spans="1:18" ht="15.75" customHeight="1">
      <c r="A1660" s="1"/>
      <c r="B1660" s="6" t="s">
        <v>14</v>
      </c>
      <c r="C1660" s="6">
        <v>1185732</v>
      </c>
      <c r="D1660" s="7">
        <v>44545</v>
      </c>
      <c r="E1660" s="6" t="s">
        <v>46</v>
      </c>
      <c r="F1660" s="6" t="s">
        <v>69</v>
      </c>
      <c r="G1660" s="6" t="s">
        <v>70</v>
      </c>
      <c r="H1660" s="6" t="s">
        <v>21</v>
      </c>
      <c r="I1660" s="8">
        <v>0.6</v>
      </c>
      <c r="J1660" s="9">
        <v>5500</v>
      </c>
      <c r="K1660" s="10">
        <f t="shared" si="12"/>
        <v>3300</v>
      </c>
      <c r="L1660" s="10">
        <f t="shared" si="13"/>
        <v>1320</v>
      </c>
      <c r="M1660" s="11">
        <v>0.39999999999999997</v>
      </c>
      <c r="O1660" s="16"/>
      <c r="P1660" s="17"/>
      <c r="Q1660" s="12"/>
      <c r="R1660" s="13"/>
    </row>
    <row r="1661" spans="1:18" ht="15.75" customHeight="1">
      <c r="A1661" s="1"/>
      <c r="B1661" s="6" t="s">
        <v>14</v>
      </c>
      <c r="C1661" s="6">
        <v>1185732</v>
      </c>
      <c r="D1661" s="7">
        <v>44545</v>
      </c>
      <c r="E1661" s="6" t="s">
        <v>46</v>
      </c>
      <c r="F1661" s="6" t="s">
        <v>69</v>
      </c>
      <c r="G1661" s="6" t="s">
        <v>70</v>
      </c>
      <c r="H1661" s="6" t="s">
        <v>22</v>
      </c>
      <c r="I1661" s="8">
        <v>0.64999999999999991</v>
      </c>
      <c r="J1661" s="9">
        <v>6500</v>
      </c>
      <c r="K1661" s="10">
        <f t="shared" si="12"/>
        <v>4224.9999999999991</v>
      </c>
      <c r="L1661" s="10">
        <f t="shared" si="13"/>
        <v>2323.7499999999995</v>
      </c>
      <c r="M1661" s="11">
        <v>0.55000000000000004</v>
      </c>
      <c r="O1661" s="16"/>
      <c r="P1661" s="17"/>
      <c r="Q1661" s="12"/>
      <c r="R1661" s="13"/>
    </row>
    <row r="1662" spans="1:18" ht="15.75" customHeight="1">
      <c r="A1662" s="1" t="s">
        <v>39</v>
      </c>
      <c r="B1662" s="6" t="s">
        <v>14</v>
      </c>
      <c r="C1662" s="6">
        <v>1185732</v>
      </c>
      <c r="D1662" s="7">
        <v>44214</v>
      </c>
      <c r="E1662" s="6" t="s">
        <v>33</v>
      </c>
      <c r="F1662" s="6" t="s">
        <v>71</v>
      </c>
      <c r="G1662" s="6" t="s">
        <v>72</v>
      </c>
      <c r="H1662" s="6" t="s">
        <v>17</v>
      </c>
      <c r="I1662" s="8">
        <v>0.3</v>
      </c>
      <c r="J1662" s="9">
        <v>6250</v>
      </c>
      <c r="K1662" s="10">
        <f t="shared" si="12"/>
        <v>1875</v>
      </c>
      <c r="L1662" s="10">
        <f t="shared" si="13"/>
        <v>750</v>
      </c>
      <c r="M1662" s="11">
        <v>0.4</v>
      </c>
      <c r="O1662" s="16"/>
      <c r="P1662" s="14"/>
      <c r="Q1662" s="12"/>
      <c r="R1662" s="13"/>
    </row>
    <row r="1663" spans="1:18" ht="15.75" customHeight="1">
      <c r="A1663" s="1"/>
      <c r="B1663" s="6" t="s">
        <v>14</v>
      </c>
      <c r="C1663" s="6">
        <v>1185732</v>
      </c>
      <c r="D1663" s="7">
        <v>44214</v>
      </c>
      <c r="E1663" s="6" t="s">
        <v>33</v>
      </c>
      <c r="F1663" s="6" t="s">
        <v>71</v>
      </c>
      <c r="G1663" s="6" t="s">
        <v>72</v>
      </c>
      <c r="H1663" s="6" t="s">
        <v>18</v>
      </c>
      <c r="I1663" s="8">
        <v>0.3</v>
      </c>
      <c r="J1663" s="9">
        <v>4250</v>
      </c>
      <c r="K1663" s="10">
        <f t="shared" si="12"/>
        <v>1275</v>
      </c>
      <c r="L1663" s="10">
        <f t="shared" si="13"/>
        <v>446.25</v>
      </c>
      <c r="M1663" s="11">
        <v>0.35</v>
      </c>
      <c r="O1663" s="16"/>
      <c r="P1663" s="14"/>
      <c r="Q1663" s="12"/>
      <c r="R1663" s="13"/>
    </row>
    <row r="1664" spans="1:18" ht="15.75" customHeight="1">
      <c r="A1664" s="1"/>
      <c r="B1664" s="6" t="s">
        <v>14</v>
      </c>
      <c r="C1664" s="6">
        <v>1185732</v>
      </c>
      <c r="D1664" s="7">
        <v>44214</v>
      </c>
      <c r="E1664" s="6" t="s">
        <v>33</v>
      </c>
      <c r="F1664" s="6" t="s">
        <v>71</v>
      </c>
      <c r="G1664" s="6" t="s">
        <v>72</v>
      </c>
      <c r="H1664" s="6" t="s">
        <v>19</v>
      </c>
      <c r="I1664" s="8">
        <v>0.2</v>
      </c>
      <c r="J1664" s="9">
        <v>4250</v>
      </c>
      <c r="K1664" s="10">
        <f t="shared" si="12"/>
        <v>850</v>
      </c>
      <c r="L1664" s="10">
        <f t="shared" si="13"/>
        <v>297.5</v>
      </c>
      <c r="M1664" s="11">
        <v>0.35</v>
      </c>
      <c r="O1664" s="16"/>
      <c r="P1664" s="14"/>
      <c r="Q1664" s="12"/>
      <c r="R1664" s="13"/>
    </row>
    <row r="1665" spans="1:18" ht="15.75" customHeight="1">
      <c r="A1665" s="1"/>
      <c r="B1665" s="6" t="s">
        <v>14</v>
      </c>
      <c r="C1665" s="6">
        <v>1185732</v>
      </c>
      <c r="D1665" s="7">
        <v>44214</v>
      </c>
      <c r="E1665" s="6" t="s">
        <v>33</v>
      </c>
      <c r="F1665" s="6" t="s">
        <v>71</v>
      </c>
      <c r="G1665" s="6" t="s">
        <v>72</v>
      </c>
      <c r="H1665" s="6" t="s">
        <v>20</v>
      </c>
      <c r="I1665" s="8">
        <v>0.25000000000000006</v>
      </c>
      <c r="J1665" s="9">
        <v>2750</v>
      </c>
      <c r="K1665" s="10">
        <f t="shared" si="12"/>
        <v>687.50000000000011</v>
      </c>
      <c r="L1665" s="10">
        <f t="shared" si="13"/>
        <v>275.00000000000006</v>
      </c>
      <c r="M1665" s="11">
        <v>0.4</v>
      </c>
      <c r="O1665" s="16"/>
      <c r="P1665" s="14"/>
      <c r="Q1665" s="12"/>
      <c r="R1665" s="13"/>
    </row>
    <row r="1666" spans="1:18" ht="15.75" customHeight="1">
      <c r="A1666" s="1"/>
      <c r="B1666" s="6" t="s">
        <v>14</v>
      </c>
      <c r="C1666" s="6">
        <v>1185732</v>
      </c>
      <c r="D1666" s="7">
        <v>44214</v>
      </c>
      <c r="E1666" s="6" t="s">
        <v>33</v>
      </c>
      <c r="F1666" s="6" t="s">
        <v>71</v>
      </c>
      <c r="G1666" s="6" t="s">
        <v>72</v>
      </c>
      <c r="H1666" s="6" t="s">
        <v>21</v>
      </c>
      <c r="I1666" s="8">
        <v>0.39999999999999997</v>
      </c>
      <c r="J1666" s="9">
        <v>3250</v>
      </c>
      <c r="K1666" s="10">
        <f t="shared" si="12"/>
        <v>1300</v>
      </c>
      <c r="L1666" s="10">
        <f t="shared" si="13"/>
        <v>454.99999999999994</v>
      </c>
      <c r="M1666" s="11">
        <v>0.35</v>
      </c>
      <c r="O1666" s="16"/>
      <c r="P1666" s="14"/>
      <c r="Q1666" s="12"/>
      <c r="R1666" s="13"/>
    </row>
    <row r="1667" spans="1:18" ht="15.75" customHeight="1">
      <c r="A1667" s="1"/>
      <c r="B1667" s="6" t="s">
        <v>14</v>
      </c>
      <c r="C1667" s="6">
        <v>1185732</v>
      </c>
      <c r="D1667" s="7">
        <v>44214</v>
      </c>
      <c r="E1667" s="6" t="s">
        <v>33</v>
      </c>
      <c r="F1667" s="6" t="s">
        <v>71</v>
      </c>
      <c r="G1667" s="6" t="s">
        <v>72</v>
      </c>
      <c r="H1667" s="6" t="s">
        <v>22</v>
      </c>
      <c r="I1667" s="8">
        <v>0.3</v>
      </c>
      <c r="J1667" s="9">
        <v>4250</v>
      </c>
      <c r="K1667" s="10">
        <f t="shared" si="12"/>
        <v>1275</v>
      </c>
      <c r="L1667" s="10">
        <f t="shared" si="13"/>
        <v>637.5</v>
      </c>
      <c r="M1667" s="11">
        <v>0.5</v>
      </c>
      <c r="O1667" s="16"/>
      <c r="P1667" s="14"/>
      <c r="Q1667" s="12"/>
      <c r="R1667" s="13"/>
    </row>
    <row r="1668" spans="1:18" ht="15.75" customHeight="1">
      <c r="A1668" s="1"/>
      <c r="B1668" s="6" t="s">
        <v>14</v>
      </c>
      <c r="C1668" s="6">
        <v>1185732</v>
      </c>
      <c r="D1668" s="7">
        <v>44245</v>
      </c>
      <c r="E1668" s="6" t="s">
        <v>33</v>
      </c>
      <c r="F1668" s="6" t="s">
        <v>71</v>
      </c>
      <c r="G1668" s="6" t="s">
        <v>72</v>
      </c>
      <c r="H1668" s="6" t="s">
        <v>17</v>
      </c>
      <c r="I1668" s="8">
        <v>0.3</v>
      </c>
      <c r="J1668" s="9">
        <v>6750</v>
      </c>
      <c r="K1668" s="10">
        <f t="shared" si="12"/>
        <v>2025</v>
      </c>
      <c r="L1668" s="10">
        <f t="shared" si="13"/>
        <v>810</v>
      </c>
      <c r="M1668" s="11">
        <v>0.4</v>
      </c>
      <c r="O1668" s="16"/>
      <c r="P1668" s="14"/>
      <c r="Q1668" s="12"/>
      <c r="R1668" s="13"/>
    </row>
    <row r="1669" spans="1:18" ht="15.75" customHeight="1">
      <c r="A1669" s="1"/>
      <c r="B1669" s="6" t="s">
        <v>14</v>
      </c>
      <c r="C1669" s="6">
        <v>1185732</v>
      </c>
      <c r="D1669" s="7">
        <v>44245</v>
      </c>
      <c r="E1669" s="6" t="s">
        <v>33</v>
      </c>
      <c r="F1669" s="6" t="s">
        <v>71</v>
      </c>
      <c r="G1669" s="6" t="s">
        <v>72</v>
      </c>
      <c r="H1669" s="6" t="s">
        <v>18</v>
      </c>
      <c r="I1669" s="8">
        <v>0.3</v>
      </c>
      <c r="J1669" s="9">
        <v>3250</v>
      </c>
      <c r="K1669" s="10">
        <f t="shared" si="12"/>
        <v>975</v>
      </c>
      <c r="L1669" s="10">
        <f t="shared" si="13"/>
        <v>341.25</v>
      </c>
      <c r="M1669" s="11">
        <v>0.35</v>
      </c>
      <c r="O1669" s="16"/>
      <c r="P1669" s="14"/>
      <c r="Q1669" s="12"/>
      <c r="R1669" s="13"/>
    </row>
    <row r="1670" spans="1:18" ht="15.75" customHeight="1">
      <c r="A1670" s="1"/>
      <c r="B1670" s="6" t="s">
        <v>14</v>
      </c>
      <c r="C1670" s="6">
        <v>1185732</v>
      </c>
      <c r="D1670" s="7">
        <v>44245</v>
      </c>
      <c r="E1670" s="6" t="s">
        <v>33</v>
      </c>
      <c r="F1670" s="6" t="s">
        <v>71</v>
      </c>
      <c r="G1670" s="6" t="s">
        <v>72</v>
      </c>
      <c r="H1670" s="6" t="s">
        <v>19</v>
      </c>
      <c r="I1670" s="8">
        <v>0.2</v>
      </c>
      <c r="J1670" s="9">
        <v>3750</v>
      </c>
      <c r="K1670" s="10">
        <f t="shared" si="12"/>
        <v>750</v>
      </c>
      <c r="L1670" s="10">
        <f t="shared" si="13"/>
        <v>262.5</v>
      </c>
      <c r="M1670" s="11">
        <v>0.35</v>
      </c>
      <c r="O1670" s="16"/>
      <c r="P1670" s="14"/>
      <c r="Q1670" s="12"/>
      <c r="R1670" s="13"/>
    </row>
    <row r="1671" spans="1:18" ht="15.75" customHeight="1">
      <c r="A1671" s="1"/>
      <c r="B1671" s="6" t="s">
        <v>14</v>
      </c>
      <c r="C1671" s="6">
        <v>1185732</v>
      </c>
      <c r="D1671" s="7">
        <v>44245</v>
      </c>
      <c r="E1671" s="6" t="s">
        <v>33</v>
      </c>
      <c r="F1671" s="6" t="s">
        <v>71</v>
      </c>
      <c r="G1671" s="6" t="s">
        <v>72</v>
      </c>
      <c r="H1671" s="6" t="s">
        <v>20</v>
      </c>
      <c r="I1671" s="8">
        <v>0.25000000000000006</v>
      </c>
      <c r="J1671" s="9">
        <v>2500</v>
      </c>
      <c r="K1671" s="10">
        <f t="shared" si="12"/>
        <v>625.00000000000011</v>
      </c>
      <c r="L1671" s="10">
        <f t="shared" si="13"/>
        <v>250.00000000000006</v>
      </c>
      <c r="M1671" s="11">
        <v>0.4</v>
      </c>
      <c r="O1671" s="16"/>
      <c r="P1671" s="14"/>
      <c r="Q1671" s="12"/>
      <c r="R1671" s="13"/>
    </row>
    <row r="1672" spans="1:18" ht="15.75" customHeight="1">
      <c r="A1672" s="1"/>
      <c r="B1672" s="6" t="s">
        <v>14</v>
      </c>
      <c r="C1672" s="6">
        <v>1185732</v>
      </c>
      <c r="D1672" s="7">
        <v>44245</v>
      </c>
      <c r="E1672" s="6" t="s">
        <v>33</v>
      </c>
      <c r="F1672" s="6" t="s">
        <v>71</v>
      </c>
      <c r="G1672" s="6" t="s">
        <v>72</v>
      </c>
      <c r="H1672" s="6" t="s">
        <v>21</v>
      </c>
      <c r="I1672" s="8">
        <v>0.39999999999999997</v>
      </c>
      <c r="J1672" s="9">
        <v>3250</v>
      </c>
      <c r="K1672" s="10">
        <f t="shared" si="12"/>
        <v>1300</v>
      </c>
      <c r="L1672" s="10">
        <f t="shared" si="13"/>
        <v>454.99999999999994</v>
      </c>
      <c r="M1672" s="11">
        <v>0.35</v>
      </c>
      <c r="O1672" s="16"/>
      <c r="P1672" s="14"/>
      <c r="Q1672" s="12"/>
      <c r="R1672" s="13"/>
    </row>
    <row r="1673" spans="1:18" ht="15.75" customHeight="1">
      <c r="A1673" s="1"/>
      <c r="B1673" s="6" t="s">
        <v>14</v>
      </c>
      <c r="C1673" s="6">
        <v>1185732</v>
      </c>
      <c r="D1673" s="7">
        <v>44245</v>
      </c>
      <c r="E1673" s="6" t="s">
        <v>33</v>
      </c>
      <c r="F1673" s="6" t="s">
        <v>71</v>
      </c>
      <c r="G1673" s="6" t="s">
        <v>72</v>
      </c>
      <c r="H1673" s="6" t="s">
        <v>22</v>
      </c>
      <c r="I1673" s="8">
        <v>0.3</v>
      </c>
      <c r="J1673" s="9">
        <v>4000</v>
      </c>
      <c r="K1673" s="10">
        <f t="shared" si="12"/>
        <v>1200</v>
      </c>
      <c r="L1673" s="10">
        <f t="shared" si="13"/>
        <v>600</v>
      </c>
      <c r="M1673" s="11">
        <v>0.5</v>
      </c>
      <c r="O1673" s="16"/>
      <c r="P1673" s="14"/>
      <c r="Q1673" s="12"/>
      <c r="R1673" s="13"/>
    </row>
    <row r="1674" spans="1:18" ht="15.75" customHeight="1">
      <c r="A1674" s="1"/>
      <c r="B1674" s="6" t="s">
        <v>14</v>
      </c>
      <c r="C1674" s="6">
        <v>1185732</v>
      </c>
      <c r="D1674" s="7">
        <v>44272</v>
      </c>
      <c r="E1674" s="6" t="s">
        <v>33</v>
      </c>
      <c r="F1674" s="6" t="s">
        <v>71</v>
      </c>
      <c r="G1674" s="6" t="s">
        <v>72</v>
      </c>
      <c r="H1674" s="6" t="s">
        <v>17</v>
      </c>
      <c r="I1674" s="8">
        <v>0.35000000000000003</v>
      </c>
      <c r="J1674" s="9">
        <v>6200</v>
      </c>
      <c r="K1674" s="10">
        <f t="shared" si="12"/>
        <v>2170</v>
      </c>
      <c r="L1674" s="10">
        <f t="shared" si="13"/>
        <v>868</v>
      </c>
      <c r="M1674" s="11">
        <v>0.4</v>
      </c>
      <c r="O1674" s="16"/>
      <c r="P1674" s="14"/>
      <c r="Q1674" s="12"/>
      <c r="R1674" s="13"/>
    </row>
    <row r="1675" spans="1:18" ht="15.75" customHeight="1">
      <c r="A1675" s="1"/>
      <c r="B1675" s="6" t="s">
        <v>14</v>
      </c>
      <c r="C1675" s="6">
        <v>1185732</v>
      </c>
      <c r="D1675" s="7">
        <v>44272</v>
      </c>
      <c r="E1675" s="6" t="s">
        <v>33</v>
      </c>
      <c r="F1675" s="6" t="s">
        <v>71</v>
      </c>
      <c r="G1675" s="6" t="s">
        <v>72</v>
      </c>
      <c r="H1675" s="6" t="s">
        <v>18</v>
      </c>
      <c r="I1675" s="8">
        <v>0.35000000000000003</v>
      </c>
      <c r="J1675" s="9">
        <v>3000</v>
      </c>
      <c r="K1675" s="10">
        <f t="shared" si="12"/>
        <v>1050</v>
      </c>
      <c r="L1675" s="10">
        <f t="shared" si="13"/>
        <v>367.5</v>
      </c>
      <c r="M1675" s="11">
        <v>0.35</v>
      </c>
      <c r="O1675" s="16"/>
      <c r="P1675" s="14"/>
      <c r="Q1675" s="12"/>
      <c r="R1675" s="13"/>
    </row>
    <row r="1676" spans="1:18" ht="15.75" customHeight="1">
      <c r="A1676" s="1"/>
      <c r="B1676" s="6" t="s">
        <v>14</v>
      </c>
      <c r="C1676" s="6">
        <v>1185732</v>
      </c>
      <c r="D1676" s="7">
        <v>44272</v>
      </c>
      <c r="E1676" s="6" t="s">
        <v>33</v>
      </c>
      <c r="F1676" s="6" t="s">
        <v>71</v>
      </c>
      <c r="G1676" s="6" t="s">
        <v>72</v>
      </c>
      <c r="H1676" s="6" t="s">
        <v>19</v>
      </c>
      <c r="I1676" s="8">
        <v>0.25000000000000006</v>
      </c>
      <c r="J1676" s="9">
        <v>3500</v>
      </c>
      <c r="K1676" s="10">
        <f t="shared" si="12"/>
        <v>875.00000000000023</v>
      </c>
      <c r="L1676" s="10">
        <f t="shared" si="13"/>
        <v>306.25000000000006</v>
      </c>
      <c r="M1676" s="11">
        <v>0.35</v>
      </c>
      <c r="O1676" s="16"/>
      <c r="P1676" s="14"/>
      <c r="Q1676" s="12"/>
      <c r="R1676" s="13"/>
    </row>
    <row r="1677" spans="1:18" ht="15.75" customHeight="1">
      <c r="A1677" s="1"/>
      <c r="B1677" s="6" t="s">
        <v>14</v>
      </c>
      <c r="C1677" s="6">
        <v>1185732</v>
      </c>
      <c r="D1677" s="7">
        <v>44272</v>
      </c>
      <c r="E1677" s="6" t="s">
        <v>33</v>
      </c>
      <c r="F1677" s="6" t="s">
        <v>71</v>
      </c>
      <c r="G1677" s="6" t="s">
        <v>72</v>
      </c>
      <c r="H1677" s="6" t="s">
        <v>20</v>
      </c>
      <c r="I1677" s="8">
        <v>0.3</v>
      </c>
      <c r="J1677" s="9">
        <v>2000</v>
      </c>
      <c r="K1677" s="10">
        <f t="shared" si="12"/>
        <v>600</v>
      </c>
      <c r="L1677" s="10">
        <f t="shared" si="13"/>
        <v>240</v>
      </c>
      <c r="M1677" s="11">
        <v>0.4</v>
      </c>
      <c r="O1677" s="16"/>
      <c r="P1677" s="14"/>
      <c r="Q1677" s="12"/>
      <c r="R1677" s="13"/>
    </row>
    <row r="1678" spans="1:18" ht="15.75" customHeight="1">
      <c r="A1678" s="1"/>
      <c r="B1678" s="6" t="s">
        <v>14</v>
      </c>
      <c r="C1678" s="6">
        <v>1185732</v>
      </c>
      <c r="D1678" s="7">
        <v>44272</v>
      </c>
      <c r="E1678" s="6" t="s">
        <v>33</v>
      </c>
      <c r="F1678" s="6" t="s">
        <v>71</v>
      </c>
      <c r="G1678" s="6" t="s">
        <v>72</v>
      </c>
      <c r="H1678" s="6" t="s">
        <v>21</v>
      </c>
      <c r="I1678" s="8">
        <v>0.45</v>
      </c>
      <c r="J1678" s="9">
        <v>2500</v>
      </c>
      <c r="K1678" s="10">
        <f t="shared" si="12"/>
        <v>1125</v>
      </c>
      <c r="L1678" s="10">
        <f t="shared" si="13"/>
        <v>393.75</v>
      </c>
      <c r="M1678" s="11">
        <v>0.35</v>
      </c>
      <c r="O1678" s="16"/>
      <c r="P1678" s="14"/>
      <c r="Q1678" s="12"/>
      <c r="R1678" s="13"/>
    </row>
    <row r="1679" spans="1:18" ht="15.75" customHeight="1">
      <c r="A1679" s="1"/>
      <c r="B1679" s="6" t="s">
        <v>14</v>
      </c>
      <c r="C1679" s="6">
        <v>1185732</v>
      </c>
      <c r="D1679" s="7">
        <v>44272</v>
      </c>
      <c r="E1679" s="6" t="s">
        <v>33</v>
      </c>
      <c r="F1679" s="6" t="s">
        <v>71</v>
      </c>
      <c r="G1679" s="6" t="s">
        <v>72</v>
      </c>
      <c r="H1679" s="6" t="s">
        <v>22</v>
      </c>
      <c r="I1679" s="8">
        <v>0.35000000000000003</v>
      </c>
      <c r="J1679" s="9">
        <v>3500</v>
      </c>
      <c r="K1679" s="10">
        <f t="shared" si="12"/>
        <v>1225.0000000000002</v>
      </c>
      <c r="L1679" s="10">
        <f t="shared" si="13"/>
        <v>612.50000000000011</v>
      </c>
      <c r="M1679" s="11">
        <v>0.5</v>
      </c>
      <c r="O1679" s="16"/>
      <c r="P1679" s="14"/>
      <c r="Q1679" s="12"/>
      <c r="R1679" s="13"/>
    </row>
    <row r="1680" spans="1:18" ht="15.75" customHeight="1">
      <c r="A1680" s="1"/>
      <c r="B1680" s="6" t="s">
        <v>14</v>
      </c>
      <c r="C1680" s="6">
        <v>1185732</v>
      </c>
      <c r="D1680" s="7">
        <v>44304</v>
      </c>
      <c r="E1680" s="6" t="s">
        <v>33</v>
      </c>
      <c r="F1680" s="6" t="s">
        <v>71</v>
      </c>
      <c r="G1680" s="6" t="s">
        <v>72</v>
      </c>
      <c r="H1680" s="6" t="s">
        <v>17</v>
      </c>
      <c r="I1680" s="8">
        <v>0.35000000000000003</v>
      </c>
      <c r="J1680" s="9">
        <v>5750</v>
      </c>
      <c r="K1680" s="10">
        <f t="shared" si="12"/>
        <v>2012.5000000000002</v>
      </c>
      <c r="L1680" s="10">
        <f t="shared" si="13"/>
        <v>805.00000000000011</v>
      </c>
      <c r="M1680" s="11">
        <v>0.4</v>
      </c>
      <c r="O1680" s="16"/>
      <c r="P1680" s="14"/>
      <c r="Q1680" s="12"/>
      <c r="R1680" s="13"/>
    </row>
    <row r="1681" spans="1:18" ht="15.75" customHeight="1">
      <c r="A1681" s="1"/>
      <c r="B1681" s="6" t="s">
        <v>14</v>
      </c>
      <c r="C1681" s="6">
        <v>1185732</v>
      </c>
      <c r="D1681" s="7">
        <v>44304</v>
      </c>
      <c r="E1681" s="6" t="s">
        <v>33</v>
      </c>
      <c r="F1681" s="6" t="s">
        <v>71</v>
      </c>
      <c r="G1681" s="6" t="s">
        <v>72</v>
      </c>
      <c r="H1681" s="6" t="s">
        <v>18</v>
      </c>
      <c r="I1681" s="8">
        <v>0.30000000000000004</v>
      </c>
      <c r="J1681" s="9">
        <v>2750</v>
      </c>
      <c r="K1681" s="10">
        <f t="shared" si="12"/>
        <v>825.00000000000011</v>
      </c>
      <c r="L1681" s="10">
        <f t="shared" si="13"/>
        <v>288.75</v>
      </c>
      <c r="M1681" s="11">
        <v>0.35</v>
      </c>
      <c r="O1681" s="16"/>
      <c r="P1681" s="14"/>
      <c r="Q1681" s="12"/>
      <c r="R1681" s="13"/>
    </row>
    <row r="1682" spans="1:18" ht="15.75" customHeight="1">
      <c r="A1682" s="1"/>
      <c r="B1682" s="6" t="s">
        <v>14</v>
      </c>
      <c r="C1682" s="6">
        <v>1185732</v>
      </c>
      <c r="D1682" s="7">
        <v>44304</v>
      </c>
      <c r="E1682" s="6" t="s">
        <v>33</v>
      </c>
      <c r="F1682" s="6" t="s">
        <v>71</v>
      </c>
      <c r="G1682" s="6" t="s">
        <v>72</v>
      </c>
      <c r="H1682" s="6" t="s">
        <v>19</v>
      </c>
      <c r="I1682" s="8">
        <v>0.20000000000000007</v>
      </c>
      <c r="J1682" s="9">
        <v>2750</v>
      </c>
      <c r="K1682" s="10">
        <f t="shared" si="12"/>
        <v>550.00000000000023</v>
      </c>
      <c r="L1682" s="10">
        <f t="shared" si="13"/>
        <v>192.50000000000006</v>
      </c>
      <c r="M1682" s="11">
        <v>0.35</v>
      </c>
      <c r="O1682" s="16"/>
      <c r="P1682" s="14"/>
      <c r="Q1682" s="12"/>
      <c r="R1682" s="13"/>
    </row>
    <row r="1683" spans="1:18" ht="15.75" customHeight="1">
      <c r="A1683" s="1"/>
      <c r="B1683" s="6" t="s">
        <v>14</v>
      </c>
      <c r="C1683" s="6">
        <v>1185732</v>
      </c>
      <c r="D1683" s="7">
        <v>44304</v>
      </c>
      <c r="E1683" s="6" t="s">
        <v>33</v>
      </c>
      <c r="F1683" s="6" t="s">
        <v>71</v>
      </c>
      <c r="G1683" s="6" t="s">
        <v>72</v>
      </c>
      <c r="H1683" s="6" t="s">
        <v>20</v>
      </c>
      <c r="I1683" s="8">
        <v>0.25</v>
      </c>
      <c r="J1683" s="9">
        <v>2000</v>
      </c>
      <c r="K1683" s="10">
        <f t="shared" si="12"/>
        <v>500</v>
      </c>
      <c r="L1683" s="10">
        <f t="shared" si="13"/>
        <v>200</v>
      </c>
      <c r="M1683" s="11">
        <v>0.4</v>
      </c>
      <c r="O1683" s="16"/>
      <c r="P1683" s="14"/>
      <c r="Q1683" s="12"/>
      <c r="R1683" s="13"/>
    </row>
    <row r="1684" spans="1:18" ht="15.75" customHeight="1">
      <c r="A1684" s="1"/>
      <c r="B1684" s="6" t="s">
        <v>14</v>
      </c>
      <c r="C1684" s="6">
        <v>1185732</v>
      </c>
      <c r="D1684" s="7">
        <v>44304</v>
      </c>
      <c r="E1684" s="6" t="s">
        <v>33</v>
      </c>
      <c r="F1684" s="6" t="s">
        <v>71</v>
      </c>
      <c r="G1684" s="6" t="s">
        <v>72</v>
      </c>
      <c r="H1684" s="6" t="s">
        <v>21</v>
      </c>
      <c r="I1684" s="8">
        <v>0.4</v>
      </c>
      <c r="J1684" s="9">
        <v>2250</v>
      </c>
      <c r="K1684" s="10">
        <f t="shared" si="12"/>
        <v>900</v>
      </c>
      <c r="L1684" s="10">
        <f t="shared" si="13"/>
        <v>315</v>
      </c>
      <c r="M1684" s="11">
        <v>0.35</v>
      </c>
      <c r="O1684" s="16"/>
      <c r="P1684" s="14"/>
      <c r="Q1684" s="12"/>
      <c r="R1684" s="13"/>
    </row>
    <row r="1685" spans="1:18" ht="15.75" customHeight="1">
      <c r="A1685" s="1"/>
      <c r="B1685" s="6" t="s">
        <v>14</v>
      </c>
      <c r="C1685" s="6">
        <v>1185732</v>
      </c>
      <c r="D1685" s="7">
        <v>44304</v>
      </c>
      <c r="E1685" s="6" t="s">
        <v>33</v>
      </c>
      <c r="F1685" s="6" t="s">
        <v>71</v>
      </c>
      <c r="G1685" s="6" t="s">
        <v>72</v>
      </c>
      <c r="H1685" s="6" t="s">
        <v>22</v>
      </c>
      <c r="I1685" s="8">
        <v>0.30000000000000004</v>
      </c>
      <c r="J1685" s="9">
        <v>3500</v>
      </c>
      <c r="K1685" s="10">
        <f t="shared" si="12"/>
        <v>1050.0000000000002</v>
      </c>
      <c r="L1685" s="10">
        <f t="shared" si="13"/>
        <v>525.00000000000011</v>
      </c>
      <c r="M1685" s="11">
        <v>0.5</v>
      </c>
      <c r="O1685" s="16"/>
      <c r="P1685" s="14"/>
      <c r="Q1685" s="12"/>
      <c r="R1685" s="13"/>
    </row>
    <row r="1686" spans="1:18" ht="15.75" customHeight="1">
      <c r="A1686" s="1"/>
      <c r="B1686" s="6" t="s">
        <v>14</v>
      </c>
      <c r="C1686" s="6">
        <v>1185732</v>
      </c>
      <c r="D1686" s="7">
        <v>44335</v>
      </c>
      <c r="E1686" s="6" t="s">
        <v>33</v>
      </c>
      <c r="F1686" s="6" t="s">
        <v>71</v>
      </c>
      <c r="G1686" s="6" t="s">
        <v>72</v>
      </c>
      <c r="H1686" s="6" t="s">
        <v>17</v>
      </c>
      <c r="I1686" s="8">
        <v>0.4</v>
      </c>
      <c r="J1686" s="9">
        <v>6200</v>
      </c>
      <c r="K1686" s="10">
        <f t="shared" si="12"/>
        <v>2480</v>
      </c>
      <c r="L1686" s="10">
        <f t="shared" si="13"/>
        <v>992</v>
      </c>
      <c r="M1686" s="11">
        <v>0.4</v>
      </c>
      <c r="O1686" s="16"/>
      <c r="P1686" s="14"/>
      <c r="Q1686" s="12"/>
      <c r="R1686" s="13"/>
    </row>
    <row r="1687" spans="1:18" ht="15.75" customHeight="1">
      <c r="A1687" s="1"/>
      <c r="B1687" s="6" t="s">
        <v>14</v>
      </c>
      <c r="C1687" s="6">
        <v>1185732</v>
      </c>
      <c r="D1687" s="7">
        <v>44335</v>
      </c>
      <c r="E1687" s="6" t="s">
        <v>33</v>
      </c>
      <c r="F1687" s="6" t="s">
        <v>71</v>
      </c>
      <c r="G1687" s="6" t="s">
        <v>72</v>
      </c>
      <c r="H1687" s="6" t="s">
        <v>18</v>
      </c>
      <c r="I1687" s="8">
        <v>0.35000000000000009</v>
      </c>
      <c r="J1687" s="9">
        <v>3250</v>
      </c>
      <c r="K1687" s="10">
        <f t="shared" si="12"/>
        <v>1137.5000000000002</v>
      </c>
      <c r="L1687" s="10">
        <f t="shared" si="13"/>
        <v>398.12500000000006</v>
      </c>
      <c r="M1687" s="11">
        <v>0.35</v>
      </c>
      <c r="O1687" s="16"/>
      <c r="P1687" s="14"/>
      <c r="Q1687" s="12"/>
      <c r="R1687" s="13"/>
    </row>
    <row r="1688" spans="1:18" ht="15.75" customHeight="1">
      <c r="A1688" s="1"/>
      <c r="B1688" s="6" t="s">
        <v>14</v>
      </c>
      <c r="C1688" s="6">
        <v>1185732</v>
      </c>
      <c r="D1688" s="7">
        <v>44335</v>
      </c>
      <c r="E1688" s="6" t="s">
        <v>33</v>
      </c>
      <c r="F1688" s="6" t="s">
        <v>71</v>
      </c>
      <c r="G1688" s="6" t="s">
        <v>72</v>
      </c>
      <c r="H1688" s="6" t="s">
        <v>19</v>
      </c>
      <c r="I1688" s="8">
        <v>0.30000000000000004</v>
      </c>
      <c r="J1688" s="9">
        <v>3000</v>
      </c>
      <c r="K1688" s="10">
        <f t="shared" si="12"/>
        <v>900.00000000000011</v>
      </c>
      <c r="L1688" s="10">
        <f t="shared" si="13"/>
        <v>315</v>
      </c>
      <c r="M1688" s="11">
        <v>0.35</v>
      </c>
      <c r="O1688" s="16"/>
      <c r="P1688" s="14"/>
      <c r="Q1688" s="12"/>
      <c r="R1688" s="13"/>
    </row>
    <row r="1689" spans="1:18" ht="15.75" customHeight="1">
      <c r="A1689" s="1"/>
      <c r="B1689" s="6" t="s">
        <v>14</v>
      </c>
      <c r="C1689" s="6">
        <v>1185732</v>
      </c>
      <c r="D1689" s="7">
        <v>44335</v>
      </c>
      <c r="E1689" s="6" t="s">
        <v>33</v>
      </c>
      <c r="F1689" s="6" t="s">
        <v>71</v>
      </c>
      <c r="G1689" s="6" t="s">
        <v>72</v>
      </c>
      <c r="H1689" s="6" t="s">
        <v>20</v>
      </c>
      <c r="I1689" s="8">
        <v>0.30000000000000004</v>
      </c>
      <c r="J1689" s="9">
        <v>2250</v>
      </c>
      <c r="K1689" s="10">
        <f t="shared" si="12"/>
        <v>675.00000000000011</v>
      </c>
      <c r="L1689" s="10">
        <f t="shared" si="13"/>
        <v>270.00000000000006</v>
      </c>
      <c r="M1689" s="11">
        <v>0.4</v>
      </c>
      <c r="O1689" s="16"/>
      <c r="P1689" s="14"/>
      <c r="Q1689" s="12"/>
      <c r="R1689" s="13"/>
    </row>
    <row r="1690" spans="1:18" ht="15.75" customHeight="1">
      <c r="A1690" s="1"/>
      <c r="B1690" s="6" t="s">
        <v>14</v>
      </c>
      <c r="C1690" s="6">
        <v>1185732</v>
      </c>
      <c r="D1690" s="7">
        <v>44335</v>
      </c>
      <c r="E1690" s="6" t="s">
        <v>33</v>
      </c>
      <c r="F1690" s="6" t="s">
        <v>71</v>
      </c>
      <c r="G1690" s="6" t="s">
        <v>72</v>
      </c>
      <c r="H1690" s="6" t="s">
        <v>21</v>
      </c>
      <c r="I1690" s="8">
        <v>0.44999999999999996</v>
      </c>
      <c r="J1690" s="9">
        <v>2500</v>
      </c>
      <c r="K1690" s="10">
        <f t="shared" si="12"/>
        <v>1125</v>
      </c>
      <c r="L1690" s="10">
        <f t="shared" si="13"/>
        <v>393.75</v>
      </c>
      <c r="M1690" s="11">
        <v>0.35</v>
      </c>
      <c r="O1690" s="16"/>
      <c r="P1690" s="14"/>
      <c r="Q1690" s="12"/>
      <c r="R1690" s="13"/>
    </row>
    <row r="1691" spans="1:18" ht="15.75" customHeight="1">
      <c r="A1691" s="1"/>
      <c r="B1691" s="6" t="s">
        <v>14</v>
      </c>
      <c r="C1691" s="6">
        <v>1185732</v>
      </c>
      <c r="D1691" s="7">
        <v>44335</v>
      </c>
      <c r="E1691" s="6" t="s">
        <v>33</v>
      </c>
      <c r="F1691" s="6" t="s">
        <v>71</v>
      </c>
      <c r="G1691" s="6" t="s">
        <v>72</v>
      </c>
      <c r="H1691" s="6" t="s">
        <v>22</v>
      </c>
      <c r="I1691" s="8">
        <v>0.49999999999999994</v>
      </c>
      <c r="J1691" s="9">
        <v>3500</v>
      </c>
      <c r="K1691" s="10">
        <f t="shared" si="12"/>
        <v>1749.9999999999998</v>
      </c>
      <c r="L1691" s="10">
        <f t="shared" si="13"/>
        <v>874.99999999999989</v>
      </c>
      <c r="M1691" s="11">
        <v>0.5</v>
      </c>
      <c r="O1691" s="16"/>
      <c r="P1691" s="14"/>
      <c r="Q1691" s="12"/>
      <c r="R1691" s="13"/>
    </row>
    <row r="1692" spans="1:18" ht="15.75" customHeight="1">
      <c r="A1692" s="1"/>
      <c r="B1692" s="6" t="s">
        <v>14</v>
      </c>
      <c r="C1692" s="6">
        <v>1185732</v>
      </c>
      <c r="D1692" s="7">
        <v>44365</v>
      </c>
      <c r="E1692" s="6" t="s">
        <v>33</v>
      </c>
      <c r="F1692" s="6" t="s">
        <v>71</v>
      </c>
      <c r="G1692" s="6" t="s">
        <v>72</v>
      </c>
      <c r="H1692" s="6" t="s">
        <v>17</v>
      </c>
      <c r="I1692" s="8">
        <v>0.35000000000000003</v>
      </c>
      <c r="J1692" s="9">
        <v>6000</v>
      </c>
      <c r="K1692" s="10">
        <f t="shared" si="12"/>
        <v>2100</v>
      </c>
      <c r="L1692" s="10">
        <f t="shared" si="13"/>
        <v>840</v>
      </c>
      <c r="M1692" s="11">
        <v>0.4</v>
      </c>
      <c r="O1692" s="16"/>
      <c r="P1692" s="14"/>
      <c r="Q1692" s="12"/>
      <c r="R1692" s="13"/>
    </row>
    <row r="1693" spans="1:18" ht="15.75" customHeight="1">
      <c r="A1693" s="1"/>
      <c r="B1693" s="6" t="s">
        <v>14</v>
      </c>
      <c r="C1693" s="6">
        <v>1185732</v>
      </c>
      <c r="D1693" s="7">
        <v>44365</v>
      </c>
      <c r="E1693" s="6" t="s">
        <v>33</v>
      </c>
      <c r="F1693" s="6" t="s">
        <v>71</v>
      </c>
      <c r="G1693" s="6" t="s">
        <v>72</v>
      </c>
      <c r="H1693" s="6" t="s">
        <v>18</v>
      </c>
      <c r="I1693" s="8">
        <v>0.3000000000000001</v>
      </c>
      <c r="J1693" s="9">
        <v>3500</v>
      </c>
      <c r="K1693" s="10">
        <f t="shared" si="12"/>
        <v>1050.0000000000005</v>
      </c>
      <c r="L1693" s="10">
        <f t="shared" si="13"/>
        <v>367.50000000000011</v>
      </c>
      <c r="M1693" s="11">
        <v>0.35</v>
      </c>
      <c r="O1693" s="16"/>
      <c r="P1693" s="14"/>
      <c r="Q1693" s="12"/>
      <c r="R1693" s="13"/>
    </row>
    <row r="1694" spans="1:18" ht="15.75" customHeight="1">
      <c r="A1694" s="1"/>
      <c r="B1694" s="6" t="s">
        <v>14</v>
      </c>
      <c r="C1694" s="6">
        <v>1185732</v>
      </c>
      <c r="D1694" s="7">
        <v>44365</v>
      </c>
      <c r="E1694" s="6" t="s">
        <v>33</v>
      </c>
      <c r="F1694" s="6" t="s">
        <v>71</v>
      </c>
      <c r="G1694" s="6" t="s">
        <v>72</v>
      </c>
      <c r="H1694" s="6" t="s">
        <v>19</v>
      </c>
      <c r="I1694" s="8">
        <v>0.25000000000000006</v>
      </c>
      <c r="J1694" s="9">
        <v>3750</v>
      </c>
      <c r="K1694" s="10">
        <f t="shared" si="12"/>
        <v>937.50000000000023</v>
      </c>
      <c r="L1694" s="10">
        <f t="shared" si="13"/>
        <v>328.12500000000006</v>
      </c>
      <c r="M1694" s="11">
        <v>0.35</v>
      </c>
      <c r="O1694" s="16"/>
      <c r="P1694" s="14"/>
      <c r="Q1694" s="12"/>
      <c r="R1694" s="13"/>
    </row>
    <row r="1695" spans="1:18" ht="15.75" customHeight="1">
      <c r="A1695" s="1"/>
      <c r="B1695" s="6" t="s">
        <v>14</v>
      </c>
      <c r="C1695" s="6">
        <v>1185732</v>
      </c>
      <c r="D1695" s="7">
        <v>44365</v>
      </c>
      <c r="E1695" s="6" t="s">
        <v>33</v>
      </c>
      <c r="F1695" s="6" t="s">
        <v>71</v>
      </c>
      <c r="G1695" s="6" t="s">
        <v>72</v>
      </c>
      <c r="H1695" s="6" t="s">
        <v>20</v>
      </c>
      <c r="I1695" s="8">
        <v>0.25000000000000006</v>
      </c>
      <c r="J1695" s="9">
        <v>3500</v>
      </c>
      <c r="K1695" s="10">
        <f t="shared" si="12"/>
        <v>875.00000000000023</v>
      </c>
      <c r="L1695" s="10">
        <f t="shared" si="13"/>
        <v>350.00000000000011</v>
      </c>
      <c r="M1695" s="11">
        <v>0.4</v>
      </c>
      <c r="O1695" s="16"/>
      <c r="P1695" s="14"/>
      <c r="Q1695" s="12"/>
      <c r="R1695" s="13"/>
    </row>
    <row r="1696" spans="1:18" ht="15.75" customHeight="1">
      <c r="A1696" s="1"/>
      <c r="B1696" s="6" t="s">
        <v>14</v>
      </c>
      <c r="C1696" s="6">
        <v>1185732</v>
      </c>
      <c r="D1696" s="7">
        <v>44365</v>
      </c>
      <c r="E1696" s="6" t="s">
        <v>33</v>
      </c>
      <c r="F1696" s="6" t="s">
        <v>71</v>
      </c>
      <c r="G1696" s="6" t="s">
        <v>72</v>
      </c>
      <c r="H1696" s="6" t="s">
        <v>21</v>
      </c>
      <c r="I1696" s="8">
        <v>0.4</v>
      </c>
      <c r="J1696" s="9">
        <v>3500</v>
      </c>
      <c r="K1696" s="10">
        <f t="shared" si="12"/>
        <v>1400</v>
      </c>
      <c r="L1696" s="10">
        <f t="shared" si="13"/>
        <v>489.99999999999994</v>
      </c>
      <c r="M1696" s="11">
        <v>0.35</v>
      </c>
      <c r="O1696" s="16"/>
      <c r="P1696" s="14"/>
      <c r="Q1696" s="12"/>
      <c r="R1696" s="13"/>
    </row>
    <row r="1697" spans="1:18" ht="15.75" customHeight="1">
      <c r="A1697" s="1"/>
      <c r="B1697" s="6" t="s">
        <v>14</v>
      </c>
      <c r="C1697" s="6">
        <v>1185732</v>
      </c>
      <c r="D1697" s="7">
        <v>44365</v>
      </c>
      <c r="E1697" s="6" t="s">
        <v>33</v>
      </c>
      <c r="F1697" s="6" t="s">
        <v>71</v>
      </c>
      <c r="G1697" s="6" t="s">
        <v>72</v>
      </c>
      <c r="H1697" s="6" t="s">
        <v>22</v>
      </c>
      <c r="I1697" s="8">
        <v>0.45</v>
      </c>
      <c r="J1697" s="9">
        <v>5250</v>
      </c>
      <c r="K1697" s="10">
        <f t="shared" si="12"/>
        <v>2362.5</v>
      </c>
      <c r="L1697" s="10">
        <f t="shared" si="13"/>
        <v>1181.25</v>
      </c>
      <c r="M1697" s="11">
        <v>0.5</v>
      </c>
      <c r="O1697" s="16"/>
      <c r="P1697" s="14"/>
      <c r="Q1697" s="12"/>
      <c r="R1697" s="13"/>
    </row>
    <row r="1698" spans="1:18" ht="15.75" customHeight="1">
      <c r="A1698" s="1"/>
      <c r="B1698" s="6" t="s">
        <v>14</v>
      </c>
      <c r="C1698" s="6">
        <v>1185732</v>
      </c>
      <c r="D1698" s="7">
        <v>44394</v>
      </c>
      <c r="E1698" s="6" t="s">
        <v>33</v>
      </c>
      <c r="F1698" s="6" t="s">
        <v>71</v>
      </c>
      <c r="G1698" s="6" t="s">
        <v>72</v>
      </c>
      <c r="H1698" s="6" t="s">
        <v>17</v>
      </c>
      <c r="I1698" s="8">
        <v>0.4</v>
      </c>
      <c r="J1698" s="9">
        <v>7500</v>
      </c>
      <c r="K1698" s="10">
        <f t="shared" si="12"/>
        <v>3000</v>
      </c>
      <c r="L1698" s="10">
        <f t="shared" si="13"/>
        <v>1200</v>
      </c>
      <c r="M1698" s="11">
        <v>0.4</v>
      </c>
      <c r="O1698" s="16"/>
      <c r="P1698" s="14"/>
      <c r="Q1698" s="12"/>
      <c r="R1698" s="13"/>
    </row>
    <row r="1699" spans="1:18" ht="15.75" customHeight="1">
      <c r="A1699" s="1"/>
      <c r="B1699" s="6" t="s">
        <v>14</v>
      </c>
      <c r="C1699" s="6">
        <v>1185732</v>
      </c>
      <c r="D1699" s="7">
        <v>44394</v>
      </c>
      <c r="E1699" s="6" t="s">
        <v>33</v>
      </c>
      <c r="F1699" s="6" t="s">
        <v>71</v>
      </c>
      <c r="G1699" s="6" t="s">
        <v>72</v>
      </c>
      <c r="H1699" s="6" t="s">
        <v>18</v>
      </c>
      <c r="I1699" s="8">
        <v>0.35000000000000009</v>
      </c>
      <c r="J1699" s="9">
        <v>5000</v>
      </c>
      <c r="K1699" s="10">
        <f t="shared" si="12"/>
        <v>1750.0000000000005</v>
      </c>
      <c r="L1699" s="10">
        <f t="shared" si="13"/>
        <v>612.50000000000011</v>
      </c>
      <c r="M1699" s="11">
        <v>0.35</v>
      </c>
      <c r="O1699" s="16"/>
      <c r="P1699" s="14"/>
      <c r="Q1699" s="12"/>
      <c r="R1699" s="13"/>
    </row>
    <row r="1700" spans="1:18" ht="15.75" customHeight="1">
      <c r="A1700" s="1"/>
      <c r="B1700" s="6" t="s">
        <v>14</v>
      </c>
      <c r="C1700" s="6">
        <v>1185732</v>
      </c>
      <c r="D1700" s="7">
        <v>44394</v>
      </c>
      <c r="E1700" s="6" t="s">
        <v>33</v>
      </c>
      <c r="F1700" s="6" t="s">
        <v>71</v>
      </c>
      <c r="G1700" s="6" t="s">
        <v>72</v>
      </c>
      <c r="H1700" s="6" t="s">
        <v>19</v>
      </c>
      <c r="I1700" s="8">
        <v>0.30000000000000004</v>
      </c>
      <c r="J1700" s="9">
        <v>4250</v>
      </c>
      <c r="K1700" s="10">
        <f t="shared" si="12"/>
        <v>1275.0000000000002</v>
      </c>
      <c r="L1700" s="10">
        <f t="shared" si="13"/>
        <v>446.25000000000006</v>
      </c>
      <c r="M1700" s="11">
        <v>0.35</v>
      </c>
      <c r="O1700" s="16"/>
      <c r="P1700" s="14"/>
      <c r="Q1700" s="12"/>
      <c r="R1700" s="13"/>
    </row>
    <row r="1701" spans="1:18" ht="15.75" customHeight="1">
      <c r="A1701" s="1"/>
      <c r="B1701" s="6" t="s">
        <v>14</v>
      </c>
      <c r="C1701" s="6">
        <v>1185732</v>
      </c>
      <c r="D1701" s="7">
        <v>44394</v>
      </c>
      <c r="E1701" s="6" t="s">
        <v>33</v>
      </c>
      <c r="F1701" s="6" t="s">
        <v>71</v>
      </c>
      <c r="G1701" s="6" t="s">
        <v>72</v>
      </c>
      <c r="H1701" s="6" t="s">
        <v>20</v>
      </c>
      <c r="I1701" s="8">
        <v>0.30000000000000004</v>
      </c>
      <c r="J1701" s="9">
        <v>3750</v>
      </c>
      <c r="K1701" s="10">
        <f t="shared" si="12"/>
        <v>1125.0000000000002</v>
      </c>
      <c r="L1701" s="10">
        <f t="shared" si="13"/>
        <v>450.00000000000011</v>
      </c>
      <c r="M1701" s="11">
        <v>0.4</v>
      </c>
      <c r="O1701" s="16"/>
      <c r="P1701" s="14"/>
      <c r="Q1701" s="12"/>
      <c r="R1701" s="13"/>
    </row>
    <row r="1702" spans="1:18" ht="15.75" customHeight="1">
      <c r="A1702" s="1"/>
      <c r="B1702" s="6" t="s">
        <v>14</v>
      </c>
      <c r="C1702" s="6">
        <v>1185732</v>
      </c>
      <c r="D1702" s="7">
        <v>44394</v>
      </c>
      <c r="E1702" s="6" t="s">
        <v>33</v>
      </c>
      <c r="F1702" s="6" t="s">
        <v>71</v>
      </c>
      <c r="G1702" s="6" t="s">
        <v>72</v>
      </c>
      <c r="H1702" s="6" t="s">
        <v>21</v>
      </c>
      <c r="I1702" s="8">
        <v>0.4</v>
      </c>
      <c r="J1702" s="9">
        <v>3750</v>
      </c>
      <c r="K1702" s="10">
        <f t="shared" si="12"/>
        <v>1500</v>
      </c>
      <c r="L1702" s="10">
        <f t="shared" si="13"/>
        <v>525</v>
      </c>
      <c r="M1702" s="11">
        <v>0.35</v>
      </c>
      <c r="O1702" s="16"/>
      <c r="P1702" s="14"/>
      <c r="Q1702" s="12"/>
      <c r="R1702" s="13"/>
    </row>
    <row r="1703" spans="1:18" ht="15.75" customHeight="1">
      <c r="A1703" s="1"/>
      <c r="B1703" s="6" t="s">
        <v>14</v>
      </c>
      <c r="C1703" s="6">
        <v>1185732</v>
      </c>
      <c r="D1703" s="7">
        <v>44394</v>
      </c>
      <c r="E1703" s="6" t="s">
        <v>33</v>
      </c>
      <c r="F1703" s="6" t="s">
        <v>71</v>
      </c>
      <c r="G1703" s="6" t="s">
        <v>72</v>
      </c>
      <c r="H1703" s="6" t="s">
        <v>22</v>
      </c>
      <c r="I1703" s="8">
        <v>0.45</v>
      </c>
      <c r="J1703" s="9">
        <v>5500</v>
      </c>
      <c r="K1703" s="10">
        <f t="shared" si="12"/>
        <v>2475</v>
      </c>
      <c r="L1703" s="10">
        <f t="shared" si="13"/>
        <v>1237.5</v>
      </c>
      <c r="M1703" s="11">
        <v>0.5</v>
      </c>
      <c r="O1703" s="16"/>
      <c r="P1703" s="14"/>
      <c r="Q1703" s="12"/>
      <c r="R1703" s="13"/>
    </row>
    <row r="1704" spans="1:18" ht="15.75" customHeight="1">
      <c r="A1704" s="1"/>
      <c r="B1704" s="6" t="s">
        <v>14</v>
      </c>
      <c r="C1704" s="6">
        <v>1185732</v>
      </c>
      <c r="D1704" s="7">
        <v>44426</v>
      </c>
      <c r="E1704" s="6" t="s">
        <v>33</v>
      </c>
      <c r="F1704" s="6" t="s">
        <v>71</v>
      </c>
      <c r="G1704" s="6" t="s">
        <v>72</v>
      </c>
      <c r="H1704" s="6" t="s">
        <v>17</v>
      </c>
      <c r="I1704" s="8">
        <v>0.4</v>
      </c>
      <c r="J1704" s="9">
        <v>7000</v>
      </c>
      <c r="K1704" s="10">
        <f t="shared" si="12"/>
        <v>2800</v>
      </c>
      <c r="L1704" s="10">
        <f t="shared" si="13"/>
        <v>1120</v>
      </c>
      <c r="M1704" s="11">
        <v>0.4</v>
      </c>
      <c r="O1704" s="16"/>
      <c r="P1704" s="14"/>
      <c r="Q1704" s="12"/>
      <c r="R1704" s="13"/>
    </row>
    <row r="1705" spans="1:18" ht="15.75" customHeight="1">
      <c r="A1705" s="1"/>
      <c r="B1705" s="6" t="s">
        <v>14</v>
      </c>
      <c r="C1705" s="6">
        <v>1185732</v>
      </c>
      <c r="D1705" s="7">
        <v>44426</v>
      </c>
      <c r="E1705" s="6" t="s">
        <v>33</v>
      </c>
      <c r="F1705" s="6" t="s">
        <v>71</v>
      </c>
      <c r="G1705" s="6" t="s">
        <v>72</v>
      </c>
      <c r="H1705" s="6" t="s">
        <v>18</v>
      </c>
      <c r="I1705" s="8">
        <v>0.40000000000000008</v>
      </c>
      <c r="J1705" s="9">
        <v>4750</v>
      </c>
      <c r="K1705" s="10">
        <f t="shared" si="12"/>
        <v>1900.0000000000005</v>
      </c>
      <c r="L1705" s="10">
        <f t="shared" si="13"/>
        <v>665.00000000000011</v>
      </c>
      <c r="M1705" s="11">
        <v>0.35</v>
      </c>
      <c r="O1705" s="16"/>
      <c r="P1705" s="14"/>
      <c r="Q1705" s="12"/>
      <c r="R1705" s="13"/>
    </row>
    <row r="1706" spans="1:18" ht="15.75" customHeight="1">
      <c r="A1706" s="1"/>
      <c r="B1706" s="6" t="s">
        <v>14</v>
      </c>
      <c r="C1706" s="6">
        <v>1185732</v>
      </c>
      <c r="D1706" s="7">
        <v>44426</v>
      </c>
      <c r="E1706" s="6" t="s">
        <v>33</v>
      </c>
      <c r="F1706" s="6" t="s">
        <v>71</v>
      </c>
      <c r="G1706" s="6" t="s">
        <v>72</v>
      </c>
      <c r="H1706" s="6" t="s">
        <v>19</v>
      </c>
      <c r="I1706" s="8">
        <v>0.35000000000000003</v>
      </c>
      <c r="J1706" s="9">
        <v>4000</v>
      </c>
      <c r="K1706" s="10">
        <f t="shared" si="12"/>
        <v>1400.0000000000002</v>
      </c>
      <c r="L1706" s="10">
        <f t="shared" si="13"/>
        <v>490.00000000000006</v>
      </c>
      <c r="M1706" s="11">
        <v>0.35</v>
      </c>
      <c r="O1706" s="16"/>
      <c r="P1706" s="14"/>
      <c r="Q1706" s="12"/>
      <c r="R1706" s="13"/>
    </row>
    <row r="1707" spans="1:18" ht="15.75" customHeight="1">
      <c r="A1707" s="1"/>
      <c r="B1707" s="6" t="s">
        <v>14</v>
      </c>
      <c r="C1707" s="6">
        <v>1185732</v>
      </c>
      <c r="D1707" s="7">
        <v>44426</v>
      </c>
      <c r="E1707" s="6" t="s">
        <v>33</v>
      </c>
      <c r="F1707" s="6" t="s">
        <v>71</v>
      </c>
      <c r="G1707" s="6" t="s">
        <v>72</v>
      </c>
      <c r="H1707" s="6" t="s">
        <v>20</v>
      </c>
      <c r="I1707" s="8">
        <v>0.25000000000000006</v>
      </c>
      <c r="J1707" s="9">
        <v>3250</v>
      </c>
      <c r="K1707" s="10">
        <f t="shared" si="12"/>
        <v>812.50000000000023</v>
      </c>
      <c r="L1707" s="10">
        <f t="shared" si="13"/>
        <v>325.00000000000011</v>
      </c>
      <c r="M1707" s="11">
        <v>0.4</v>
      </c>
      <c r="O1707" s="16"/>
      <c r="P1707" s="14"/>
      <c r="Q1707" s="12"/>
      <c r="R1707" s="13"/>
    </row>
    <row r="1708" spans="1:18" ht="15.75" customHeight="1">
      <c r="A1708" s="1"/>
      <c r="B1708" s="6" t="s">
        <v>14</v>
      </c>
      <c r="C1708" s="6">
        <v>1185732</v>
      </c>
      <c r="D1708" s="7">
        <v>44426</v>
      </c>
      <c r="E1708" s="6" t="s">
        <v>33</v>
      </c>
      <c r="F1708" s="6" t="s">
        <v>71</v>
      </c>
      <c r="G1708" s="6" t="s">
        <v>72</v>
      </c>
      <c r="H1708" s="6" t="s">
        <v>21</v>
      </c>
      <c r="I1708" s="8">
        <v>0.35000000000000003</v>
      </c>
      <c r="J1708" s="9">
        <v>3000</v>
      </c>
      <c r="K1708" s="10">
        <f t="shared" si="12"/>
        <v>1050</v>
      </c>
      <c r="L1708" s="10">
        <f t="shared" si="13"/>
        <v>367.5</v>
      </c>
      <c r="M1708" s="11">
        <v>0.35</v>
      </c>
      <c r="O1708" s="16"/>
      <c r="P1708" s="14"/>
      <c r="Q1708" s="12"/>
      <c r="R1708" s="13"/>
    </row>
    <row r="1709" spans="1:18" ht="15.75" customHeight="1">
      <c r="A1709" s="1"/>
      <c r="B1709" s="6" t="s">
        <v>14</v>
      </c>
      <c r="C1709" s="6">
        <v>1185732</v>
      </c>
      <c r="D1709" s="7">
        <v>44426</v>
      </c>
      <c r="E1709" s="6" t="s">
        <v>33</v>
      </c>
      <c r="F1709" s="6" t="s">
        <v>71</v>
      </c>
      <c r="G1709" s="6" t="s">
        <v>72</v>
      </c>
      <c r="H1709" s="6" t="s">
        <v>22</v>
      </c>
      <c r="I1709" s="8">
        <v>0.4</v>
      </c>
      <c r="J1709" s="9">
        <v>4750</v>
      </c>
      <c r="K1709" s="10">
        <f t="shared" si="12"/>
        <v>1900</v>
      </c>
      <c r="L1709" s="10">
        <f t="shared" si="13"/>
        <v>950</v>
      </c>
      <c r="M1709" s="11">
        <v>0.5</v>
      </c>
      <c r="O1709" s="16"/>
      <c r="P1709" s="14"/>
      <c r="Q1709" s="12"/>
      <c r="R1709" s="13"/>
    </row>
    <row r="1710" spans="1:18" ht="15.75" customHeight="1">
      <c r="A1710" s="1"/>
      <c r="B1710" s="6" t="s">
        <v>14</v>
      </c>
      <c r="C1710" s="6">
        <v>1185732</v>
      </c>
      <c r="D1710" s="7">
        <v>44458</v>
      </c>
      <c r="E1710" s="6" t="s">
        <v>33</v>
      </c>
      <c r="F1710" s="6" t="s">
        <v>71</v>
      </c>
      <c r="G1710" s="6" t="s">
        <v>72</v>
      </c>
      <c r="H1710" s="6" t="s">
        <v>17</v>
      </c>
      <c r="I1710" s="8">
        <v>0.35000000000000003</v>
      </c>
      <c r="J1710" s="9">
        <v>6000</v>
      </c>
      <c r="K1710" s="10">
        <f t="shared" si="12"/>
        <v>2100</v>
      </c>
      <c r="L1710" s="10">
        <f t="shared" si="13"/>
        <v>840</v>
      </c>
      <c r="M1710" s="11">
        <v>0.4</v>
      </c>
      <c r="O1710" s="16"/>
      <c r="P1710" s="14"/>
      <c r="Q1710" s="12"/>
      <c r="R1710" s="13"/>
    </row>
    <row r="1711" spans="1:18" ht="15.75" customHeight="1">
      <c r="A1711" s="1"/>
      <c r="B1711" s="6" t="s">
        <v>14</v>
      </c>
      <c r="C1711" s="6">
        <v>1185732</v>
      </c>
      <c r="D1711" s="7">
        <v>44458</v>
      </c>
      <c r="E1711" s="6" t="s">
        <v>33</v>
      </c>
      <c r="F1711" s="6" t="s">
        <v>71</v>
      </c>
      <c r="G1711" s="6" t="s">
        <v>72</v>
      </c>
      <c r="H1711" s="6" t="s">
        <v>18</v>
      </c>
      <c r="I1711" s="8">
        <v>0.3000000000000001</v>
      </c>
      <c r="J1711" s="9">
        <v>4000</v>
      </c>
      <c r="K1711" s="10">
        <f t="shared" si="12"/>
        <v>1200.0000000000005</v>
      </c>
      <c r="L1711" s="10">
        <f t="shared" si="13"/>
        <v>420.00000000000011</v>
      </c>
      <c r="M1711" s="11">
        <v>0.35</v>
      </c>
      <c r="O1711" s="16"/>
      <c r="P1711" s="14"/>
      <c r="Q1711" s="12"/>
      <c r="R1711" s="13"/>
    </row>
    <row r="1712" spans="1:18" ht="15.75" customHeight="1">
      <c r="A1712" s="1"/>
      <c r="B1712" s="6" t="s">
        <v>14</v>
      </c>
      <c r="C1712" s="6">
        <v>1185732</v>
      </c>
      <c r="D1712" s="7">
        <v>44458</v>
      </c>
      <c r="E1712" s="6" t="s">
        <v>33</v>
      </c>
      <c r="F1712" s="6" t="s">
        <v>71</v>
      </c>
      <c r="G1712" s="6" t="s">
        <v>72</v>
      </c>
      <c r="H1712" s="6" t="s">
        <v>19</v>
      </c>
      <c r="I1712" s="8">
        <v>0.15000000000000002</v>
      </c>
      <c r="J1712" s="9">
        <v>3000</v>
      </c>
      <c r="K1712" s="10">
        <f t="shared" si="12"/>
        <v>450.00000000000006</v>
      </c>
      <c r="L1712" s="10">
        <f t="shared" si="13"/>
        <v>157.5</v>
      </c>
      <c r="M1712" s="11">
        <v>0.35</v>
      </c>
      <c r="O1712" s="16"/>
      <c r="P1712" s="14"/>
      <c r="Q1712" s="12"/>
      <c r="R1712" s="13"/>
    </row>
    <row r="1713" spans="1:18" ht="15.75" customHeight="1">
      <c r="A1713" s="1"/>
      <c r="B1713" s="6" t="s">
        <v>14</v>
      </c>
      <c r="C1713" s="6">
        <v>1185732</v>
      </c>
      <c r="D1713" s="7">
        <v>44458</v>
      </c>
      <c r="E1713" s="6" t="s">
        <v>33</v>
      </c>
      <c r="F1713" s="6" t="s">
        <v>71</v>
      </c>
      <c r="G1713" s="6" t="s">
        <v>72</v>
      </c>
      <c r="H1713" s="6" t="s">
        <v>20</v>
      </c>
      <c r="I1713" s="8">
        <v>0.15000000000000002</v>
      </c>
      <c r="J1713" s="9">
        <v>2750</v>
      </c>
      <c r="K1713" s="10">
        <f t="shared" si="12"/>
        <v>412.50000000000006</v>
      </c>
      <c r="L1713" s="10">
        <f t="shared" si="13"/>
        <v>165.00000000000003</v>
      </c>
      <c r="M1713" s="11">
        <v>0.4</v>
      </c>
      <c r="O1713" s="16"/>
      <c r="P1713" s="14"/>
      <c r="Q1713" s="12"/>
      <c r="R1713" s="13"/>
    </row>
    <row r="1714" spans="1:18" ht="15.75" customHeight="1">
      <c r="A1714" s="1"/>
      <c r="B1714" s="6" t="s">
        <v>14</v>
      </c>
      <c r="C1714" s="6">
        <v>1185732</v>
      </c>
      <c r="D1714" s="7">
        <v>44458</v>
      </c>
      <c r="E1714" s="6" t="s">
        <v>33</v>
      </c>
      <c r="F1714" s="6" t="s">
        <v>71</v>
      </c>
      <c r="G1714" s="6" t="s">
        <v>72</v>
      </c>
      <c r="H1714" s="6" t="s">
        <v>21</v>
      </c>
      <c r="I1714" s="8">
        <v>0.25</v>
      </c>
      <c r="J1714" s="9">
        <v>2750</v>
      </c>
      <c r="K1714" s="10">
        <f t="shared" si="12"/>
        <v>687.5</v>
      </c>
      <c r="L1714" s="10">
        <f t="shared" si="13"/>
        <v>240.62499999999997</v>
      </c>
      <c r="M1714" s="11">
        <v>0.35</v>
      </c>
      <c r="O1714" s="16"/>
      <c r="P1714" s="14"/>
      <c r="Q1714" s="12"/>
      <c r="R1714" s="13"/>
    </row>
    <row r="1715" spans="1:18" ht="15.75" customHeight="1">
      <c r="A1715" s="1"/>
      <c r="B1715" s="6" t="s">
        <v>14</v>
      </c>
      <c r="C1715" s="6">
        <v>1185732</v>
      </c>
      <c r="D1715" s="7">
        <v>44458</v>
      </c>
      <c r="E1715" s="6" t="s">
        <v>33</v>
      </c>
      <c r="F1715" s="6" t="s">
        <v>71</v>
      </c>
      <c r="G1715" s="6" t="s">
        <v>72</v>
      </c>
      <c r="H1715" s="6" t="s">
        <v>22</v>
      </c>
      <c r="I1715" s="8">
        <v>0.30000000000000004</v>
      </c>
      <c r="J1715" s="9">
        <v>3500</v>
      </c>
      <c r="K1715" s="10">
        <f t="shared" si="12"/>
        <v>1050.0000000000002</v>
      </c>
      <c r="L1715" s="10">
        <f t="shared" si="13"/>
        <v>525.00000000000011</v>
      </c>
      <c r="M1715" s="11">
        <v>0.5</v>
      </c>
      <c r="O1715" s="16"/>
      <c r="P1715" s="14"/>
      <c r="Q1715" s="12"/>
      <c r="R1715" s="13"/>
    </row>
    <row r="1716" spans="1:18" ht="15.75" customHeight="1">
      <c r="A1716" s="1"/>
      <c r="B1716" s="6" t="s">
        <v>14</v>
      </c>
      <c r="C1716" s="6">
        <v>1185732</v>
      </c>
      <c r="D1716" s="7">
        <v>44487</v>
      </c>
      <c r="E1716" s="6" t="s">
        <v>33</v>
      </c>
      <c r="F1716" s="6" t="s">
        <v>71</v>
      </c>
      <c r="G1716" s="6" t="s">
        <v>72</v>
      </c>
      <c r="H1716" s="6" t="s">
        <v>17</v>
      </c>
      <c r="I1716" s="8">
        <v>0.35</v>
      </c>
      <c r="J1716" s="9">
        <v>5250</v>
      </c>
      <c r="K1716" s="10">
        <f t="shared" si="12"/>
        <v>1837.4999999999998</v>
      </c>
      <c r="L1716" s="10">
        <f t="shared" si="13"/>
        <v>735</v>
      </c>
      <c r="M1716" s="11">
        <v>0.4</v>
      </c>
      <c r="O1716" s="16"/>
      <c r="P1716" s="14"/>
      <c r="Q1716" s="12"/>
      <c r="R1716" s="13"/>
    </row>
    <row r="1717" spans="1:18" ht="15.75" customHeight="1">
      <c r="A1717" s="1"/>
      <c r="B1717" s="6" t="s">
        <v>14</v>
      </c>
      <c r="C1717" s="6">
        <v>1185732</v>
      </c>
      <c r="D1717" s="7">
        <v>44487</v>
      </c>
      <c r="E1717" s="6" t="s">
        <v>33</v>
      </c>
      <c r="F1717" s="6" t="s">
        <v>71</v>
      </c>
      <c r="G1717" s="6" t="s">
        <v>72</v>
      </c>
      <c r="H1717" s="6" t="s">
        <v>18</v>
      </c>
      <c r="I1717" s="8">
        <v>0.25</v>
      </c>
      <c r="J1717" s="9">
        <v>3500</v>
      </c>
      <c r="K1717" s="10">
        <f t="shared" si="12"/>
        <v>875</v>
      </c>
      <c r="L1717" s="10">
        <f t="shared" si="13"/>
        <v>306.25</v>
      </c>
      <c r="M1717" s="11">
        <v>0.35</v>
      </c>
      <c r="O1717" s="16"/>
      <c r="P1717" s="14"/>
      <c r="Q1717" s="12"/>
      <c r="R1717" s="13"/>
    </row>
    <row r="1718" spans="1:18" ht="15.75" customHeight="1">
      <c r="A1718" s="1"/>
      <c r="B1718" s="6" t="s">
        <v>14</v>
      </c>
      <c r="C1718" s="6">
        <v>1185732</v>
      </c>
      <c r="D1718" s="7">
        <v>44487</v>
      </c>
      <c r="E1718" s="6" t="s">
        <v>33</v>
      </c>
      <c r="F1718" s="6" t="s">
        <v>71</v>
      </c>
      <c r="G1718" s="6" t="s">
        <v>72</v>
      </c>
      <c r="H1718" s="6" t="s">
        <v>19</v>
      </c>
      <c r="I1718" s="8">
        <v>0.25</v>
      </c>
      <c r="J1718" s="9">
        <v>2500</v>
      </c>
      <c r="K1718" s="10">
        <f t="shared" si="12"/>
        <v>625</v>
      </c>
      <c r="L1718" s="10">
        <f t="shared" si="13"/>
        <v>218.75</v>
      </c>
      <c r="M1718" s="11">
        <v>0.35</v>
      </c>
      <c r="O1718" s="16"/>
      <c r="P1718" s="14"/>
      <c r="Q1718" s="12"/>
      <c r="R1718" s="13"/>
    </row>
    <row r="1719" spans="1:18" ht="15.75" customHeight="1">
      <c r="A1719" s="1"/>
      <c r="B1719" s="6" t="s">
        <v>14</v>
      </c>
      <c r="C1719" s="6">
        <v>1185732</v>
      </c>
      <c r="D1719" s="7">
        <v>44487</v>
      </c>
      <c r="E1719" s="6" t="s">
        <v>33</v>
      </c>
      <c r="F1719" s="6" t="s">
        <v>71</v>
      </c>
      <c r="G1719" s="6" t="s">
        <v>72</v>
      </c>
      <c r="H1719" s="6" t="s">
        <v>20</v>
      </c>
      <c r="I1719" s="8">
        <v>0.25</v>
      </c>
      <c r="J1719" s="9">
        <v>2250</v>
      </c>
      <c r="K1719" s="10">
        <f t="shared" si="12"/>
        <v>562.5</v>
      </c>
      <c r="L1719" s="10">
        <f t="shared" si="13"/>
        <v>225</v>
      </c>
      <c r="M1719" s="11">
        <v>0.4</v>
      </c>
      <c r="O1719" s="16"/>
      <c r="P1719" s="14"/>
      <c r="Q1719" s="12"/>
      <c r="R1719" s="13"/>
    </row>
    <row r="1720" spans="1:18" ht="15.75" customHeight="1">
      <c r="A1720" s="1"/>
      <c r="B1720" s="6" t="s">
        <v>14</v>
      </c>
      <c r="C1720" s="6">
        <v>1185732</v>
      </c>
      <c r="D1720" s="7">
        <v>44487</v>
      </c>
      <c r="E1720" s="6" t="s">
        <v>33</v>
      </c>
      <c r="F1720" s="6" t="s">
        <v>71</v>
      </c>
      <c r="G1720" s="6" t="s">
        <v>72</v>
      </c>
      <c r="H1720" s="6" t="s">
        <v>21</v>
      </c>
      <c r="I1720" s="8">
        <v>0.35</v>
      </c>
      <c r="J1720" s="9">
        <v>2250</v>
      </c>
      <c r="K1720" s="10">
        <f t="shared" si="12"/>
        <v>787.5</v>
      </c>
      <c r="L1720" s="10">
        <f t="shared" si="13"/>
        <v>275.625</v>
      </c>
      <c r="M1720" s="11">
        <v>0.35</v>
      </c>
      <c r="O1720" s="16"/>
      <c r="P1720" s="14"/>
      <c r="Q1720" s="12"/>
      <c r="R1720" s="13"/>
    </row>
    <row r="1721" spans="1:18" ht="15.75" customHeight="1">
      <c r="A1721" s="1"/>
      <c r="B1721" s="6" t="s">
        <v>14</v>
      </c>
      <c r="C1721" s="6">
        <v>1185732</v>
      </c>
      <c r="D1721" s="7">
        <v>44487</v>
      </c>
      <c r="E1721" s="6" t="s">
        <v>33</v>
      </c>
      <c r="F1721" s="6" t="s">
        <v>71</v>
      </c>
      <c r="G1721" s="6" t="s">
        <v>72</v>
      </c>
      <c r="H1721" s="6" t="s">
        <v>22</v>
      </c>
      <c r="I1721" s="8">
        <v>0.39999999999999991</v>
      </c>
      <c r="J1721" s="9">
        <v>3500</v>
      </c>
      <c r="K1721" s="10">
        <f t="shared" si="12"/>
        <v>1399.9999999999998</v>
      </c>
      <c r="L1721" s="10">
        <f t="shared" si="13"/>
        <v>699.99999999999989</v>
      </c>
      <c r="M1721" s="11">
        <v>0.5</v>
      </c>
      <c r="O1721" s="16"/>
      <c r="P1721" s="14"/>
      <c r="Q1721" s="12"/>
      <c r="R1721" s="13"/>
    </row>
    <row r="1722" spans="1:18" ht="15.75" customHeight="1">
      <c r="A1722" s="1"/>
      <c r="B1722" s="6" t="s">
        <v>14</v>
      </c>
      <c r="C1722" s="6">
        <v>1185732</v>
      </c>
      <c r="D1722" s="7">
        <v>44518</v>
      </c>
      <c r="E1722" s="6" t="s">
        <v>33</v>
      </c>
      <c r="F1722" s="6" t="s">
        <v>71</v>
      </c>
      <c r="G1722" s="6" t="s">
        <v>72</v>
      </c>
      <c r="H1722" s="6" t="s">
        <v>17</v>
      </c>
      <c r="I1722" s="8">
        <v>0.35000000000000003</v>
      </c>
      <c r="J1722" s="9">
        <v>5000</v>
      </c>
      <c r="K1722" s="10">
        <f t="shared" si="12"/>
        <v>1750.0000000000002</v>
      </c>
      <c r="L1722" s="10">
        <f t="shared" si="13"/>
        <v>700.00000000000011</v>
      </c>
      <c r="M1722" s="11">
        <v>0.4</v>
      </c>
      <c r="O1722" s="16"/>
      <c r="P1722" s="14"/>
      <c r="Q1722" s="12"/>
      <c r="R1722" s="13"/>
    </row>
    <row r="1723" spans="1:18" ht="15.75" customHeight="1">
      <c r="A1723" s="1"/>
      <c r="B1723" s="6" t="s">
        <v>14</v>
      </c>
      <c r="C1723" s="6">
        <v>1185732</v>
      </c>
      <c r="D1723" s="7">
        <v>44518</v>
      </c>
      <c r="E1723" s="6" t="s">
        <v>33</v>
      </c>
      <c r="F1723" s="6" t="s">
        <v>71</v>
      </c>
      <c r="G1723" s="6" t="s">
        <v>72</v>
      </c>
      <c r="H1723" s="6" t="s">
        <v>18</v>
      </c>
      <c r="I1723" s="8">
        <v>0.25000000000000006</v>
      </c>
      <c r="J1723" s="9">
        <v>3500</v>
      </c>
      <c r="K1723" s="10">
        <f t="shared" si="12"/>
        <v>875.00000000000023</v>
      </c>
      <c r="L1723" s="10">
        <f t="shared" si="13"/>
        <v>306.25000000000006</v>
      </c>
      <c r="M1723" s="11">
        <v>0.35</v>
      </c>
      <c r="O1723" s="16"/>
      <c r="P1723" s="14"/>
      <c r="Q1723" s="12"/>
      <c r="R1723" s="13"/>
    </row>
    <row r="1724" spans="1:18" ht="15.75" customHeight="1">
      <c r="A1724" s="1"/>
      <c r="B1724" s="6" t="s">
        <v>14</v>
      </c>
      <c r="C1724" s="6">
        <v>1185732</v>
      </c>
      <c r="D1724" s="7">
        <v>44518</v>
      </c>
      <c r="E1724" s="6" t="s">
        <v>33</v>
      </c>
      <c r="F1724" s="6" t="s">
        <v>71</v>
      </c>
      <c r="G1724" s="6" t="s">
        <v>72</v>
      </c>
      <c r="H1724" s="6" t="s">
        <v>19</v>
      </c>
      <c r="I1724" s="8">
        <v>0.25000000000000006</v>
      </c>
      <c r="J1724" s="9">
        <v>2950</v>
      </c>
      <c r="K1724" s="10">
        <f t="shared" si="12"/>
        <v>737.50000000000011</v>
      </c>
      <c r="L1724" s="10">
        <f t="shared" si="13"/>
        <v>258.125</v>
      </c>
      <c r="M1724" s="11">
        <v>0.35</v>
      </c>
      <c r="O1724" s="16"/>
      <c r="P1724" s="14"/>
      <c r="Q1724" s="12"/>
      <c r="R1724" s="13"/>
    </row>
    <row r="1725" spans="1:18" ht="15.75" customHeight="1">
      <c r="A1725" s="1"/>
      <c r="B1725" s="6" t="s">
        <v>14</v>
      </c>
      <c r="C1725" s="6">
        <v>1185732</v>
      </c>
      <c r="D1725" s="7">
        <v>44518</v>
      </c>
      <c r="E1725" s="6" t="s">
        <v>33</v>
      </c>
      <c r="F1725" s="6" t="s">
        <v>71</v>
      </c>
      <c r="G1725" s="6" t="s">
        <v>72</v>
      </c>
      <c r="H1725" s="6" t="s">
        <v>20</v>
      </c>
      <c r="I1725" s="8">
        <v>0.25000000000000006</v>
      </c>
      <c r="J1725" s="9">
        <v>3250</v>
      </c>
      <c r="K1725" s="10">
        <f t="shared" si="12"/>
        <v>812.50000000000023</v>
      </c>
      <c r="L1725" s="10">
        <f t="shared" si="13"/>
        <v>325.00000000000011</v>
      </c>
      <c r="M1725" s="11">
        <v>0.4</v>
      </c>
      <c r="O1725" s="16"/>
      <c r="P1725" s="14"/>
      <c r="Q1725" s="12"/>
      <c r="R1725" s="13"/>
    </row>
    <row r="1726" spans="1:18" ht="15.75" customHeight="1">
      <c r="A1726" s="1"/>
      <c r="B1726" s="6" t="s">
        <v>14</v>
      </c>
      <c r="C1726" s="6">
        <v>1185732</v>
      </c>
      <c r="D1726" s="7">
        <v>44518</v>
      </c>
      <c r="E1726" s="6" t="s">
        <v>33</v>
      </c>
      <c r="F1726" s="6" t="s">
        <v>71</v>
      </c>
      <c r="G1726" s="6" t="s">
        <v>72</v>
      </c>
      <c r="H1726" s="6" t="s">
        <v>21</v>
      </c>
      <c r="I1726" s="8">
        <v>0.44999999999999996</v>
      </c>
      <c r="J1726" s="9">
        <v>3000</v>
      </c>
      <c r="K1726" s="10">
        <f t="shared" si="12"/>
        <v>1349.9999999999998</v>
      </c>
      <c r="L1726" s="10">
        <f t="shared" si="13"/>
        <v>472.49999999999989</v>
      </c>
      <c r="M1726" s="11">
        <v>0.35</v>
      </c>
      <c r="O1726" s="16"/>
      <c r="P1726" s="14"/>
      <c r="Q1726" s="12"/>
      <c r="R1726" s="13"/>
    </row>
    <row r="1727" spans="1:18" ht="15.75" customHeight="1">
      <c r="A1727" s="1"/>
      <c r="B1727" s="6" t="s">
        <v>14</v>
      </c>
      <c r="C1727" s="6">
        <v>1185732</v>
      </c>
      <c r="D1727" s="7">
        <v>44518</v>
      </c>
      <c r="E1727" s="6" t="s">
        <v>33</v>
      </c>
      <c r="F1727" s="6" t="s">
        <v>71</v>
      </c>
      <c r="G1727" s="6" t="s">
        <v>72</v>
      </c>
      <c r="H1727" s="6" t="s">
        <v>22</v>
      </c>
      <c r="I1727" s="8">
        <v>0.49999999999999983</v>
      </c>
      <c r="J1727" s="9">
        <v>4000</v>
      </c>
      <c r="K1727" s="10">
        <f t="shared" si="12"/>
        <v>1999.9999999999993</v>
      </c>
      <c r="L1727" s="10">
        <f t="shared" si="13"/>
        <v>999.99999999999966</v>
      </c>
      <c r="M1727" s="11">
        <v>0.5</v>
      </c>
      <c r="O1727" s="16"/>
      <c r="P1727" s="14"/>
      <c r="Q1727" s="12"/>
      <c r="R1727" s="13"/>
    </row>
    <row r="1728" spans="1:18" ht="15.75" customHeight="1">
      <c r="A1728" s="1"/>
      <c r="B1728" s="6" t="s">
        <v>14</v>
      </c>
      <c r="C1728" s="6">
        <v>1185732</v>
      </c>
      <c r="D1728" s="7">
        <v>44547</v>
      </c>
      <c r="E1728" s="6" t="s">
        <v>33</v>
      </c>
      <c r="F1728" s="6" t="s">
        <v>71</v>
      </c>
      <c r="G1728" s="6" t="s">
        <v>72</v>
      </c>
      <c r="H1728" s="6" t="s">
        <v>17</v>
      </c>
      <c r="I1728" s="8">
        <v>0.44999999999999996</v>
      </c>
      <c r="J1728" s="9">
        <v>6500</v>
      </c>
      <c r="K1728" s="10">
        <f t="shared" si="12"/>
        <v>2924.9999999999995</v>
      </c>
      <c r="L1728" s="10">
        <f t="shared" si="13"/>
        <v>1169.9999999999998</v>
      </c>
      <c r="M1728" s="11">
        <v>0.4</v>
      </c>
      <c r="O1728" s="16"/>
      <c r="P1728" s="14"/>
      <c r="Q1728" s="12"/>
      <c r="R1728" s="13"/>
    </row>
    <row r="1729" spans="1:18" ht="15.75" customHeight="1">
      <c r="A1729" s="1"/>
      <c r="B1729" s="6" t="s">
        <v>14</v>
      </c>
      <c r="C1729" s="6">
        <v>1185732</v>
      </c>
      <c r="D1729" s="7">
        <v>44547</v>
      </c>
      <c r="E1729" s="6" t="s">
        <v>33</v>
      </c>
      <c r="F1729" s="6" t="s">
        <v>71</v>
      </c>
      <c r="G1729" s="6" t="s">
        <v>72</v>
      </c>
      <c r="H1729" s="6" t="s">
        <v>18</v>
      </c>
      <c r="I1729" s="8">
        <v>0.35000000000000003</v>
      </c>
      <c r="J1729" s="9">
        <v>4500</v>
      </c>
      <c r="K1729" s="10">
        <f t="shared" si="12"/>
        <v>1575.0000000000002</v>
      </c>
      <c r="L1729" s="10">
        <f t="shared" si="13"/>
        <v>551.25</v>
      </c>
      <c r="M1729" s="11">
        <v>0.35</v>
      </c>
      <c r="O1729" s="16"/>
      <c r="P1729" s="14"/>
      <c r="Q1729" s="12"/>
      <c r="R1729" s="13"/>
    </row>
    <row r="1730" spans="1:18" ht="15.75" customHeight="1">
      <c r="A1730" s="1"/>
      <c r="B1730" s="6" t="s">
        <v>14</v>
      </c>
      <c r="C1730" s="6">
        <v>1185732</v>
      </c>
      <c r="D1730" s="7">
        <v>44547</v>
      </c>
      <c r="E1730" s="6" t="s">
        <v>33</v>
      </c>
      <c r="F1730" s="6" t="s">
        <v>71</v>
      </c>
      <c r="G1730" s="6" t="s">
        <v>72</v>
      </c>
      <c r="H1730" s="6" t="s">
        <v>19</v>
      </c>
      <c r="I1730" s="8">
        <v>0.35000000000000003</v>
      </c>
      <c r="J1730" s="9">
        <v>4000</v>
      </c>
      <c r="K1730" s="10">
        <f t="shared" si="12"/>
        <v>1400.0000000000002</v>
      </c>
      <c r="L1730" s="10">
        <f t="shared" si="13"/>
        <v>490.00000000000006</v>
      </c>
      <c r="M1730" s="11">
        <v>0.35</v>
      </c>
      <c r="O1730" s="16"/>
      <c r="P1730" s="14"/>
      <c r="Q1730" s="12"/>
      <c r="R1730" s="13"/>
    </row>
    <row r="1731" spans="1:18" ht="15.75" customHeight="1">
      <c r="A1731" s="1"/>
      <c r="B1731" s="6" t="s">
        <v>14</v>
      </c>
      <c r="C1731" s="6">
        <v>1185732</v>
      </c>
      <c r="D1731" s="7">
        <v>44547</v>
      </c>
      <c r="E1731" s="6" t="s">
        <v>33</v>
      </c>
      <c r="F1731" s="6" t="s">
        <v>71</v>
      </c>
      <c r="G1731" s="6" t="s">
        <v>72</v>
      </c>
      <c r="H1731" s="6" t="s">
        <v>20</v>
      </c>
      <c r="I1731" s="8">
        <v>0.35000000000000003</v>
      </c>
      <c r="J1731" s="9">
        <v>3500</v>
      </c>
      <c r="K1731" s="10">
        <f t="shared" si="12"/>
        <v>1225.0000000000002</v>
      </c>
      <c r="L1731" s="10">
        <f t="shared" si="13"/>
        <v>490.00000000000011</v>
      </c>
      <c r="M1731" s="11">
        <v>0.4</v>
      </c>
      <c r="O1731" s="16"/>
      <c r="P1731" s="14"/>
      <c r="Q1731" s="12"/>
      <c r="R1731" s="13"/>
    </row>
    <row r="1732" spans="1:18" ht="15.75" customHeight="1">
      <c r="A1732" s="1"/>
      <c r="B1732" s="6" t="s">
        <v>14</v>
      </c>
      <c r="C1732" s="6">
        <v>1185732</v>
      </c>
      <c r="D1732" s="7">
        <v>44547</v>
      </c>
      <c r="E1732" s="6" t="s">
        <v>33</v>
      </c>
      <c r="F1732" s="6" t="s">
        <v>71</v>
      </c>
      <c r="G1732" s="6" t="s">
        <v>72</v>
      </c>
      <c r="H1732" s="6" t="s">
        <v>21</v>
      </c>
      <c r="I1732" s="8">
        <v>0.44999999999999996</v>
      </c>
      <c r="J1732" s="9">
        <v>3500</v>
      </c>
      <c r="K1732" s="10">
        <f t="shared" si="12"/>
        <v>1574.9999999999998</v>
      </c>
      <c r="L1732" s="10">
        <f t="shared" si="13"/>
        <v>551.24999999999989</v>
      </c>
      <c r="M1732" s="11">
        <v>0.35</v>
      </c>
      <c r="O1732" s="16"/>
      <c r="P1732" s="14"/>
      <c r="Q1732" s="12"/>
      <c r="R1732" s="13"/>
    </row>
    <row r="1733" spans="1:18" ht="15.75" customHeight="1">
      <c r="A1733" s="1"/>
      <c r="B1733" s="6" t="s">
        <v>14</v>
      </c>
      <c r="C1733" s="6">
        <v>1185732</v>
      </c>
      <c r="D1733" s="7">
        <v>44547</v>
      </c>
      <c r="E1733" s="6" t="s">
        <v>33</v>
      </c>
      <c r="F1733" s="6" t="s">
        <v>71</v>
      </c>
      <c r="G1733" s="6" t="s">
        <v>72</v>
      </c>
      <c r="H1733" s="6" t="s">
        <v>22</v>
      </c>
      <c r="I1733" s="8">
        <v>0.49999999999999983</v>
      </c>
      <c r="J1733" s="9">
        <v>4500</v>
      </c>
      <c r="K1733" s="10">
        <f t="shared" si="12"/>
        <v>2249.9999999999991</v>
      </c>
      <c r="L1733" s="10">
        <f t="shared" si="13"/>
        <v>1124.9999999999995</v>
      </c>
      <c r="M1733" s="11">
        <v>0.5</v>
      </c>
      <c r="O1733" s="16"/>
      <c r="P1733" s="14"/>
      <c r="Q1733" s="12"/>
      <c r="R1733" s="13"/>
    </row>
    <row r="1734" spans="1:18" ht="15.75" customHeight="1">
      <c r="A1734" s="1" t="s">
        <v>39</v>
      </c>
      <c r="B1734" s="6" t="s">
        <v>14</v>
      </c>
      <c r="C1734" s="6">
        <v>1185732</v>
      </c>
      <c r="D1734" s="7">
        <v>44207</v>
      </c>
      <c r="E1734" s="6" t="s">
        <v>33</v>
      </c>
      <c r="F1734" s="6" t="s">
        <v>73</v>
      </c>
      <c r="G1734" s="6" t="s">
        <v>74</v>
      </c>
      <c r="H1734" s="6" t="s">
        <v>17</v>
      </c>
      <c r="I1734" s="8">
        <v>0.25</v>
      </c>
      <c r="J1734" s="9">
        <v>6750</v>
      </c>
      <c r="K1734" s="10">
        <f t="shared" si="12"/>
        <v>1687.5</v>
      </c>
      <c r="L1734" s="10">
        <f t="shared" si="13"/>
        <v>675</v>
      </c>
      <c r="M1734" s="11">
        <v>0.4</v>
      </c>
      <c r="O1734" s="16"/>
      <c r="P1734" s="14"/>
      <c r="Q1734" s="12"/>
      <c r="R1734" s="13"/>
    </row>
    <row r="1735" spans="1:18" ht="15.75" customHeight="1">
      <c r="A1735" s="1"/>
      <c r="B1735" s="6" t="s">
        <v>14</v>
      </c>
      <c r="C1735" s="6">
        <v>1185732</v>
      </c>
      <c r="D1735" s="7">
        <v>44207</v>
      </c>
      <c r="E1735" s="6" t="s">
        <v>33</v>
      </c>
      <c r="F1735" s="6" t="s">
        <v>73</v>
      </c>
      <c r="G1735" s="6" t="s">
        <v>74</v>
      </c>
      <c r="H1735" s="6" t="s">
        <v>18</v>
      </c>
      <c r="I1735" s="8">
        <v>0.25</v>
      </c>
      <c r="J1735" s="9">
        <v>4750</v>
      </c>
      <c r="K1735" s="10">
        <f t="shared" si="12"/>
        <v>1187.5</v>
      </c>
      <c r="L1735" s="10">
        <f t="shared" si="13"/>
        <v>415.625</v>
      </c>
      <c r="M1735" s="11">
        <v>0.35</v>
      </c>
      <c r="O1735" s="16"/>
      <c r="P1735" s="14"/>
      <c r="Q1735" s="12"/>
      <c r="R1735" s="13"/>
    </row>
    <row r="1736" spans="1:18" ht="15.75" customHeight="1">
      <c r="A1736" s="1"/>
      <c r="B1736" s="6" t="s">
        <v>14</v>
      </c>
      <c r="C1736" s="6">
        <v>1185732</v>
      </c>
      <c r="D1736" s="7">
        <v>44207</v>
      </c>
      <c r="E1736" s="6" t="s">
        <v>33</v>
      </c>
      <c r="F1736" s="6" t="s">
        <v>73</v>
      </c>
      <c r="G1736" s="6" t="s">
        <v>74</v>
      </c>
      <c r="H1736" s="6" t="s">
        <v>19</v>
      </c>
      <c r="I1736" s="8">
        <v>0.15000000000000002</v>
      </c>
      <c r="J1736" s="9">
        <v>4750</v>
      </c>
      <c r="K1736" s="10">
        <f t="shared" si="12"/>
        <v>712.50000000000011</v>
      </c>
      <c r="L1736" s="10">
        <f t="shared" si="13"/>
        <v>249.37500000000003</v>
      </c>
      <c r="M1736" s="11">
        <v>0.35</v>
      </c>
      <c r="O1736" s="16"/>
      <c r="P1736" s="14"/>
      <c r="Q1736" s="12"/>
      <c r="R1736" s="13"/>
    </row>
    <row r="1737" spans="1:18" ht="15.75" customHeight="1">
      <c r="A1737" s="1"/>
      <c r="B1737" s="6" t="s">
        <v>14</v>
      </c>
      <c r="C1737" s="6">
        <v>1185732</v>
      </c>
      <c r="D1737" s="7">
        <v>44207</v>
      </c>
      <c r="E1737" s="6" t="s">
        <v>33</v>
      </c>
      <c r="F1737" s="6" t="s">
        <v>73</v>
      </c>
      <c r="G1737" s="6" t="s">
        <v>74</v>
      </c>
      <c r="H1737" s="6" t="s">
        <v>20</v>
      </c>
      <c r="I1737" s="8">
        <v>0.20000000000000007</v>
      </c>
      <c r="J1737" s="9">
        <v>3250</v>
      </c>
      <c r="K1737" s="10">
        <f t="shared" si="12"/>
        <v>650.00000000000023</v>
      </c>
      <c r="L1737" s="10">
        <f t="shared" si="13"/>
        <v>260.00000000000011</v>
      </c>
      <c r="M1737" s="11">
        <v>0.4</v>
      </c>
      <c r="O1737" s="16"/>
      <c r="P1737" s="14"/>
      <c r="Q1737" s="12"/>
      <c r="R1737" s="13"/>
    </row>
    <row r="1738" spans="1:18" ht="15.75" customHeight="1">
      <c r="A1738" s="1"/>
      <c r="B1738" s="6" t="s">
        <v>14</v>
      </c>
      <c r="C1738" s="6">
        <v>1185732</v>
      </c>
      <c r="D1738" s="7">
        <v>44207</v>
      </c>
      <c r="E1738" s="6" t="s">
        <v>33</v>
      </c>
      <c r="F1738" s="6" t="s">
        <v>73</v>
      </c>
      <c r="G1738" s="6" t="s">
        <v>74</v>
      </c>
      <c r="H1738" s="6" t="s">
        <v>21</v>
      </c>
      <c r="I1738" s="8">
        <v>0.35</v>
      </c>
      <c r="J1738" s="9">
        <v>3750</v>
      </c>
      <c r="K1738" s="10">
        <f t="shared" si="12"/>
        <v>1312.5</v>
      </c>
      <c r="L1738" s="10">
        <f t="shared" si="13"/>
        <v>459.37499999999994</v>
      </c>
      <c r="M1738" s="11">
        <v>0.35</v>
      </c>
      <c r="O1738" s="16"/>
      <c r="P1738" s="14"/>
      <c r="Q1738" s="12"/>
      <c r="R1738" s="13"/>
    </row>
    <row r="1739" spans="1:18" ht="15.75" customHeight="1">
      <c r="A1739" s="1"/>
      <c r="B1739" s="6" t="s">
        <v>14</v>
      </c>
      <c r="C1739" s="6">
        <v>1185732</v>
      </c>
      <c r="D1739" s="7">
        <v>44207</v>
      </c>
      <c r="E1739" s="6" t="s">
        <v>33</v>
      </c>
      <c r="F1739" s="6" t="s">
        <v>73</v>
      </c>
      <c r="G1739" s="6" t="s">
        <v>74</v>
      </c>
      <c r="H1739" s="6" t="s">
        <v>22</v>
      </c>
      <c r="I1739" s="8">
        <v>0.25</v>
      </c>
      <c r="J1739" s="9">
        <v>4750</v>
      </c>
      <c r="K1739" s="10">
        <f t="shared" si="12"/>
        <v>1187.5</v>
      </c>
      <c r="L1739" s="10">
        <f t="shared" si="13"/>
        <v>593.75</v>
      </c>
      <c r="M1739" s="11">
        <v>0.5</v>
      </c>
      <c r="O1739" s="16"/>
      <c r="P1739" s="14"/>
      <c r="Q1739" s="12"/>
      <c r="R1739" s="13"/>
    </row>
    <row r="1740" spans="1:18" ht="15.75" customHeight="1">
      <c r="A1740" s="1"/>
      <c r="B1740" s="6" t="s">
        <v>14</v>
      </c>
      <c r="C1740" s="6">
        <v>1185732</v>
      </c>
      <c r="D1740" s="7">
        <v>44238</v>
      </c>
      <c r="E1740" s="6" t="s">
        <v>33</v>
      </c>
      <c r="F1740" s="6" t="s">
        <v>73</v>
      </c>
      <c r="G1740" s="6" t="s">
        <v>74</v>
      </c>
      <c r="H1740" s="6" t="s">
        <v>17</v>
      </c>
      <c r="I1740" s="8">
        <v>0.25</v>
      </c>
      <c r="J1740" s="9">
        <v>7250</v>
      </c>
      <c r="K1740" s="10">
        <f t="shared" si="12"/>
        <v>1812.5</v>
      </c>
      <c r="L1740" s="10">
        <f t="shared" si="13"/>
        <v>725</v>
      </c>
      <c r="M1740" s="11">
        <v>0.4</v>
      </c>
      <c r="O1740" s="16"/>
      <c r="P1740" s="14"/>
      <c r="Q1740" s="12"/>
      <c r="R1740" s="13"/>
    </row>
    <row r="1741" spans="1:18" ht="15.75" customHeight="1">
      <c r="A1741" s="1"/>
      <c r="B1741" s="6" t="s">
        <v>14</v>
      </c>
      <c r="C1741" s="6">
        <v>1185732</v>
      </c>
      <c r="D1741" s="7">
        <v>44238</v>
      </c>
      <c r="E1741" s="6" t="s">
        <v>33</v>
      </c>
      <c r="F1741" s="6" t="s">
        <v>73</v>
      </c>
      <c r="G1741" s="6" t="s">
        <v>74</v>
      </c>
      <c r="H1741" s="6" t="s">
        <v>18</v>
      </c>
      <c r="I1741" s="8">
        <v>0.25</v>
      </c>
      <c r="J1741" s="9">
        <v>3750</v>
      </c>
      <c r="K1741" s="10">
        <f t="shared" si="12"/>
        <v>937.5</v>
      </c>
      <c r="L1741" s="10">
        <f t="shared" si="13"/>
        <v>328.125</v>
      </c>
      <c r="M1741" s="11">
        <v>0.35</v>
      </c>
      <c r="O1741" s="16"/>
      <c r="P1741" s="14"/>
      <c r="Q1741" s="12"/>
      <c r="R1741" s="13"/>
    </row>
    <row r="1742" spans="1:18" ht="15.75" customHeight="1">
      <c r="A1742" s="1"/>
      <c r="B1742" s="6" t="s">
        <v>14</v>
      </c>
      <c r="C1742" s="6">
        <v>1185732</v>
      </c>
      <c r="D1742" s="7">
        <v>44238</v>
      </c>
      <c r="E1742" s="6" t="s">
        <v>33</v>
      </c>
      <c r="F1742" s="6" t="s">
        <v>73</v>
      </c>
      <c r="G1742" s="6" t="s">
        <v>74</v>
      </c>
      <c r="H1742" s="6" t="s">
        <v>19</v>
      </c>
      <c r="I1742" s="8">
        <v>0.15000000000000002</v>
      </c>
      <c r="J1742" s="9">
        <v>4250</v>
      </c>
      <c r="K1742" s="10">
        <f t="shared" si="12"/>
        <v>637.50000000000011</v>
      </c>
      <c r="L1742" s="10">
        <f t="shared" si="13"/>
        <v>223.12500000000003</v>
      </c>
      <c r="M1742" s="11">
        <v>0.35</v>
      </c>
      <c r="O1742" s="16"/>
      <c r="P1742" s="14"/>
      <c r="Q1742" s="12"/>
      <c r="R1742" s="13"/>
    </row>
    <row r="1743" spans="1:18" ht="15.75" customHeight="1">
      <c r="A1743" s="1"/>
      <c r="B1743" s="6" t="s">
        <v>14</v>
      </c>
      <c r="C1743" s="6">
        <v>1185732</v>
      </c>
      <c r="D1743" s="7">
        <v>44238</v>
      </c>
      <c r="E1743" s="6" t="s">
        <v>33</v>
      </c>
      <c r="F1743" s="6" t="s">
        <v>73</v>
      </c>
      <c r="G1743" s="6" t="s">
        <v>74</v>
      </c>
      <c r="H1743" s="6" t="s">
        <v>20</v>
      </c>
      <c r="I1743" s="8">
        <v>0.20000000000000007</v>
      </c>
      <c r="J1743" s="9">
        <v>3000</v>
      </c>
      <c r="K1743" s="10">
        <f t="shared" si="12"/>
        <v>600.00000000000023</v>
      </c>
      <c r="L1743" s="10">
        <f t="shared" si="13"/>
        <v>240.00000000000011</v>
      </c>
      <c r="M1743" s="11">
        <v>0.4</v>
      </c>
      <c r="O1743" s="16"/>
      <c r="P1743" s="14"/>
      <c r="Q1743" s="12"/>
      <c r="R1743" s="13"/>
    </row>
    <row r="1744" spans="1:18" ht="15.75" customHeight="1">
      <c r="A1744" s="1"/>
      <c r="B1744" s="6" t="s">
        <v>14</v>
      </c>
      <c r="C1744" s="6">
        <v>1185732</v>
      </c>
      <c r="D1744" s="7">
        <v>44238</v>
      </c>
      <c r="E1744" s="6" t="s">
        <v>33</v>
      </c>
      <c r="F1744" s="6" t="s">
        <v>73</v>
      </c>
      <c r="G1744" s="6" t="s">
        <v>74</v>
      </c>
      <c r="H1744" s="6" t="s">
        <v>21</v>
      </c>
      <c r="I1744" s="8">
        <v>0.35</v>
      </c>
      <c r="J1744" s="9">
        <v>3750</v>
      </c>
      <c r="K1744" s="10">
        <f t="shared" si="12"/>
        <v>1312.5</v>
      </c>
      <c r="L1744" s="10">
        <f t="shared" si="13"/>
        <v>459.37499999999994</v>
      </c>
      <c r="M1744" s="11">
        <v>0.35</v>
      </c>
      <c r="O1744" s="16"/>
      <c r="P1744" s="14"/>
      <c r="Q1744" s="12"/>
      <c r="R1744" s="13"/>
    </row>
    <row r="1745" spans="1:18" ht="15.75" customHeight="1">
      <c r="A1745" s="1"/>
      <c r="B1745" s="6" t="s">
        <v>14</v>
      </c>
      <c r="C1745" s="6">
        <v>1185732</v>
      </c>
      <c r="D1745" s="7">
        <v>44238</v>
      </c>
      <c r="E1745" s="6" t="s">
        <v>33</v>
      </c>
      <c r="F1745" s="6" t="s">
        <v>73</v>
      </c>
      <c r="G1745" s="6" t="s">
        <v>74</v>
      </c>
      <c r="H1745" s="6" t="s">
        <v>22</v>
      </c>
      <c r="I1745" s="8">
        <v>0.25</v>
      </c>
      <c r="J1745" s="9">
        <v>4500</v>
      </c>
      <c r="K1745" s="10">
        <f t="shared" si="12"/>
        <v>1125</v>
      </c>
      <c r="L1745" s="10">
        <f t="shared" si="13"/>
        <v>562.5</v>
      </c>
      <c r="M1745" s="11">
        <v>0.5</v>
      </c>
      <c r="O1745" s="16"/>
      <c r="P1745" s="14"/>
      <c r="Q1745" s="12"/>
      <c r="R1745" s="13"/>
    </row>
    <row r="1746" spans="1:18" ht="15.75" customHeight="1">
      <c r="A1746" s="1"/>
      <c r="B1746" s="6" t="s">
        <v>14</v>
      </c>
      <c r="C1746" s="6">
        <v>1185732</v>
      </c>
      <c r="D1746" s="7">
        <v>44265</v>
      </c>
      <c r="E1746" s="6" t="s">
        <v>33</v>
      </c>
      <c r="F1746" s="6" t="s">
        <v>73</v>
      </c>
      <c r="G1746" s="6" t="s">
        <v>74</v>
      </c>
      <c r="H1746" s="6" t="s">
        <v>17</v>
      </c>
      <c r="I1746" s="8">
        <v>0.30000000000000004</v>
      </c>
      <c r="J1746" s="9">
        <v>6700</v>
      </c>
      <c r="K1746" s="10">
        <f t="shared" si="12"/>
        <v>2010.0000000000002</v>
      </c>
      <c r="L1746" s="10">
        <f t="shared" si="13"/>
        <v>804.00000000000011</v>
      </c>
      <c r="M1746" s="11">
        <v>0.4</v>
      </c>
      <c r="O1746" s="16"/>
      <c r="P1746" s="14"/>
      <c r="Q1746" s="12"/>
      <c r="R1746" s="13"/>
    </row>
    <row r="1747" spans="1:18" ht="15.75" customHeight="1">
      <c r="A1747" s="1"/>
      <c r="B1747" s="6" t="s">
        <v>14</v>
      </c>
      <c r="C1747" s="6">
        <v>1185732</v>
      </c>
      <c r="D1747" s="7">
        <v>44265</v>
      </c>
      <c r="E1747" s="6" t="s">
        <v>33</v>
      </c>
      <c r="F1747" s="6" t="s">
        <v>73</v>
      </c>
      <c r="G1747" s="6" t="s">
        <v>74</v>
      </c>
      <c r="H1747" s="6" t="s">
        <v>18</v>
      </c>
      <c r="I1747" s="8">
        <v>0.30000000000000004</v>
      </c>
      <c r="J1747" s="9">
        <v>3500</v>
      </c>
      <c r="K1747" s="10">
        <f t="shared" si="12"/>
        <v>1050.0000000000002</v>
      </c>
      <c r="L1747" s="10">
        <f t="shared" si="13"/>
        <v>367.50000000000006</v>
      </c>
      <c r="M1747" s="11">
        <v>0.35</v>
      </c>
      <c r="O1747" s="16"/>
      <c r="P1747" s="14"/>
      <c r="Q1747" s="12"/>
      <c r="R1747" s="13"/>
    </row>
    <row r="1748" spans="1:18" ht="15.75" customHeight="1">
      <c r="A1748" s="1"/>
      <c r="B1748" s="6" t="s">
        <v>14</v>
      </c>
      <c r="C1748" s="6">
        <v>1185732</v>
      </c>
      <c r="D1748" s="7">
        <v>44265</v>
      </c>
      <c r="E1748" s="6" t="s">
        <v>33</v>
      </c>
      <c r="F1748" s="6" t="s">
        <v>73</v>
      </c>
      <c r="G1748" s="6" t="s">
        <v>74</v>
      </c>
      <c r="H1748" s="6" t="s">
        <v>19</v>
      </c>
      <c r="I1748" s="8">
        <v>0.20000000000000007</v>
      </c>
      <c r="J1748" s="9">
        <v>4000</v>
      </c>
      <c r="K1748" s="10">
        <f t="shared" si="12"/>
        <v>800.00000000000023</v>
      </c>
      <c r="L1748" s="10">
        <f t="shared" si="13"/>
        <v>280.00000000000006</v>
      </c>
      <c r="M1748" s="11">
        <v>0.35</v>
      </c>
      <c r="O1748" s="16"/>
      <c r="P1748" s="14"/>
      <c r="Q1748" s="12"/>
      <c r="R1748" s="13"/>
    </row>
    <row r="1749" spans="1:18" ht="15.75" customHeight="1">
      <c r="A1749" s="1"/>
      <c r="B1749" s="6" t="s">
        <v>14</v>
      </c>
      <c r="C1749" s="6">
        <v>1185732</v>
      </c>
      <c r="D1749" s="7">
        <v>44265</v>
      </c>
      <c r="E1749" s="6" t="s">
        <v>33</v>
      </c>
      <c r="F1749" s="6" t="s">
        <v>73</v>
      </c>
      <c r="G1749" s="6" t="s">
        <v>74</v>
      </c>
      <c r="H1749" s="6" t="s">
        <v>20</v>
      </c>
      <c r="I1749" s="8">
        <v>0.25</v>
      </c>
      <c r="J1749" s="9">
        <v>2500</v>
      </c>
      <c r="K1749" s="10">
        <f t="shared" si="12"/>
        <v>625</v>
      </c>
      <c r="L1749" s="10">
        <f t="shared" si="13"/>
        <v>250</v>
      </c>
      <c r="M1749" s="11">
        <v>0.4</v>
      </c>
      <c r="O1749" s="16"/>
      <c r="P1749" s="14"/>
      <c r="Q1749" s="12"/>
      <c r="R1749" s="13"/>
    </row>
    <row r="1750" spans="1:18" ht="15.75" customHeight="1">
      <c r="A1750" s="1"/>
      <c r="B1750" s="6" t="s">
        <v>14</v>
      </c>
      <c r="C1750" s="6">
        <v>1185732</v>
      </c>
      <c r="D1750" s="7">
        <v>44265</v>
      </c>
      <c r="E1750" s="6" t="s">
        <v>33</v>
      </c>
      <c r="F1750" s="6" t="s">
        <v>73</v>
      </c>
      <c r="G1750" s="6" t="s">
        <v>74</v>
      </c>
      <c r="H1750" s="6" t="s">
        <v>21</v>
      </c>
      <c r="I1750" s="8">
        <v>0.4</v>
      </c>
      <c r="J1750" s="9">
        <v>3000</v>
      </c>
      <c r="K1750" s="10">
        <f t="shared" si="12"/>
        <v>1200</v>
      </c>
      <c r="L1750" s="10">
        <f t="shared" si="13"/>
        <v>420</v>
      </c>
      <c r="M1750" s="11">
        <v>0.35</v>
      </c>
      <c r="O1750" s="16"/>
      <c r="P1750" s="14"/>
      <c r="Q1750" s="12"/>
      <c r="R1750" s="13"/>
    </row>
    <row r="1751" spans="1:18" ht="15.75" customHeight="1">
      <c r="A1751" s="1"/>
      <c r="B1751" s="6" t="s">
        <v>14</v>
      </c>
      <c r="C1751" s="6">
        <v>1185732</v>
      </c>
      <c r="D1751" s="7">
        <v>44265</v>
      </c>
      <c r="E1751" s="6" t="s">
        <v>33</v>
      </c>
      <c r="F1751" s="6" t="s">
        <v>73</v>
      </c>
      <c r="G1751" s="6" t="s">
        <v>74</v>
      </c>
      <c r="H1751" s="6" t="s">
        <v>22</v>
      </c>
      <c r="I1751" s="8">
        <v>0.30000000000000004</v>
      </c>
      <c r="J1751" s="9">
        <v>4000</v>
      </c>
      <c r="K1751" s="10">
        <f t="shared" si="12"/>
        <v>1200.0000000000002</v>
      </c>
      <c r="L1751" s="10">
        <f t="shared" si="13"/>
        <v>600.00000000000011</v>
      </c>
      <c r="M1751" s="11">
        <v>0.5</v>
      </c>
      <c r="O1751" s="16"/>
      <c r="P1751" s="14"/>
      <c r="Q1751" s="12"/>
      <c r="R1751" s="13"/>
    </row>
    <row r="1752" spans="1:18" ht="15.75" customHeight="1">
      <c r="A1752" s="1"/>
      <c r="B1752" s="6" t="s">
        <v>14</v>
      </c>
      <c r="C1752" s="6">
        <v>1185732</v>
      </c>
      <c r="D1752" s="7">
        <v>44297</v>
      </c>
      <c r="E1752" s="6" t="s">
        <v>33</v>
      </c>
      <c r="F1752" s="6" t="s">
        <v>73</v>
      </c>
      <c r="G1752" s="6" t="s">
        <v>74</v>
      </c>
      <c r="H1752" s="6" t="s">
        <v>17</v>
      </c>
      <c r="I1752" s="8">
        <v>0.30000000000000004</v>
      </c>
      <c r="J1752" s="9">
        <v>6250</v>
      </c>
      <c r="K1752" s="10">
        <f t="shared" si="12"/>
        <v>1875.0000000000002</v>
      </c>
      <c r="L1752" s="10">
        <f t="shared" si="13"/>
        <v>750.00000000000011</v>
      </c>
      <c r="M1752" s="11">
        <v>0.4</v>
      </c>
      <c r="O1752" s="16"/>
      <c r="P1752" s="14"/>
      <c r="Q1752" s="12"/>
      <c r="R1752" s="13"/>
    </row>
    <row r="1753" spans="1:18" ht="15.75" customHeight="1">
      <c r="A1753" s="1"/>
      <c r="B1753" s="6" t="s">
        <v>14</v>
      </c>
      <c r="C1753" s="6">
        <v>1185732</v>
      </c>
      <c r="D1753" s="7">
        <v>44297</v>
      </c>
      <c r="E1753" s="6" t="s">
        <v>33</v>
      </c>
      <c r="F1753" s="6" t="s">
        <v>73</v>
      </c>
      <c r="G1753" s="6" t="s">
        <v>74</v>
      </c>
      <c r="H1753" s="6" t="s">
        <v>18</v>
      </c>
      <c r="I1753" s="8">
        <v>0.25000000000000006</v>
      </c>
      <c r="J1753" s="9">
        <v>3250</v>
      </c>
      <c r="K1753" s="10">
        <f t="shared" si="12"/>
        <v>812.50000000000023</v>
      </c>
      <c r="L1753" s="10">
        <f t="shared" si="13"/>
        <v>284.37500000000006</v>
      </c>
      <c r="M1753" s="11">
        <v>0.35</v>
      </c>
      <c r="O1753" s="16"/>
      <c r="P1753" s="14"/>
      <c r="Q1753" s="12"/>
      <c r="R1753" s="13"/>
    </row>
    <row r="1754" spans="1:18" ht="15.75" customHeight="1">
      <c r="A1754" s="1"/>
      <c r="B1754" s="6" t="s">
        <v>14</v>
      </c>
      <c r="C1754" s="6">
        <v>1185732</v>
      </c>
      <c r="D1754" s="7">
        <v>44297</v>
      </c>
      <c r="E1754" s="6" t="s">
        <v>33</v>
      </c>
      <c r="F1754" s="6" t="s">
        <v>73</v>
      </c>
      <c r="G1754" s="6" t="s">
        <v>74</v>
      </c>
      <c r="H1754" s="6" t="s">
        <v>19</v>
      </c>
      <c r="I1754" s="8">
        <v>0.15000000000000008</v>
      </c>
      <c r="J1754" s="9">
        <v>3250</v>
      </c>
      <c r="K1754" s="10">
        <f t="shared" si="12"/>
        <v>487.50000000000023</v>
      </c>
      <c r="L1754" s="10">
        <f t="shared" si="13"/>
        <v>170.62500000000006</v>
      </c>
      <c r="M1754" s="11">
        <v>0.35</v>
      </c>
      <c r="O1754" s="16"/>
      <c r="P1754" s="14"/>
      <c r="Q1754" s="12"/>
      <c r="R1754" s="13"/>
    </row>
    <row r="1755" spans="1:18" ht="15.75" customHeight="1">
      <c r="A1755" s="1"/>
      <c r="B1755" s="6" t="s">
        <v>14</v>
      </c>
      <c r="C1755" s="6">
        <v>1185732</v>
      </c>
      <c r="D1755" s="7">
        <v>44297</v>
      </c>
      <c r="E1755" s="6" t="s">
        <v>33</v>
      </c>
      <c r="F1755" s="6" t="s">
        <v>73</v>
      </c>
      <c r="G1755" s="6" t="s">
        <v>74</v>
      </c>
      <c r="H1755" s="6" t="s">
        <v>20</v>
      </c>
      <c r="I1755" s="8">
        <v>0.2</v>
      </c>
      <c r="J1755" s="9">
        <v>2500</v>
      </c>
      <c r="K1755" s="10">
        <f t="shared" si="12"/>
        <v>500</v>
      </c>
      <c r="L1755" s="10">
        <f t="shared" si="13"/>
        <v>200</v>
      </c>
      <c r="M1755" s="11">
        <v>0.4</v>
      </c>
      <c r="O1755" s="16"/>
      <c r="P1755" s="14"/>
      <c r="Q1755" s="12"/>
      <c r="R1755" s="13"/>
    </row>
    <row r="1756" spans="1:18" ht="15.75" customHeight="1">
      <c r="A1756" s="1"/>
      <c r="B1756" s="6" t="s">
        <v>14</v>
      </c>
      <c r="C1756" s="6">
        <v>1185732</v>
      </c>
      <c r="D1756" s="7">
        <v>44297</v>
      </c>
      <c r="E1756" s="6" t="s">
        <v>33</v>
      </c>
      <c r="F1756" s="6" t="s">
        <v>73</v>
      </c>
      <c r="G1756" s="6" t="s">
        <v>74</v>
      </c>
      <c r="H1756" s="6" t="s">
        <v>21</v>
      </c>
      <c r="I1756" s="8">
        <v>0.35000000000000003</v>
      </c>
      <c r="J1756" s="9">
        <v>2750</v>
      </c>
      <c r="K1756" s="10">
        <f t="shared" si="12"/>
        <v>962.50000000000011</v>
      </c>
      <c r="L1756" s="10">
        <f t="shared" si="13"/>
        <v>336.875</v>
      </c>
      <c r="M1756" s="11">
        <v>0.35</v>
      </c>
      <c r="O1756" s="16"/>
      <c r="P1756" s="14"/>
      <c r="Q1756" s="12"/>
      <c r="R1756" s="13"/>
    </row>
    <row r="1757" spans="1:18" ht="15.75" customHeight="1">
      <c r="A1757" s="1"/>
      <c r="B1757" s="6" t="s">
        <v>14</v>
      </c>
      <c r="C1757" s="6">
        <v>1185732</v>
      </c>
      <c r="D1757" s="7">
        <v>44297</v>
      </c>
      <c r="E1757" s="6" t="s">
        <v>33</v>
      </c>
      <c r="F1757" s="6" t="s">
        <v>73</v>
      </c>
      <c r="G1757" s="6" t="s">
        <v>74</v>
      </c>
      <c r="H1757" s="6" t="s">
        <v>22</v>
      </c>
      <c r="I1757" s="8">
        <v>0.25000000000000006</v>
      </c>
      <c r="J1757" s="9">
        <v>4000</v>
      </c>
      <c r="K1757" s="10">
        <f t="shared" si="12"/>
        <v>1000.0000000000002</v>
      </c>
      <c r="L1757" s="10">
        <f t="shared" si="13"/>
        <v>500.00000000000011</v>
      </c>
      <c r="M1757" s="11">
        <v>0.5</v>
      </c>
      <c r="O1757" s="16"/>
      <c r="P1757" s="14"/>
      <c r="Q1757" s="12"/>
      <c r="R1757" s="13"/>
    </row>
    <row r="1758" spans="1:18" ht="15.75" customHeight="1">
      <c r="A1758" s="1"/>
      <c r="B1758" s="6" t="s">
        <v>14</v>
      </c>
      <c r="C1758" s="6">
        <v>1185732</v>
      </c>
      <c r="D1758" s="7">
        <v>44328</v>
      </c>
      <c r="E1758" s="6" t="s">
        <v>33</v>
      </c>
      <c r="F1758" s="6" t="s">
        <v>73</v>
      </c>
      <c r="G1758" s="6" t="s">
        <v>74</v>
      </c>
      <c r="H1758" s="6" t="s">
        <v>17</v>
      </c>
      <c r="I1758" s="8">
        <v>0.35000000000000003</v>
      </c>
      <c r="J1758" s="9">
        <v>6700</v>
      </c>
      <c r="K1758" s="10">
        <f t="shared" si="12"/>
        <v>2345</v>
      </c>
      <c r="L1758" s="10">
        <f t="shared" si="13"/>
        <v>938</v>
      </c>
      <c r="M1758" s="11">
        <v>0.4</v>
      </c>
      <c r="O1758" s="16"/>
      <c r="P1758" s="14"/>
      <c r="Q1758" s="12"/>
      <c r="R1758" s="13"/>
    </row>
    <row r="1759" spans="1:18" ht="15.75" customHeight="1">
      <c r="A1759" s="1"/>
      <c r="B1759" s="6" t="s">
        <v>14</v>
      </c>
      <c r="C1759" s="6">
        <v>1185732</v>
      </c>
      <c r="D1759" s="7">
        <v>44328</v>
      </c>
      <c r="E1759" s="6" t="s">
        <v>33</v>
      </c>
      <c r="F1759" s="6" t="s">
        <v>73</v>
      </c>
      <c r="G1759" s="6" t="s">
        <v>74</v>
      </c>
      <c r="H1759" s="6" t="s">
        <v>18</v>
      </c>
      <c r="I1759" s="8">
        <v>0.3000000000000001</v>
      </c>
      <c r="J1759" s="9">
        <v>3750</v>
      </c>
      <c r="K1759" s="10">
        <f t="shared" si="12"/>
        <v>1125.0000000000005</v>
      </c>
      <c r="L1759" s="10">
        <f t="shared" si="13"/>
        <v>393.75000000000011</v>
      </c>
      <c r="M1759" s="11">
        <v>0.35</v>
      </c>
      <c r="O1759" s="16"/>
      <c r="P1759" s="14"/>
      <c r="Q1759" s="12"/>
      <c r="R1759" s="13"/>
    </row>
    <row r="1760" spans="1:18" ht="15.75" customHeight="1">
      <c r="A1760" s="1"/>
      <c r="B1760" s="6" t="s">
        <v>14</v>
      </c>
      <c r="C1760" s="6">
        <v>1185732</v>
      </c>
      <c r="D1760" s="7">
        <v>44328</v>
      </c>
      <c r="E1760" s="6" t="s">
        <v>33</v>
      </c>
      <c r="F1760" s="6" t="s">
        <v>73</v>
      </c>
      <c r="G1760" s="6" t="s">
        <v>74</v>
      </c>
      <c r="H1760" s="6" t="s">
        <v>19</v>
      </c>
      <c r="I1760" s="8">
        <v>0.25000000000000006</v>
      </c>
      <c r="J1760" s="9">
        <v>3500</v>
      </c>
      <c r="K1760" s="10">
        <f t="shared" si="12"/>
        <v>875.00000000000023</v>
      </c>
      <c r="L1760" s="10">
        <f t="shared" si="13"/>
        <v>306.25000000000006</v>
      </c>
      <c r="M1760" s="11">
        <v>0.35</v>
      </c>
      <c r="O1760" s="16"/>
      <c r="P1760" s="14"/>
      <c r="Q1760" s="12"/>
      <c r="R1760" s="13"/>
    </row>
    <row r="1761" spans="1:18" ht="15.75" customHeight="1">
      <c r="A1761" s="1"/>
      <c r="B1761" s="6" t="s">
        <v>14</v>
      </c>
      <c r="C1761" s="6">
        <v>1185732</v>
      </c>
      <c r="D1761" s="7">
        <v>44328</v>
      </c>
      <c r="E1761" s="6" t="s">
        <v>33</v>
      </c>
      <c r="F1761" s="6" t="s">
        <v>73</v>
      </c>
      <c r="G1761" s="6" t="s">
        <v>74</v>
      </c>
      <c r="H1761" s="6" t="s">
        <v>20</v>
      </c>
      <c r="I1761" s="8">
        <v>0.25000000000000006</v>
      </c>
      <c r="J1761" s="9">
        <v>2750</v>
      </c>
      <c r="K1761" s="10">
        <f t="shared" si="12"/>
        <v>687.50000000000011</v>
      </c>
      <c r="L1761" s="10">
        <f t="shared" si="13"/>
        <v>275.00000000000006</v>
      </c>
      <c r="M1761" s="11">
        <v>0.4</v>
      </c>
      <c r="O1761" s="16"/>
      <c r="P1761" s="14"/>
      <c r="Q1761" s="12"/>
      <c r="R1761" s="13"/>
    </row>
    <row r="1762" spans="1:18" ht="15.75" customHeight="1">
      <c r="A1762" s="1"/>
      <c r="B1762" s="6" t="s">
        <v>14</v>
      </c>
      <c r="C1762" s="6">
        <v>1185732</v>
      </c>
      <c r="D1762" s="7">
        <v>44328</v>
      </c>
      <c r="E1762" s="6" t="s">
        <v>33</v>
      </c>
      <c r="F1762" s="6" t="s">
        <v>73</v>
      </c>
      <c r="G1762" s="6" t="s">
        <v>74</v>
      </c>
      <c r="H1762" s="6" t="s">
        <v>21</v>
      </c>
      <c r="I1762" s="8">
        <v>0.39999999999999997</v>
      </c>
      <c r="J1762" s="9">
        <v>3000</v>
      </c>
      <c r="K1762" s="10">
        <f t="shared" si="12"/>
        <v>1200</v>
      </c>
      <c r="L1762" s="10">
        <f t="shared" si="13"/>
        <v>420</v>
      </c>
      <c r="M1762" s="11">
        <v>0.35</v>
      </c>
      <c r="O1762" s="16"/>
      <c r="P1762" s="14"/>
      <c r="Q1762" s="12"/>
      <c r="R1762" s="13"/>
    </row>
    <row r="1763" spans="1:18" ht="15.75" customHeight="1">
      <c r="A1763" s="1"/>
      <c r="B1763" s="6" t="s">
        <v>14</v>
      </c>
      <c r="C1763" s="6">
        <v>1185732</v>
      </c>
      <c r="D1763" s="7">
        <v>44328</v>
      </c>
      <c r="E1763" s="6" t="s">
        <v>33</v>
      </c>
      <c r="F1763" s="6" t="s">
        <v>73</v>
      </c>
      <c r="G1763" s="6" t="s">
        <v>74</v>
      </c>
      <c r="H1763" s="6" t="s">
        <v>22</v>
      </c>
      <c r="I1763" s="8">
        <v>0.44999999999999996</v>
      </c>
      <c r="J1763" s="9">
        <v>4000</v>
      </c>
      <c r="K1763" s="10">
        <f t="shared" si="12"/>
        <v>1799.9999999999998</v>
      </c>
      <c r="L1763" s="10">
        <f t="shared" si="13"/>
        <v>899.99999999999989</v>
      </c>
      <c r="M1763" s="11">
        <v>0.5</v>
      </c>
      <c r="O1763" s="16"/>
      <c r="P1763" s="14"/>
      <c r="Q1763" s="12"/>
      <c r="R1763" s="13"/>
    </row>
    <row r="1764" spans="1:18" ht="15.75" customHeight="1">
      <c r="A1764" s="1"/>
      <c r="B1764" s="6" t="s">
        <v>14</v>
      </c>
      <c r="C1764" s="6">
        <v>1185732</v>
      </c>
      <c r="D1764" s="7">
        <v>44358</v>
      </c>
      <c r="E1764" s="6" t="s">
        <v>33</v>
      </c>
      <c r="F1764" s="6" t="s">
        <v>73</v>
      </c>
      <c r="G1764" s="6" t="s">
        <v>74</v>
      </c>
      <c r="H1764" s="6" t="s">
        <v>17</v>
      </c>
      <c r="I1764" s="8">
        <v>0.30000000000000004</v>
      </c>
      <c r="J1764" s="9">
        <v>6500</v>
      </c>
      <c r="K1764" s="10">
        <f t="shared" si="12"/>
        <v>1950.0000000000002</v>
      </c>
      <c r="L1764" s="10">
        <f t="shared" si="13"/>
        <v>780.00000000000011</v>
      </c>
      <c r="M1764" s="11">
        <v>0.4</v>
      </c>
      <c r="O1764" s="16"/>
      <c r="P1764" s="14"/>
      <c r="Q1764" s="12"/>
      <c r="R1764" s="13"/>
    </row>
    <row r="1765" spans="1:18" ht="15.75" customHeight="1">
      <c r="A1765" s="1"/>
      <c r="B1765" s="6" t="s">
        <v>14</v>
      </c>
      <c r="C1765" s="6">
        <v>1185732</v>
      </c>
      <c r="D1765" s="7">
        <v>44358</v>
      </c>
      <c r="E1765" s="6" t="s">
        <v>33</v>
      </c>
      <c r="F1765" s="6" t="s">
        <v>73</v>
      </c>
      <c r="G1765" s="6" t="s">
        <v>74</v>
      </c>
      <c r="H1765" s="6" t="s">
        <v>18</v>
      </c>
      <c r="I1765" s="8">
        <v>0.25000000000000011</v>
      </c>
      <c r="J1765" s="9">
        <v>4000</v>
      </c>
      <c r="K1765" s="10">
        <f t="shared" si="12"/>
        <v>1000.0000000000005</v>
      </c>
      <c r="L1765" s="10">
        <f t="shared" si="13"/>
        <v>350.00000000000011</v>
      </c>
      <c r="M1765" s="11">
        <v>0.35</v>
      </c>
      <c r="O1765" s="16"/>
      <c r="P1765" s="14"/>
      <c r="Q1765" s="12"/>
      <c r="R1765" s="13"/>
    </row>
    <row r="1766" spans="1:18" ht="15.75" customHeight="1">
      <c r="A1766" s="1"/>
      <c r="B1766" s="6" t="s">
        <v>14</v>
      </c>
      <c r="C1766" s="6">
        <v>1185732</v>
      </c>
      <c r="D1766" s="7">
        <v>44358</v>
      </c>
      <c r="E1766" s="6" t="s">
        <v>33</v>
      </c>
      <c r="F1766" s="6" t="s">
        <v>73</v>
      </c>
      <c r="G1766" s="6" t="s">
        <v>74</v>
      </c>
      <c r="H1766" s="6" t="s">
        <v>19</v>
      </c>
      <c r="I1766" s="8">
        <v>0.20000000000000007</v>
      </c>
      <c r="J1766" s="9">
        <v>4250</v>
      </c>
      <c r="K1766" s="10">
        <f t="shared" si="12"/>
        <v>850.00000000000023</v>
      </c>
      <c r="L1766" s="10">
        <f t="shared" si="13"/>
        <v>297.50000000000006</v>
      </c>
      <c r="M1766" s="11">
        <v>0.35</v>
      </c>
      <c r="O1766" s="16"/>
      <c r="P1766" s="14"/>
      <c r="Q1766" s="12"/>
      <c r="R1766" s="13"/>
    </row>
    <row r="1767" spans="1:18" ht="15.75" customHeight="1">
      <c r="A1767" s="1"/>
      <c r="B1767" s="6" t="s">
        <v>14</v>
      </c>
      <c r="C1767" s="6">
        <v>1185732</v>
      </c>
      <c r="D1767" s="7">
        <v>44358</v>
      </c>
      <c r="E1767" s="6" t="s">
        <v>33</v>
      </c>
      <c r="F1767" s="6" t="s">
        <v>73</v>
      </c>
      <c r="G1767" s="6" t="s">
        <v>74</v>
      </c>
      <c r="H1767" s="6" t="s">
        <v>20</v>
      </c>
      <c r="I1767" s="8">
        <v>0.20000000000000007</v>
      </c>
      <c r="J1767" s="9">
        <v>4000</v>
      </c>
      <c r="K1767" s="10">
        <f t="shared" si="12"/>
        <v>800.00000000000023</v>
      </c>
      <c r="L1767" s="10">
        <f t="shared" si="13"/>
        <v>320.00000000000011</v>
      </c>
      <c r="M1767" s="11">
        <v>0.4</v>
      </c>
      <c r="O1767" s="16"/>
      <c r="P1767" s="14"/>
      <c r="Q1767" s="12"/>
      <c r="R1767" s="13"/>
    </row>
    <row r="1768" spans="1:18" ht="15.75" customHeight="1">
      <c r="A1768" s="1"/>
      <c r="B1768" s="6" t="s">
        <v>14</v>
      </c>
      <c r="C1768" s="6">
        <v>1185732</v>
      </c>
      <c r="D1768" s="7">
        <v>44358</v>
      </c>
      <c r="E1768" s="6" t="s">
        <v>33</v>
      </c>
      <c r="F1768" s="6" t="s">
        <v>73</v>
      </c>
      <c r="G1768" s="6" t="s">
        <v>74</v>
      </c>
      <c r="H1768" s="6" t="s">
        <v>21</v>
      </c>
      <c r="I1768" s="8">
        <v>0.35000000000000003</v>
      </c>
      <c r="J1768" s="9">
        <v>4000</v>
      </c>
      <c r="K1768" s="10">
        <f t="shared" si="12"/>
        <v>1400.0000000000002</v>
      </c>
      <c r="L1768" s="10">
        <f t="shared" si="13"/>
        <v>490.00000000000006</v>
      </c>
      <c r="M1768" s="11">
        <v>0.35</v>
      </c>
      <c r="O1768" s="16"/>
      <c r="P1768" s="14"/>
      <c r="Q1768" s="12"/>
      <c r="R1768" s="13"/>
    </row>
    <row r="1769" spans="1:18" ht="15.75" customHeight="1">
      <c r="A1769" s="1"/>
      <c r="B1769" s="6" t="s">
        <v>14</v>
      </c>
      <c r="C1769" s="6">
        <v>1185732</v>
      </c>
      <c r="D1769" s="7">
        <v>44358</v>
      </c>
      <c r="E1769" s="6" t="s">
        <v>33</v>
      </c>
      <c r="F1769" s="6" t="s">
        <v>73</v>
      </c>
      <c r="G1769" s="6" t="s">
        <v>74</v>
      </c>
      <c r="H1769" s="6" t="s">
        <v>22</v>
      </c>
      <c r="I1769" s="8">
        <v>0.4</v>
      </c>
      <c r="J1769" s="9">
        <v>5750</v>
      </c>
      <c r="K1769" s="10">
        <f t="shared" si="12"/>
        <v>2300</v>
      </c>
      <c r="L1769" s="10">
        <f t="shared" si="13"/>
        <v>1150</v>
      </c>
      <c r="M1769" s="11">
        <v>0.5</v>
      </c>
      <c r="O1769" s="16"/>
      <c r="P1769" s="14"/>
      <c r="Q1769" s="12"/>
      <c r="R1769" s="13"/>
    </row>
    <row r="1770" spans="1:18" ht="15.75" customHeight="1">
      <c r="A1770" s="1"/>
      <c r="B1770" s="6" t="s">
        <v>14</v>
      </c>
      <c r="C1770" s="6">
        <v>1185732</v>
      </c>
      <c r="D1770" s="7">
        <v>44387</v>
      </c>
      <c r="E1770" s="6" t="s">
        <v>33</v>
      </c>
      <c r="F1770" s="6" t="s">
        <v>73</v>
      </c>
      <c r="G1770" s="6" t="s">
        <v>74</v>
      </c>
      <c r="H1770" s="6" t="s">
        <v>17</v>
      </c>
      <c r="I1770" s="8">
        <v>0.35000000000000003</v>
      </c>
      <c r="J1770" s="9">
        <v>8000</v>
      </c>
      <c r="K1770" s="10">
        <f t="shared" si="12"/>
        <v>2800.0000000000005</v>
      </c>
      <c r="L1770" s="10">
        <f t="shared" si="13"/>
        <v>1120.0000000000002</v>
      </c>
      <c r="M1770" s="11">
        <v>0.4</v>
      </c>
      <c r="O1770" s="16"/>
      <c r="P1770" s="14"/>
      <c r="Q1770" s="12"/>
      <c r="R1770" s="13"/>
    </row>
    <row r="1771" spans="1:18" ht="15.75" customHeight="1">
      <c r="A1771" s="1"/>
      <c r="B1771" s="6" t="s">
        <v>14</v>
      </c>
      <c r="C1771" s="6">
        <v>1185732</v>
      </c>
      <c r="D1771" s="7">
        <v>44387</v>
      </c>
      <c r="E1771" s="6" t="s">
        <v>33</v>
      </c>
      <c r="F1771" s="6" t="s">
        <v>73</v>
      </c>
      <c r="G1771" s="6" t="s">
        <v>74</v>
      </c>
      <c r="H1771" s="6" t="s">
        <v>18</v>
      </c>
      <c r="I1771" s="8">
        <v>0.3000000000000001</v>
      </c>
      <c r="J1771" s="9">
        <v>5500</v>
      </c>
      <c r="K1771" s="10">
        <f t="shared" si="12"/>
        <v>1650.0000000000005</v>
      </c>
      <c r="L1771" s="10">
        <f t="shared" si="13"/>
        <v>577.50000000000011</v>
      </c>
      <c r="M1771" s="11">
        <v>0.35</v>
      </c>
      <c r="O1771" s="16"/>
      <c r="P1771" s="14"/>
      <c r="Q1771" s="12"/>
      <c r="R1771" s="13"/>
    </row>
    <row r="1772" spans="1:18" ht="15.75" customHeight="1">
      <c r="A1772" s="1"/>
      <c r="B1772" s="6" t="s">
        <v>14</v>
      </c>
      <c r="C1772" s="6">
        <v>1185732</v>
      </c>
      <c r="D1772" s="7">
        <v>44387</v>
      </c>
      <c r="E1772" s="6" t="s">
        <v>33</v>
      </c>
      <c r="F1772" s="6" t="s">
        <v>73</v>
      </c>
      <c r="G1772" s="6" t="s">
        <v>74</v>
      </c>
      <c r="H1772" s="6" t="s">
        <v>19</v>
      </c>
      <c r="I1772" s="8">
        <v>0.25000000000000006</v>
      </c>
      <c r="J1772" s="9">
        <v>4750</v>
      </c>
      <c r="K1772" s="10">
        <f t="shared" si="12"/>
        <v>1187.5000000000002</v>
      </c>
      <c r="L1772" s="10">
        <f t="shared" si="13"/>
        <v>415.62500000000006</v>
      </c>
      <c r="M1772" s="11">
        <v>0.35</v>
      </c>
      <c r="O1772" s="16"/>
      <c r="P1772" s="14"/>
      <c r="Q1772" s="12"/>
      <c r="R1772" s="13"/>
    </row>
    <row r="1773" spans="1:18" ht="15.75" customHeight="1">
      <c r="A1773" s="1"/>
      <c r="B1773" s="6" t="s">
        <v>14</v>
      </c>
      <c r="C1773" s="6">
        <v>1185732</v>
      </c>
      <c r="D1773" s="7">
        <v>44387</v>
      </c>
      <c r="E1773" s="6" t="s">
        <v>33</v>
      </c>
      <c r="F1773" s="6" t="s">
        <v>73</v>
      </c>
      <c r="G1773" s="6" t="s">
        <v>74</v>
      </c>
      <c r="H1773" s="6" t="s">
        <v>20</v>
      </c>
      <c r="I1773" s="8">
        <v>0.25000000000000006</v>
      </c>
      <c r="J1773" s="9">
        <v>4250</v>
      </c>
      <c r="K1773" s="10">
        <f t="shared" si="12"/>
        <v>1062.5000000000002</v>
      </c>
      <c r="L1773" s="10">
        <f t="shared" si="13"/>
        <v>425.00000000000011</v>
      </c>
      <c r="M1773" s="11">
        <v>0.4</v>
      </c>
      <c r="O1773" s="16"/>
      <c r="P1773" s="14"/>
      <c r="Q1773" s="12"/>
      <c r="R1773" s="13"/>
    </row>
    <row r="1774" spans="1:18" ht="15.75" customHeight="1">
      <c r="A1774" s="1"/>
      <c r="B1774" s="6" t="s">
        <v>14</v>
      </c>
      <c r="C1774" s="6">
        <v>1185732</v>
      </c>
      <c r="D1774" s="7">
        <v>44387</v>
      </c>
      <c r="E1774" s="6" t="s">
        <v>33</v>
      </c>
      <c r="F1774" s="6" t="s">
        <v>73</v>
      </c>
      <c r="G1774" s="6" t="s">
        <v>74</v>
      </c>
      <c r="H1774" s="6" t="s">
        <v>21</v>
      </c>
      <c r="I1774" s="8">
        <v>0.35000000000000003</v>
      </c>
      <c r="J1774" s="9">
        <v>4250</v>
      </c>
      <c r="K1774" s="10">
        <f t="shared" si="12"/>
        <v>1487.5000000000002</v>
      </c>
      <c r="L1774" s="10">
        <f t="shared" si="13"/>
        <v>520.625</v>
      </c>
      <c r="M1774" s="11">
        <v>0.35</v>
      </c>
      <c r="O1774" s="16"/>
      <c r="P1774" s="14"/>
      <c r="Q1774" s="12"/>
      <c r="R1774" s="13"/>
    </row>
    <row r="1775" spans="1:18" ht="15.75" customHeight="1">
      <c r="A1775" s="1"/>
      <c r="B1775" s="6" t="s">
        <v>14</v>
      </c>
      <c r="C1775" s="6">
        <v>1185732</v>
      </c>
      <c r="D1775" s="7">
        <v>44387</v>
      </c>
      <c r="E1775" s="6" t="s">
        <v>33</v>
      </c>
      <c r="F1775" s="6" t="s">
        <v>73</v>
      </c>
      <c r="G1775" s="6" t="s">
        <v>74</v>
      </c>
      <c r="H1775" s="6" t="s">
        <v>22</v>
      </c>
      <c r="I1775" s="8">
        <v>0.4</v>
      </c>
      <c r="J1775" s="9">
        <v>6000</v>
      </c>
      <c r="K1775" s="10">
        <f t="shared" si="12"/>
        <v>2400</v>
      </c>
      <c r="L1775" s="10">
        <f t="shared" si="13"/>
        <v>1200</v>
      </c>
      <c r="M1775" s="11">
        <v>0.5</v>
      </c>
      <c r="O1775" s="16"/>
      <c r="P1775" s="14"/>
      <c r="Q1775" s="12"/>
      <c r="R1775" s="13"/>
    </row>
    <row r="1776" spans="1:18" ht="15.75" customHeight="1">
      <c r="A1776" s="1"/>
      <c r="B1776" s="6" t="s">
        <v>14</v>
      </c>
      <c r="C1776" s="6">
        <v>1185732</v>
      </c>
      <c r="D1776" s="7">
        <v>44419</v>
      </c>
      <c r="E1776" s="6" t="s">
        <v>33</v>
      </c>
      <c r="F1776" s="6" t="s">
        <v>73</v>
      </c>
      <c r="G1776" s="6" t="s">
        <v>74</v>
      </c>
      <c r="H1776" s="6" t="s">
        <v>17</v>
      </c>
      <c r="I1776" s="8">
        <v>0.35000000000000003</v>
      </c>
      <c r="J1776" s="9">
        <v>7500</v>
      </c>
      <c r="K1776" s="10">
        <f t="shared" si="12"/>
        <v>2625.0000000000005</v>
      </c>
      <c r="L1776" s="10">
        <f t="shared" si="13"/>
        <v>1050.0000000000002</v>
      </c>
      <c r="M1776" s="11">
        <v>0.4</v>
      </c>
      <c r="O1776" s="16"/>
      <c r="P1776" s="14"/>
      <c r="Q1776" s="12"/>
      <c r="R1776" s="13"/>
    </row>
    <row r="1777" spans="1:18" ht="15.75" customHeight="1">
      <c r="A1777" s="1"/>
      <c r="B1777" s="6" t="s">
        <v>14</v>
      </c>
      <c r="C1777" s="6">
        <v>1185732</v>
      </c>
      <c r="D1777" s="7">
        <v>44419</v>
      </c>
      <c r="E1777" s="6" t="s">
        <v>33</v>
      </c>
      <c r="F1777" s="6" t="s">
        <v>73</v>
      </c>
      <c r="G1777" s="6" t="s">
        <v>74</v>
      </c>
      <c r="H1777" s="6" t="s">
        <v>18</v>
      </c>
      <c r="I1777" s="8">
        <v>0.35000000000000009</v>
      </c>
      <c r="J1777" s="9">
        <v>5250</v>
      </c>
      <c r="K1777" s="10">
        <f t="shared" si="12"/>
        <v>1837.5000000000005</v>
      </c>
      <c r="L1777" s="10">
        <f t="shared" si="13"/>
        <v>643.12500000000011</v>
      </c>
      <c r="M1777" s="11">
        <v>0.35</v>
      </c>
      <c r="O1777" s="16"/>
      <c r="P1777" s="14"/>
      <c r="Q1777" s="12"/>
      <c r="R1777" s="13"/>
    </row>
    <row r="1778" spans="1:18" ht="15.75" customHeight="1">
      <c r="A1778" s="1"/>
      <c r="B1778" s="6" t="s">
        <v>14</v>
      </c>
      <c r="C1778" s="6">
        <v>1185732</v>
      </c>
      <c r="D1778" s="7">
        <v>44419</v>
      </c>
      <c r="E1778" s="6" t="s">
        <v>33</v>
      </c>
      <c r="F1778" s="6" t="s">
        <v>73</v>
      </c>
      <c r="G1778" s="6" t="s">
        <v>74</v>
      </c>
      <c r="H1778" s="6" t="s">
        <v>19</v>
      </c>
      <c r="I1778" s="8">
        <v>0.30000000000000004</v>
      </c>
      <c r="J1778" s="9">
        <v>4500</v>
      </c>
      <c r="K1778" s="10">
        <f t="shared" si="12"/>
        <v>1350.0000000000002</v>
      </c>
      <c r="L1778" s="10">
        <f t="shared" si="13"/>
        <v>472.50000000000006</v>
      </c>
      <c r="M1778" s="11">
        <v>0.35</v>
      </c>
      <c r="O1778" s="16"/>
      <c r="P1778" s="14"/>
      <c r="Q1778" s="12"/>
      <c r="R1778" s="13"/>
    </row>
    <row r="1779" spans="1:18" ht="15.75" customHeight="1">
      <c r="A1779" s="1"/>
      <c r="B1779" s="6" t="s">
        <v>14</v>
      </c>
      <c r="C1779" s="6">
        <v>1185732</v>
      </c>
      <c r="D1779" s="7">
        <v>44419</v>
      </c>
      <c r="E1779" s="6" t="s">
        <v>33</v>
      </c>
      <c r="F1779" s="6" t="s">
        <v>73</v>
      </c>
      <c r="G1779" s="6" t="s">
        <v>74</v>
      </c>
      <c r="H1779" s="6" t="s">
        <v>20</v>
      </c>
      <c r="I1779" s="8">
        <v>0.20000000000000007</v>
      </c>
      <c r="J1779" s="9">
        <v>3750</v>
      </c>
      <c r="K1779" s="10">
        <f t="shared" si="12"/>
        <v>750.00000000000023</v>
      </c>
      <c r="L1779" s="10">
        <f t="shared" si="13"/>
        <v>300.00000000000011</v>
      </c>
      <c r="M1779" s="11">
        <v>0.4</v>
      </c>
      <c r="O1779" s="16"/>
      <c r="P1779" s="14"/>
      <c r="Q1779" s="12"/>
      <c r="R1779" s="13"/>
    </row>
    <row r="1780" spans="1:18" ht="15.75" customHeight="1">
      <c r="A1780" s="1"/>
      <c r="B1780" s="6" t="s">
        <v>14</v>
      </c>
      <c r="C1780" s="6">
        <v>1185732</v>
      </c>
      <c r="D1780" s="7">
        <v>44419</v>
      </c>
      <c r="E1780" s="6" t="s">
        <v>33</v>
      </c>
      <c r="F1780" s="6" t="s">
        <v>73</v>
      </c>
      <c r="G1780" s="6" t="s">
        <v>74</v>
      </c>
      <c r="H1780" s="6" t="s">
        <v>21</v>
      </c>
      <c r="I1780" s="8">
        <v>0.30000000000000004</v>
      </c>
      <c r="J1780" s="9">
        <v>3500</v>
      </c>
      <c r="K1780" s="10">
        <f t="shared" si="12"/>
        <v>1050.0000000000002</v>
      </c>
      <c r="L1780" s="10">
        <f t="shared" si="13"/>
        <v>367.50000000000006</v>
      </c>
      <c r="M1780" s="11">
        <v>0.35</v>
      </c>
      <c r="O1780" s="16"/>
      <c r="P1780" s="14"/>
      <c r="Q1780" s="12"/>
      <c r="R1780" s="13"/>
    </row>
    <row r="1781" spans="1:18" ht="15.75" customHeight="1">
      <c r="A1781" s="1"/>
      <c r="B1781" s="6" t="s">
        <v>14</v>
      </c>
      <c r="C1781" s="6">
        <v>1185732</v>
      </c>
      <c r="D1781" s="7">
        <v>44419</v>
      </c>
      <c r="E1781" s="6" t="s">
        <v>33</v>
      </c>
      <c r="F1781" s="6" t="s">
        <v>73</v>
      </c>
      <c r="G1781" s="6" t="s">
        <v>74</v>
      </c>
      <c r="H1781" s="6" t="s">
        <v>22</v>
      </c>
      <c r="I1781" s="8">
        <v>0.35000000000000003</v>
      </c>
      <c r="J1781" s="9">
        <v>5250</v>
      </c>
      <c r="K1781" s="10">
        <f t="shared" si="12"/>
        <v>1837.5000000000002</v>
      </c>
      <c r="L1781" s="10">
        <f t="shared" si="13"/>
        <v>918.75000000000011</v>
      </c>
      <c r="M1781" s="11">
        <v>0.5</v>
      </c>
      <c r="O1781" s="16"/>
      <c r="P1781" s="14"/>
      <c r="Q1781" s="12"/>
      <c r="R1781" s="13"/>
    </row>
    <row r="1782" spans="1:18" ht="15.75" customHeight="1">
      <c r="A1782" s="1"/>
      <c r="B1782" s="6" t="s">
        <v>14</v>
      </c>
      <c r="C1782" s="6">
        <v>1185732</v>
      </c>
      <c r="D1782" s="7">
        <v>44451</v>
      </c>
      <c r="E1782" s="6" t="s">
        <v>33</v>
      </c>
      <c r="F1782" s="6" t="s">
        <v>73</v>
      </c>
      <c r="G1782" s="6" t="s">
        <v>74</v>
      </c>
      <c r="H1782" s="6" t="s">
        <v>17</v>
      </c>
      <c r="I1782" s="8">
        <v>0.30000000000000004</v>
      </c>
      <c r="J1782" s="9">
        <v>6500</v>
      </c>
      <c r="K1782" s="10">
        <f t="shared" si="12"/>
        <v>1950.0000000000002</v>
      </c>
      <c r="L1782" s="10">
        <f t="shared" si="13"/>
        <v>780.00000000000011</v>
      </c>
      <c r="M1782" s="11">
        <v>0.4</v>
      </c>
      <c r="O1782" s="16"/>
      <c r="P1782" s="14"/>
      <c r="Q1782" s="12"/>
      <c r="R1782" s="13"/>
    </row>
    <row r="1783" spans="1:18" ht="15.75" customHeight="1">
      <c r="A1783" s="1"/>
      <c r="B1783" s="6" t="s">
        <v>14</v>
      </c>
      <c r="C1783" s="6">
        <v>1185732</v>
      </c>
      <c r="D1783" s="7">
        <v>44451</v>
      </c>
      <c r="E1783" s="6" t="s">
        <v>33</v>
      </c>
      <c r="F1783" s="6" t="s">
        <v>73</v>
      </c>
      <c r="G1783" s="6" t="s">
        <v>74</v>
      </c>
      <c r="H1783" s="6" t="s">
        <v>18</v>
      </c>
      <c r="I1783" s="8">
        <v>0.25000000000000011</v>
      </c>
      <c r="J1783" s="9">
        <v>4500</v>
      </c>
      <c r="K1783" s="10">
        <f t="shared" si="12"/>
        <v>1125.0000000000005</v>
      </c>
      <c r="L1783" s="10">
        <f t="shared" si="13"/>
        <v>393.75000000000011</v>
      </c>
      <c r="M1783" s="11">
        <v>0.35</v>
      </c>
      <c r="O1783" s="16"/>
      <c r="P1783" s="14"/>
      <c r="Q1783" s="12"/>
      <c r="R1783" s="13"/>
    </row>
    <row r="1784" spans="1:18" ht="15.75" customHeight="1">
      <c r="A1784" s="1"/>
      <c r="B1784" s="6" t="s">
        <v>14</v>
      </c>
      <c r="C1784" s="6">
        <v>1185732</v>
      </c>
      <c r="D1784" s="7">
        <v>44451</v>
      </c>
      <c r="E1784" s="6" t="s">
        <v>33</v>
      </c>
      <c r="F1784" s="6" t="s">
        <v>73</v>
      </c>
      <c r="G1784" s="6" t="s">
        <v>74</v>
      </c>
      <c r="H1784" s="6" t="s">
        <v>19</v>
      </c>
      <c r="I1784" s="8">
        <v>0.10000000000000002</v>
      </c>
      <c r="J1784" s="9">
        <v>3500</v>
      </c>
      <c r="K1784" s="10">
        <f t="shared" si="12"/>
        <v>350.00000000000006</v>
      </c>
      <c r="L1784" s="10">
        <f t="shared" si="13"/>
        <v>122.50000000000001</v>
      </c>
      <c r="M1784" s="11">
        <v>0.35</v>
      </c>
      <c r="O1784" s="16"/>
      <c r="P1784" s="14"/>
      <c r="Q1784" s="12"/>
      <c r="R1784" s="13"/>
    </row>
    <row r="1785" spans="1:18" ht="15.75" customHeight="1">
      <c r="A1785" s="1"/>
      <c r="B1785" s="6" t="s">
        <v>14</v>
      </c>
      <c r="C1785" s="6">
        <v>1185732</v>
      </c>
      <c r="D1785" s="7">
        <v>44451</v>
      </c>
      <c r="E1785" s="6" t="s">
        <v>33</v>
      </c>
      <c r="F1785" s="6" t="s">
        <v>73</v>
      </c>
      <c r="G1785" s="6" t="s">
        <v>74</v>
      </c>
      <c r="H1785" s="6" t="s">
        <v>20</v>
      </c>
      <c r="I1785" s="8">
        <v>0.10000000000000002</v>
      </c>
      <c r="J1785" s="9">
        <v>3250</v>
      </c>
      <c r="K1785" s="10">
        <f t="shared" si="12"/>
        <v>325.00000000000006</v>
      </c>
      <c r="L1785" s="10">
        <f t="shared" si="13"/>
        <v>130.00000000000003</v>
      </c>
      <c r="M1785" s="11">
        <v>0.4</v>
      </c>
      <c r="O1785" s="16"/>
      <c r="P1785" s="14"/>
      <c r="Q1785" s="12"/>
      <c r="R1785" s="13"/>
    </row>
    <row r="1786" spans="1:18" ht="15.75" customHeight="1">
      <c r="A1786" s="1"/>
      <c r="B1786" s="6" t="s">
        <v>14</v>
      </c>
      <c r="C1786" s="6">
        <v>1185732</v>
      </c>
      <c r="D1786" s="7">
        <v>44451</v>
      </c>
      <c r="E1786" s="6" t="s">
        <v>33</v>
      </c>
      <c r="F1786" s="6" t="s">
        <v>73</v>
      </c>
      <c r="G1786" s="6" t="s">
        <v>74</v>
      </c>
      <c r="H1786" s="6" t="s">
        <v>21</v>
      </c>
      <c r="I1786" s="8">
        <v>0.2</v>
      </c>
      <c r="J1786" s="9">
        <v>3250</v>
      </c>
      <c r="K1786" s="10">
        <f t="shared" si="12"/>
        <v>650</v>
      </c>
      <c r="L1786" s="10">
        <f t="shared" si="13"/>
        <v>227.49999999999997</v>
      </c>
      <c r="M1786" s="11">
        <v>0.35</v>
      </c>
      <c r="O1786" s="16"/>
      <c r="P1786" s="14"/>
      <c r="Q1786" s="12"/>
      <c r="R1786" s="13"/>
    </row>
    <row r="1787" spans="1:18" ht="15.75" customHeight="1">
      <c r="A1787" s="1"/>
      <c r="B1787" s="6" t="s">
        <v>14</v>
      </c>
      <c r="C1787" s="6">
        <v>1185732</v>
      </c>
      <c r="D1787" s="7">
        <v>44451</v>
      </c>
      <c r="E1787" s="6" t="s">
        <v>33</v>
      </c>
      <c r="F1787" s="6" t="s">
        <v>73</v>
      </c>
      <c r="G1787" s="6" t="s">
        <v>74</v>
      </c>
      <c r="H1787" s="6" t="s">
        <v>22</v>
      </c>
      <c r="I1787" s="8">
        <v>0.25000000000000006</v>
      </c>
      <c r="J1787" s="9">
        <v>4000</v>
      </c>
      <c r="K1787" s="10">
        <f t="shared" si="12"/>
        <v>1000.0000000000002</v>
      </c>
      <c r="L1787" s="10">
        <f t="shared" si="13"/>
        <v>500.00000000000011</v>
      </c>
      <c r="M1787" s="11">
        <v>0.5</v>
      </c>
      <c r="O1787" s="16"/>
      <c r="P1787" s="14"/>
      <c r="Q1787" s="12"/>
      <c r="R1787" s="13"/>
    </row>
    <row r="1788" spans="1:18" ht="15.75" customHeight="1">
      <c r="A1788" s="1"/>
      <c r="B1788" s="6" t="s">
        <v>14</v>
      </c>
      <c r="C1788" s="6">
        <v>1185732</v>
      </c>
      <c r="D1788" s="7">
        <v>44480</v>
      </c>
      <c r="E1788" s="6" t="s">
        <v>33</v>
      </c>
      <c r="F1788" s="6" t="s">
        <v>73</v>
      </c>
      <c r="G1788" s="6" t="s">
        <v>74</v>
      </c>
      <c r="H1788" s="6" t="s">
        <v>17</v>
      </c>
      <c r="I1788" s="8">
        <v>0.3</v>
      </c>
      <c r="J1788" s="9">
        <v>5750</v>
      </c>
      <c r="K1788" s="10">
        <f t="shared" si="12"/>
        <v>1725</v>
      </c>
      <c r="L1788" s="10">
        <f t="shared" si="13"/>
        <v>690</v>
      </c>
      <c r="M1788" s="11">
        <v>0.4</v>
      </c>
      <c r="O1788" s="16"/>
      <c r="P1788" s="14"/>
      <c r="Q1788" s="12"/>
      <c r="R1788" s="13"/>
    </row>
    <row r="1789" spans="1:18" ht="15.75" customHeight="1">
      <c r="A1789" s="1"/>
      <c r="B1789" s="6" t="s">
        <v>14</v>
      </c>
      <c r="C1789" s="6">
        <v>1185732</v>
      </c>
      <c r="D1789" s="7">
        <v>44480</v>
      </c>
      <c r="E1789" s="6" t="s">
        <v>33</v>
      </c>
      <c r="F1789" s="6" t="s">
        <v>73</v>
      </c>
      <c r="G1789" s="6" t="s">
        <v>74</v>
      </c>
      <c r="H1789" s="6" t="s">
        <v>18</v>
      </c>
      <c r="I1789" s="8">
        <v>0.2</v>
      </c>
      <c r="J1789" s="9">
        <v>4000</v>
      </c>
      <c r="K1789" s="10">
        <f t="shared" si="12"/>
        <v>800</v>
      </c>
      <c r="L1789" s="10">
        <f t="shared" si="13"/>
        <v>280</v>
      </c>
      <c r="M1789" s="11">
        <v>0.35</v>
      </c>
      <c r="O1789" s="16"/>
      <c r="P1789" s="14"/>
      <c r="Q1789" s="12"/>
      <c r="R1789" s="13"/>
    </row>
    <row r="1790" spans="1:18" ht="15.75" customHeight="1">
      <c r="A1790" s="1"/>
      <c r="B1790" s="6" t="s">
        <v>14</v>
      </c>
      <c r="C1790" s="6">
        <v>1185732</v>
      </c>
      <c r="D1790" s="7">
        <v>44480</v>
      </c>
      <c r="E1790" s="6" t="s">
        <v>33</v>
      </c>
      <c r="F1790" s="6" t="s">
        <v>73</v>
      </c>
      <c r="G1790" s="6" t="s">
        <v>74</v>
      </c>
      <c r="H1790" s="6" t="s">
        <v>19</v>
      </c>
      <c r="I1790" s="8">
        <v>0.2</v>
      </c>
      <c r="J1790" s="9">
        <v>3000</v>
      </c>
      <c r="K1790" s="10">
        <f t="shared" si="12"/>
        <v>600</v>
      </c>
      <c r="L1790" s="10">
        <f t="shared" si="13"/>
        <v>210</v>
      </c>
      <c r="M1790" s="11">
        <v>0.35</v>
      </c>
      <c r="O1790" s="16"/>
      <c r="P1790" s="14"/>
      <c r="Q1790" s="12"/>
      <c r="R1790" s="13"/>
    </row>
    <row r="1791" spans="1:18" ht="15.75" customHeight="1">
      <c r="A1791" s="1"/>
      <c r="B1791" s="6" t="s">
        <v>14</v>
      </c>
      <c r="C1791" s="6">
        <v>1185732</v>
      </c>
      <c r="D1791" s="7">
        <v>44480</v>
      </c>
      <c r="E1791" s="6" t="s">
        <v>33</v>
      </c>
      <c r="F1791" s="6" t="s">
        <v>73</v>
      </c>
      <c r="G1791" s="6" t="s">
        <v>74</v>
      </c>
      <c r="H1791" s="6" t="s">
        <v>20</v>
      </c>
      <c r="I1791" s="8">
        <v>0.2</v>
      </c>
      <c r="J1791" s="9">
        <v>2750</v>
      </c>
      <c r="K1791" s="10">
        <f t="shared" ref="K1791:K2045" si="14">I1791*J1791</f>
        <v>550</v>
      </c>
      <c r="L1791" s="10">
        <f t="shared" ref="L1791:L2045" si="15">K1791*M1791</f>
        <v>220</v>
      </c>
      <c r="M1791" s="11">
        <v>0.4</v>
      </c>
      <c r="O1791" s="16"/>
      <c r="P1791" s="14"/>
      <c r="Q1791" s="12"/>
      <c r="R1791" s="13"/>
    </row>
    <row r="1792" spans="1:18" ht="15.75" customHeight="1">
      <c r="A1792" s="1"/>
      <c r="B1792" s="6" t="s">
        <v>14</v>
      </c>
      <c r="C1792" s="6">
        <v>1185732</v>
      </c>
      <c r="D1792" s="7">
        <v>44480</v>
      </c>
      <c r="E1792" s="6" t="s">
        <v>33</v>
      </c>
      <c r="F1792" s="6" t="s">
        <v>73</v>
      </c>
      <c r="G1792" s="6" t="s">
        <v>74</v>
      </c>
      <c r="H1792" s="6" t="s">
        <v>21</v>
      </c>
      <c r="I1792" s="8">
        <v>0.3</v>
      </c>
      <c r="J1792" s="9">
        <v>2750</v>
      </c>
      <c r="K1792" s="10">
        <f t="shared" si="14"/>
        <v>825</v>
      </c>
      <c r="L1792" s="10">
        <f t="shared" si="15"/>
        <v>288.75</v>
      </c>
      <c r="M1792" s="11">
        <v>0.35</v>
      </c>
      <c r="O1792" s="16"/>
      <c r="P1792" s="14"/>
      <c r="Q1792" s="12"/>
      <c r="R1792" s="13"/>
    </row>
    <row r="1793" spans="1:18" ht="15.75" customHeight="1">
      <c r="A1793" s="1"/>
      <c r="B1793" s="6" t="s">
        <v>14</v>
      </c>
      <c r="C1793" s="6">
        <v>1185732</v>
      </c>
      <c r="D1793" s="7">
        <v>44480</v>
      </c>
      <c r="E1793" s="6" t="s">
        <v>33</v>
      </c>
      <c r="F1793" s="6" t="s">
        <v>73</v>
      </c>
      <c r="G1793" s="6" t="s">
        <v>74</v>
      </c>
      <c r="H1793" s="6" t="s">
        <v>22</v>
      </c>
      <c r="I1793" s="8">
        <v>0.34999999999999992</v>
      </c>
      <c r="J1793" s="9">
        <v>4000</v>
      </c>
      <c r="K1793" s="10">
        <f t="shared" si="14"/>
        <v>1399.9999999999998</v>
      </c>
      <c r="L1793" s="10">
        <f t="shared" si="15"/>
        <v>699.99999999999989</v>
      </c>
      <c r="M1793" s="11">
        <v>0.5</v>
      </c>
      <c r="O1793" s="16"/>
      <c r="P1793" s="14"/>
      <c r="Q1793" s="12"/>
      <c r="R1793" s="13"/>
    </row>
    <row r="1794" spans="1:18" ht="15.75" customHeight="1">
      <c r="A1794" s="1"/>
      <c r="B1794" s="6" t="s">
        <v>14</v>
      </c>
      <c r="C1794" s="6">
        <v>1185732</v>
      </c>
      <c r="D1794" s="7">
        <v>44511</v>
      </c>
      <c r="E1794" s="6" t="s">
        <v>33</v>
      </c>
      <c r="F1794" s="6" t="s">
        <v>73</v>
      </c>
      <c r="G1794" s="6" t="s">
        <v>74</v>
      </c>
      <c r="H1794" s="6" t="s">
        <v>17</v>
      </c>
      <c r="I1794" s="8">
        <v>0.30000000000000004</v>
      </c>
      <c r="J1794" s="9">
        <v>5500</v>
      </c>
      <c r="K1794" s="10">
        <f t="shared" si="14"/>
        <v>1650.0000000000002</v>
      </c>
      <c r="L1794" s="10">
        <f t="shared" si="15"/>
        <v>660.00000000000011</v>
      </c>
      <c r="M1794" s="11">
        <v>0.4</v>
      </c>
      <c r="O1794" s="16"/>
      <c r="P1794" s="14"/>
      <c r="Q1794" s="12"/>
      <c r="R1794" s="13"/>
    </row>
    <row r="1795" spans="1:18" ht="15.75" customHeight="1">
      <c r="A1795" s="1"/>
      <c r="B1795" s="6" t="s">
        <v>14</v>
      </c>
      <c r="C1795" s="6">
        <v>1185732</v>
      </c>
      <c r="D1795" s="7">
        <v>44511</v>
      </c>
      <c r="E1795" s="6" t="s">
        <v>33</v>
      </c>
      <c r="F1795" s="6" t="s">
        <v>73</v>
      </c>
      <c r="G1795" s="6" t="s">
        <v>74</v>
      </c>
      <c r="H1795" s="6" t="s">
        <v>18</v>
      </c>
      <c r="I1795" s="8">
        <v>0.20000000000000007</v>
      </c>
      <c r="J1795" s="9">
        <v>4000</v>
      </c>
      <c r="K1795" s="10">
        <f t="shared" si="14"/>
        <v>800.00000000000023</v>
      </c>
      <c r="L1795" s="10">
        <f t="shared" si="15"/>
        <v>280.00000000000006</v>
      </c>
      <c r="M1795" s="11">
        <v>0.35</v>
      </c>
      <c r="O1795" s="16"/>
      <c r="P1795" s="14"/>
      <c r="Q1795" s="12"/>
      <c r="R1795" s="13"/>
    </row>
    <row r="1796" spans="1:18" ht="15.75" customHeight="1">
      <c r="A1796" s="1"/>
      <c r="B1796" s="6" t="s">
        <v>14</v>
      </c>
      <c r="C1796" s="6">
        <v>1185732</v>
      </c>
      <c r="D1796" s="7">
        <v>44511</v>
      </c>
      <c r="E1796" s="6" t="s">
        <v>33</v>
      </c>
      <c r="F1796" s="6" t="s">
        <v>73</v>
      </c>
      <c r="G1796" s="6" t="s">
        <v>74</v>
      </c>
      <c r="H1796" s="6" t="s">
        <v>19</v>
      </c>
      <c r="I1796" s="8">
        <v>0.20000000000000007</v>
      </c>
      <c r="J1796" s="9">
        <v>3450</v>
      </c>
      <c r="K1796" s="10">
        <f t="shared" si="14"/>
        <v>690.00000000000023</v>
      </c>
      <c r="L1796" s="10">
        <f t="shared" si="15"/>
        <v>241.50000000000006</v>
      </c>
      <c r="M1796" s="11">
        <v>0.35</v>
      </c>
      <c r="O1796" s="16"/>
      <c r="P1796" s="14"/>
      <c r="Q1796" s="12"/>
      <c r="R1796" s="13"/>
    </row>
    <row r="1797" spans="1:18" ht="15.75" customHeight="1">
      <c r="A1797" s="1"/>
      <c r="B1797" s="6" t="s">
        <v>14</v>
      </c>
      <c r="C1797" s="6">
        <v>1185732</v>
      </c>
      <c r="D1797" s="7">
        <v>44511</v>
      </c>
      <c r="E1797" s="6" t="s">
        <v>33</v>
      </c>
      <c r="F1797" s="6" t="s">
        <v>73</v>
      </c>
      <c r="G1797" s="6" t="s">
        <v>74</v>
      </c>
      <c r="H1797" s="6" t="s">
        <v>20</v>
      </c>
      <c r="I1797" s="8">
        <v>0.20000000000000007</v>
      </c>
      <c r="J1797" s="9">
        <v>3750</v>
      </c>
      <c r="K1797" s="10">
        <f t="shared" si="14"/>
        <v>750.00000000000023</v>
      </c>
      <c r="L1797" s="10">
        <f t="shared" si="15"/>
        <v>300.00000000000011</v>
      </c>
      <c r="M1797" s="11">
        <v>0.4</v>
      </c>
      <c r="O1797" s="16"/>
      <c r="P1797" s="14"/>
      <c r="Q1797" s="12"/>
      <c r="R1797" s="13"/>
    </row>
    <row r="1798" spans="1:18" ht="15.75" customHeight="1">
      <c r="A1798" s="1"/>
      <c r="B1798" s="6" t="s">
        <v>14</v>
      </c>
      <c r="C1798" s="6">
        <v>1185732</v>
      </c>
      <c r="D1798" s="7">
        <v>44511</v>
      </c>
      <c r="E1798" s="6" t="s">
        <v>33</v>
      </c>
      <c r="F1798" s="6" t="s">
        <v>73</v>
      </c>
      <c r="G1798" s="6" t="s">
        <v>74</v>
      </c>
      <c r="H1798" s="6" t="s">
        <v>21</v>
      </c>
      <c r="I1798" s="8">
        <v>0.39999999999999997</v>
      </c>
      <c r="J1798" s="9">
        <v>3500</v>
      </c>
      <c r="K1798" s="10">
        <f t="shared" si="14"/>
        <v>1399.9999999999998</v>
      </c>
      <c r="L1798" s="10">
        <f t="shared" si="15"/>
        <v>489.99999999999989</v>
      </c>
      <c r="M1798" s="11">
        <v>0.35</v>
      </c>
      <c r="O1798" s="16"/>
      <c r="P1798" s="14"/>
      <c r="Q1798" s="12"/>
      <c r="R1798" s="13"/>
    </row>
    <row r="1799" spans="1:18" ht="15.75" customHeight="1">
      <c r="A1799" s="1"/>
      <c r="B1799" s="6" t="s">
        <v>14</v>
      </c>
      <c r="C1799" s="6">
        <v>1185732</v>
      </c>
      <c r="D1799" s="7">
        <v>44511</v>
      </c>
      <c r="E1799" s="6" t="s">
        <v>33</v>
      </c>
      <c r="F1799" s="6" t="s">
        <v>73</v>
      </c>
      <c r="G1799" s="6" t="s">
        <v>74</v>
      </c>
      <c r="H1799" s="6" t="s">
        <v>22</v>
      </c>
      <c r="I1799" s="8">
        <v>0.44999999999999984</v>
      </c>
      <c r="J1799" s="9">
        <v>4500</v>
      </c>
      <c r="K1799" s="10">
        <f t="shared" si="14"/>
        <v>2024.9999999999993</v>
      </c>
      <c r="L1799" s="10">
        <f t="shared" si="15"/>
        <v>1012.4999999999997</v>
      </c>
      <c r="M1799" s="11">
        <v>0.5</v>
      </c>
      <c r="O1799" s="16"/>
      <c r="P1799" s="14"/>
      <c r="Q1799" s="12"/>
      <c r="R1799" s="13"/>
    </row>
    <row r="1800" spans="1:18" ht="15.75" customHeight="1">
      <c r="A1800" s="1"/>
      <c r="B1800" s="6" t="s">
        <v>14</v>
      </c>
      <c r="C1800" s="6">
        <v>1185732</v>
      </c>
      <c r="D1800" s="7">
        <v>44540</v>
      </c>
      <c r="E1800" s="6" t="s">
        <v>33</v>
      </c>
      <c r="F1800" s="6" t="s">
        <v>73</v>
      </c>
      <c r="G1800" s="6" t="s">
        <v>74</v>
      </c>
      <c r="H1800" s="6" t="s">
        <v>17</v>
      </c>
      <c r="I1800" s="8">
        <v>0.39999999999999997</v>
      </c>
      <c r="J1800" s="9">
        <v>7000</v>
      </c>
      <c r="K1800" s="10">
        <f t="shared" si="14"/>
        <v>2799.9999999999995</v>
      </c>
      <c r="L1800" s="10">
        <f t="shared" si="15"/>
        <v>1119.9999999999998</v>
      </c>
      <c r="M1800" s="11">
        <v>0.4</v>
      </c>
      <c r="O1800" s="16"/>
      <c r="P1800" s="14"/>
      <c r="Q1800" s="12"/>
      <c r="R1800" s="13"/>
    </row>
    <row r="1801" spans="1:18" ht="15.75" customHeight="1">
      <c r="A1801" s="1"/>
      <c r="B1801" s="6" t="s">
        <v>14</v>
      </c>
      <c r="C1801" s="6">
        <v>1185732</v>
      </c>
      <c r="D1801" s="7">
        <v>44540</v>
      </c>
      <c r="E1801" s="6" t="s">
        <v>33</v>
      </c>
      <c r="F1801" s="6" t="s">
        <v>73</v>
      </c>
      <c r="G1801" s="6" t="s">
        <v>74</v>
      </c>
      <c r="H1801" s="6" t="s">
        <v>18</v>
      </c>
      <c r="I1801" s="8">
        <v>0.30000000000000004</v>
      </c>
      <c r="J1801" s="9">
        <v>5000</v>
      </c>
      <c r="K1801" s="10">
        <f t="shared" si="14"/>
        <v>1500.0000000000002</v>
      </c>
      <c r="L1801" s="10">
        <f t="shared" si="15"/>
        <v>525</v>
      </c>
      <c r="M1801" s="11">
        <v>0.35</v>
      </c>
      <c r="O1801" s="16"/>
      <c r="P1801" s="14"/>
      <c r="Q1801" s="12"/>
      <c r="R1801" s="13"/>
    </row>
    <row r="1802" spans="1:18" ht="15.75" customHeight="1">
      <c r="A1802" s="1"/>
      <c r="B1802" s="6" t="s">
        <v>14</v>
      </c>
      <c r="C1802" s="6">
        <v>1185732</v>
      </c>
      <c r="D1802" s="7">
        <v>44540</v>
      </c>
      <c r="E1802" s="6" t="s">
        <v>33</v>
      </c>
      <c r="F1802" s="6" t="s">
        <v>73</v>
      </c>
      <c r="G1802" s="6" t="s">
        <v>74</v>
      </c>
      <c r="H1802" s="6" t="s">
        <v>19</v>
      </c>
      <c r="I1802" s="8">
        <v>0.30000000000000004</v>
      </c>
      <c r="J1802" s="9">
        <v>4500</v>
      </c>
      <c r="K1802" s="10">
        <f t="shared" si="14"/>
        <v>1350.0000000000002</v>
      </c>
      <c r="L1802" s="10">
        <f t="shared" si="15"/>
        <v>472.50000000000006</v>
      </c>
      <c r="M1802" s="11">
        <v>0.35</v>
      </c>
      <c r="O1802" s="16"/>
      <c r="P1802" s="14"/>
      <c r="Q1802" s="12"/>
      <c r="R1802" s="13"/>
    </row>
    <row r="1803" spans="1:18" ht="15.75" customHeight="1">
      <c r="A1803" s="1"/>
      <c r="B1803" s="6" t="s">
        <v>14</v>
      </c>
      <c r="C1803" s="6">
        <v>1185732</v>
      </c>
      <c r="D1803" s="7">
        <v>44540</v>
      </c>
      <c r="E1803" s="6" t="s">
        <v>33</v>
      </c>
      <c r="F1803" s="6" t="s">
        <v>73</v>
      </c>
      <c r="G1803" s="6" t="s">
        <v>74</v>
      </c>
      <c r="H1803" s="6" t="s">
        <v>20</v>
      </c>
      <c r="I1803" s="8">
        <v>0.30000000000000004</v>
      </c>
      <c r="J1803" s="9">
        <v>4000</v>
      </c>
      <c r="K1803" s="10">
        <f t="shared" si="14"/>
        <v>1200.0000000000002</v>
      </c>
      <c r="L1803" s="10">
        <f t="shared" si="15"/>
        <v>480.00000000000011</v>
      </c>
      <c r="M1803" s="11">
        <v>0.4</v>
      </c>
      <c r="O1803" s="16"/>
      <c r="P1803" s="14"/>
      <c r="Q1803" s="12"/>
      <c r="R1803" s="13"/>
    </row>
    <row r="1804" spans="1:18" ht="15.75" customHeight="1">
      <c r="A1804" s="1"/>
      <c r="B1804" s="6" t="s">
        <v>14</v>
      </c>
      <c r="C1804" s="6">
        <v>1185732</v>
      </c>
      <c r="D1804" s="7">
        <v>44540</v>
      </c>
      <c r="E1804" s="6" t="s">
        <v>33</v>
      </c>
      <c r="F1804" s="6" t="s">
        <v>73</v>
      </c>
      <c r="G1804" s="6" t="s">
        <v>74</v>
      </c>
      <c r="H1804" s="6" t="s">
        <v>21</v>
      </c>
      <c r="I1804" s="8">
        <v>0.39999999999999997</v>
      </c>
      <c r="J1804" s="9">
        <v>4000</v>
      </c>
      <c r="K1804" s="10">
        <f t="shared" si="14"/>
        <v>1599.9999999999998</v>
      </c>
      <c r="L1804" s="10">
        <f t="shared" si="15"/>
        <v>559.99999999999989</v>
      </c>
      <c r="M1804" s="11">
        <v>0.35</v>
      </c>
      <c r="O1804" s="16"/>
      <c r="P1804" s="14"/>
      <c r="Q1804" s="12"/>
      <c r="R1804" s="13"/>
    </row>
    <row r="1805" spans="1:18" ht="15.75" customHeight="1">
      <c r="A1805" s="1"/>
      <c r="B1805" s="6" t="s">
        <v>14</v>
      </c>
      <c r="C1805" s="6">
        <v>1185732</v>
      </c>
      <c r="D1805" s="7">
        <v>44540</v>
      </c>
      <c r="E1805" s="6" t="s">
        <v>33</v>
      </c>
      <c r="F1805" s="6" t="s">
        <v>73</v>
      </c>
      <c r="G1805" s="6" t="s">
        <v>74</v>
      </c>
      <c r="H1805" s="6" t="s">
        <v>22</v>
      </c>
      <c r="I1805" s="8">
        <v>0.44999999999999984</v>
      </c>
      <c r="J1805" s="9">
        <v>5000</v>
      </c>
      <c r="K1805" s="10">
        <f t="shared" si="14"/>
        <v>2249.9999999999991</v>
      </c>
      <c r="L1805" s="10">
        <f t="shared" si="15"/>
        <v>1124.9999999999995</v>
      </c>
      <c r="M1805" s="11">
        <v>0.5</v>
      </c>
      <c r="O1805" s="16"/>
      <c r="P1805" s="14"/>
      <c r="Q1805" s="12"/>
      <c r="R1805" s="13"/>
    </row>
    <row r="1806" spans="1:18" ht="15.75" customHeight="1">
      <c r="A1806" s="1" t="s">
        <v>39</v>
      </c>
      <c r="B1806" s="6" t="s">
        <v>27</v>
      </c>
      <c r="C1806" s="6">
        <v>1128299</v>
      </c>
      <c r="D1806" s="7">
        <v>44220</v>
      </c>
      <c r="E1806" s="6" t="s">
        <v>28</v>
      </c>
      <c r="F1806" s="6" t="s">
        <v>75</v>
      </c>
      <c r="G1806" s="6" t="s">
        <v>76</v>
      </c>
      <c r="H1806" s="6" t="s">
        <v>17</v>
      </c>
      <c r="I1806" s="8">
        <v>0.30000000000000004</v>
      </c>
      <c r="J1806" s="9">
        <v>3500</v>
      </c>
      <c r="K1806" s="10">
        <f t="shared" si="14"/>
        <v>1050.0000000000002</v>
      </c>
      <c r="L1806" s="10">
        <f t="shared" si="15"/>
        <v>367.50000000000006</v>
      </c>
      <c r="M1806" s="11">
        <v>0.35</v>
      </c>
      <c r="O1806" s="16"/>
      <c r="P1806" s="14"/>
      <c r="Q1806" s="12"/>
      <c r="R1806" s="13"/>
    </row>
    <row r="1807" spans="1:18" ht="15.75" customHeight="1">
      <c r="A1807" s="1"/>
      <c r="B1807" s="6" t="s">
        <v>27</v>
      </c>
      <c r="C1807" s="6">
        <v>1128299</v>
      </c>
      <c r="D1807" s="7">
        <v>44220</v>
      </c>
      <c r="E1807" s="6" t="s">
        <v>28</v>
      </c>
      <c r="F1807" s="6" t="s">
        <v>75</v>
      </c>
      <c r="G1807" s="6" t="s">
        <v>76</v>
      </c>
      <c r="H1807" s="6" t="s">
        <v>18</v>
      </c>
      <c r="I1807" s="8">
        <v>0.4</v>
      </c>
      <c r="J1807" s="9">
        <v>3500</v>
      </c>
      <c r="K1807" s="10">
        <f t="shared" si="14"/>
        <v>1400</v>
      </c>
      <c r="L1807" s="10">
        <f t="shared" si="15"/>
        <v>489.99999999999994</v>
      </c>
      <c r="M1807" s="11">
        <v>0.35</v>
      </c>
      <c r="O1807" s="16"/>
      <c r="P1807" s="14"/>
      <c r="Q1807" s="12"/>
      <c r="R1807" s="13"/>
    </row>
    <row r="1808" spans="1:18" ht="15.75" customHeight="1">
      <c r="A1808" s="1"/>
      <c r="B1808" s="6" t="s">
        <v>27</v>
      </c>
      <c r="C1808" s="6">
        <v>1128299</v>
      </c>
      <c r="D1808" s="7">
        <v>44220</v>
      </c>
      <c r="E1808" s="6" t="s">
        <v>28</v>
      </c>
      <c r="F1808" s="6" t="s">
        <v>75</v>
      </c>
      <c r="G1808" s="6" t="s">
        <v>76</v>
      </c>
      <c r="H1808" s="6" t="s">
        <v>19</v>
      </c>
      <c r="I1808" s="8">
        <v>0.4</v>
      </c>
      <c r="J1808" s="9">
        <v>3500</v>
      </c>
      <c r="K1808" s="10">
        <f t="shared" si="14"/>
        <v>1400</v>
      </c>
      <c r="L1808" s="10">
        <f t="shared" si="15"/>
        <v>489.99999999999994</v>
      </c>
      <c r="M1808" s="11">
        <v>0.35</v>
      </c>
      <c r="O1808" s="16"/>
      <c r="P1808" s="14"/>
      <c r="Q1808" s="12"/>
      <c r="R1808" s="13"/>
    </row>
    <row r="1809" spans="1:18" ht="15.75" customHeight="1">
      <c r="A1809" s="1"/>
      <c r="B1809" s="6" t="s">
        <v>27</v>
      </c>
      <c r="C1809" s="6">
        <v>1128299</v>
      </c>
      <c r="D1809" s="7">
        <v>44220</v>
      </c>
      <c r="E1809" s="6" t="s">
        <v>28</v>
      </c>
      <c r="F1809" s="6" t="s">
        <v>75</v>
      </c>
      <c r="G1809" s="6" t="s">
        <v>76</v>
      </c>
      <c r="H1809" s="6" t="s">
        <v>20</v>
      </c>
      <c r="I1809" s="8">
        <v>0.4</v>
      </c>
      <c r="J1809" s="9">
        <v>2000</v>
      </c>
      <c r="K1809" s="10">
        <f t="shared" si="14"/>
        <v>800</v>
      </c>
      <c r="L1809" s="10">
        <f t="shared" si="15"/>
        <v>280</v>
      </c>
      <c r="M1809" s="11">
        <v>0.35</v>
      </c>
      <c r="O1809" s="16"/>
      <c r="P1809" s="14"/>
      <c r="Q1809" s="12"/>
      <c r="R1809" s="13"/>
    </row>
    <row r="1810" spans="1:18" ht="15.75" customHeight="1">
      <c r="A1810" s="1"/>
      <c r="B1810" s="6" t="s">
        <v>27</v>
      </c>
      <c r="C1810" s="6">
        <v>1128299</v>
      </c>
      <c r="D1810" s="7">
        <v>44220</v>
      </c>
      <c r="E1810" s="6" t="s">
        <v>28</v>
      </c>
      <c r="F1810" s="6" t="s">
        <v>75</v>
      </c>
      <c r="G1810" s="6" t="s">
        <v>76</v>
      </c>
      <c r="H1810" s="6" t="s">
        <v>21</v>
      </c>
      <c r="I1810" s="8">
        <v>0.45000000000000007</v>
      </c>
      <c r="J1810" s="9">
        <v>1500</v>
      </c>
      <c r="K1810" s="10">
        <f t="shared" si="14"/>
        <v>675.00000000000011</v>
      </c>
      <c r="L1810" s="10">
        <f t="shared" si="15"/>
        <v>270.00000000000006</v>
      </c>
      <c r="M1810" s="11">
        <v>0.4</v>
      </c>
      <c r="O1810" s="16"/>
      <c r="P1810" s="14"/>
      <c r="Q1810" s="12"/>
      <c r="R1810" s="13"/>
    </row>
    <row r="1811" spans="1:18" ht="15.75" customHeight="1">
      <c r="A1811" s="1"/>
      <c r="B1811" s="6" t="s">
        <v>27</v>
      </c>
      <c r="C1811" s="6">
        <v>1128299</v>
      </c>
      <c r="D1811" s="7">
        <v>44220</v>
      </c>
      <c r="E1811" s="6" t="s">
        <v>28</v>
      </c>
      <c r="F1811" s="6" t="s">
        <v>75</v>
      </c>
      <c r="G1811" s="6" t="s">
        <v>76</v>
      </c>
      <c r="H1811" s="6" t="s">
        <v>22</v>
      </c>
      <c r="I1811" s="8">
        <v>0.4</v>
      </c>
      <c r="J1811" s="9">
        <v>4000</v>
      </c>
      <c r="K1811" s="10">
        <f t="shared" si="14"/>
        <v>1600</v>
      </c>
      <c r="L1811" s="10">
        <f t="shared" si="15"/>
        <v>480</v>
      </c>
      <c r="M1811" s="11">
        <v>0.3</v>
      </c>
      <c r="O1811" s="16"/>
      <c r="P1811" s="14"/>
      <c r="Q1811" s="12"/>
      <c r="R1811" s="13"/>
    </row>
    <row r="1812" spans="1:18" ht="15.75" customHeight="1">
      <c r="A1812" s="1"/>
      <c r="B1812" s="6" t="s">
        <v>27</v>
      </c>
      <c r="C1812" s="6">
        <v>1128299</v>
      </c>
      <c r="D1812" s="7">
        <v>44251</v>
      </c>
      <c r="E1812" s="6" t="s">
        <v>28</v>
      </c>
      <c r="F1812" s="6" t="s">
        <v>75</v>
      </c>
      <c r="G1812" s="6" t="s">
        <v>76</v>
      </c>
      <c r="H1812" s="6" t="s">
        <v>17</v>
      </c>
      <c r="I1812" s="8">
        <v>0.30000000000000004</v>
      </c>
      <c r="J1812" s="9">
        <v>4500</v>
      </c>
      <c r="K1812" s="10">
        <f t="shared" si="14"/>
        <v>1350.0000000000002</v>
      </c>
      <c r="L1812" s="10">
        <f t="shared" si="15"/>
        <v>472.50000000000006</v>
      </c>
      <c r="M1812" s="11">
        <v>0.35</v>
      </c>
      <c r="O1812" s="16"/>
      <c r="P1812" s="14"/>
      <c r="Q1812" s="12"/>
      <c r="R1812" s="13"/>
    </row>
    <row r="1813" spans="1:18" ht="15.75" customHeight="1">
      <c r="A1813" s="1"/>
      <c r="B1813" s="6" t="s">
        <v>27</v>
      </c>
      <c r="C1813" s="6">
        <v>1128299</v>
      </c>
      <c r="D1813" s="7">
        <v>44251</v>
      </c>
      <c r="E1813" s="6" t="s">
        <v>28</v>
      </c>
      <c r="F1813" s="6" t="s">
        <v>75</v>
      </c>
      <c r="G1813" s="6" t="s">
        <v>76</v>
      </c>
      <c r="H1813" s="6" t="s">
        <v>18</v>
      </c>
      <c r="I1813" s="8">
        <v>0.4</v>
      </c>
      <c r="J1813" s="9">
        <v>3500</v>
      </c>
      <c r="K1813" s="10">
        <f t="shared" si="14"/>
        <v>1400</v>
      </c>
      <c r="L1813" s="10">
        <f t="shared" si="15"/>
        <v>489.99999999999994</v>
      </c>
      <c r="M1813" s="11">
        <v>0.35</v>
      </c>
      <c r="O1813" s="16"/>
      <c r="P1813" s="14"/>
      <c r="Q1813" s="12"/>
      <c r="R1813" s="13"/>
    </row>
    <row r="1814" spans="1:18" ht="15.75" customHeight="1">
      <c r="A1814" s="1"/>
      <c r="B1814" s="6" t="s">
        <v>27</v>
      </c>
      <c r="C1814" s="6">
        <v>1128299</v>
      </c>
      <c r="D1814" s="7">
        <v>44251</v>
      </c>
      <c r="E1814" s="6" t="s">
        <v>28</v>
      </c>
      <c r="F1814" s="6" t="s">
        <v>75</v>
      </c>
      <c r="G1814" s="6" t="s">
        <v>76</v>
      </c>
      <c r="H1814" s="6" t="s">
        <v>19</v>
      </c>
      <c r="I1814" s="8">
        <v>0.4</v>
      </c>
      <c r="J1814" s="9">
        <v>3500</v>
      </c>
      <c r="K1814" s="10">
        <f t="shared" si="14"/>
        <v>1400</v>
      </c>
      <c r="L1814" s="10">
        <f t="shared" si="15"/>
        <v>489.99999999999994</v>
      </c>
      <c r="M1814" s="11">
        <v>0.35</v>
      </c>
      <c r="O1814" s="16"/>
      <c r="P1814" s="14"/>
      <c r="Q1814" s="12"/>
      <c r="R1814" s="13"/>
    </row>
    <row r="1815" spans="1:18" ht="15.75" customHeight="1">
      <c r="A1815" s="1"/>
      <c r="B1815" s="6" t="s">
        <v>27</v>
      </c>
      <c r="C1815" s="6">
        <v>1128299</v>
      </c>
      <c r="D1815" s="7">
        <v>44251</v>
      </c>
      <c r="E1815" s="6" t="s">
        <v>28</v>
      </c>
      <c r="F1815" s="6" t="s">
        <v>75</v>
      </c>
      <c r="G1815" s="6" t="s">
        <v>76</v>
      </c>
      <c r="H1815" s="6" t="s">
        <v>20</v>
      </c>
      <c r="I1815" s="8">
        <v>0.4</v>
      </c>
      <c r="J1815" s="9">
        <v>2000</v>
      </c>
      <c r="K1815" s="10">
        <f t="shared" si="14"/>
        <v>800</v>
      </c>
      <c r="L1815" s="10">
        <f t="shared" si="15"/>
        <v>280</v>
      </c>
      <c r="M1815" s="11">
        <v>0.35</v>
      </c>
      <c r="O1815" s="16"/>
      <c r="P1815" s="14"/>
      <c r="Q1815" s="12"/>
      <c r="R1815" s="13"/>
    </row>
    <row r="1816" spans="1:18" ht="15.75" customHeight="1">
      <c r="A1816" s="1"/>
      <c r="B1816" s="6" t="s">
        <v>27</v>
      </c>
      <c r="C1816" s="6">
        <v>1128299</v>
      </c>
      <c r="D1816" s="7">
        <v>44251</v>
      </c>
      <c r="E1816" s="6" t="s">
        <v>28</v>
      </c>
      <c r="F1816" s="6" t="s">
        <v>75</v>
      </c>
      <c r="G1816" s="6" t="s">
        <v>76</v>
      </c>
      <c r="H1816" s="6" t="s">
        <v>21</v>
      </c>
      <c r="I1816" s="8">
        <v>0.45000000000000007</v>
      </c>
      <c r="J1816" s="9">
        <v>1250</v>
      </c>
      <c r="K1816" s="10">
        <f t="shared" si="14"/>
        <v>562.50000000000011</v>
      </c>
      <c r="L1816" s="10">
        <f t="shared" si="15"/>
        <v>225.00000000000006</v>
      </c>
      <c r="M1816" s="11">
        <v>0.4</v>
      </c>
      <c r="O1816" s="16"/>
      <c r="P1816" s="14"/>
      <c r="Q1816" s="12"/>
      <c r="R1816" s="13"/>
    </row>
    <row r="1817" spans="1:18" ht="15.75" customHeight="1">
      <c r="A1817" s="1"/>
      <c r="B1817" s="6" t="s">
        <v>27</v>
      </c>
      <c r="C1817" s="6">
        <v>1128299</v>
      </c>
      <c r="D1817" s="7">
        <v>44251</v>
      </c>
      <c r="E1817" s="6" t="s">
        <v>28</v>
      </c>
      <c r="F1817" s="6" t="s">
        <v>75</v>
      </c>
      <c r="G1817" s="6" t="s">
        <v>76</v>
      </c>
      <c r="H1817" s="6" t="s">
        <v>22</v>
      </c>
      <c r="I1817" s="8">
        <v>0.4</v>
      </c>
      <c r="J1817" s="9">
        <v>3250</v>
      </c>
      <c r="K1817" s="10">
        <f t="shared" si="14"/>
        <v>1300</v>
      </c>
      <c r="L1817" s="10">
        <f t="shared" si="15"/>
        <v>390</v>
      </c>
      <c r="M1817" s="11">
        <v>0.3</v>
      </c>
      <c r="O1817" s="16"/>
      <c r="P1817" s="14"/>
      <c r="Q1817" s="12"/>
      <c r="R1817" s="13"/>
    </row>
    <row r="1818" spans="1:18" ht="15.75" customHeight="1">
      <c r="A1818" s="1"/>
      <c r="B1818" s="6" t="s">
        <v>27</v>
      </c>
      <c r="C1818" s="6">
        <v>1128299</v>
      </c>
      <c r="D1818" s="7">
        <v>44278</v>
      </c>
      <c r="E1818" s="6" t="s">
        <v>28</v>
      </c>
      <c r="F1818" s="6" t="s">
        <v>75</v>
      </c>
      <c r="G1818" s="6" t="s">
        <v>76</v>
      </c>
      <c r="H1818" s="6" t="s">
        <v>17</v>
      </c>
      <c r="I1818" s="8">
        <v>0.4</v>
      </c>
      <c r="J1818" s="9">
        <v>4750</v>
      </c>
      <c r="K1818" s="10">
        <f t="shared" si="14"/>
        <v>1900</v>
      </c>
      <c r="L1818" s="10">
        <f t="shared" si="15"/>
        <v>665</v>
      </c>
      <c r="M1818" s="11">
        <v>0.35</v>
      </c>
      <c r="O1818" s="16"/>
      <c r="P1818" s="14"/>
      <c r="Q1818" s="12"/>
      <c r="R1818" s="13"/>
    </row>
    <row r="1819" spans="1:18" ht="15.75" customHeight="1">
      <c r="A1819" s="1"/>
      <c r="B1819" s="6" t="s">
        <v>27</v>
      </c>
      <c r="C1819" s="6">
        <v>1128299</v>
      </c>
      <c r="D1819" s="7">
        <v>44278</v>
      </c>
      <c r="E1819" s="6" t="s">
        <v>28</v>
      </c>
      <c r="F1819" s="6" t="s">
        <v>75</v>
      </c>
      <c r="G1819" s="6" t="s">
        <v>76</v>
      </c>
      <c r="H1819" s="6" t="s">
        <v>18</v>
      </c>
      <c r="I1819" s="8">
        <v>0.5</v>
      </c>
      <c r="J1819" s="9">
        <v>3250</v>
      </c>
      <c r="K1819" s="10">
        <f t="shared" si="14"/>
        <v>1625</v>
      </c>
      <c r="L1819" s="10">
        <f t="shared" si="15"/>
        <v>568.75</v>
      </c>
      <c r="M1819" s="11">
        <v>0.35</v>
      </c>
      <c r="O1819" s="16"/>
      <c r="P1819" s="14"/>
      <c r="Q1819" s="12"/>
      <c r="R1819" s="13"/>
    </row>
    <row r="1820" spans="1:18" ht="15.75" customHeight="1">
      <c r="A1820" s="1"/>
      <c r="B1820" s="6" t="s">
        <v>27</v>
      </c>
      <c r="C1820" s="6">
        <v>1128299</v>
      </c>
      <c r="D1820" s="7">
        <v>44278</v>
      </c>
      <c r="E1820" s="6" t="s">
        <v>28</v>
      </c>
      <c r="F1820" s="6" t="s">
        <v>75</v>
      </c>
      <c r="G1820" s="6" t="s">
        <v>76</v>
      </c>
      <c r="H1820" s="6" t="s">
        <v>19</v>
      </c>
      <c r="I1820" s="8">
        <v>0.54999999999999993</v>
      </c>
      <c r="J1820" s="9">
        <v>3500</v>
      </c>
      <c r="K1820" s="10">
        <f t="shared" si="14"/>
        <v>1924.9999999999998</v>
      </c>
      <c r="L1820" s="10">
        <f t="shared" si="15"/>
        <v>673.74999999999989</v>
      </c>
      <c r="M1820" s="11">
        <v>0.35</v>
      </c>
      <c r="O1820" s="16"/>
      <c r="P1820" s="14"/>
      <c r="Q1820" s="12"/>
      <c r="R1820" s="13"/>
    </row>
    <row r="1821" spans="1:18" ht="15.75" customHeight="1">
      <c r="A1821" s="1"/>
      <c r="B1821" s="6" t="s">
        <v>27</v>
      </c>
      <c r="C1821" s="6">
        <v>1128299</v>
      </c>
      <c r="D1821" s="7">
        <v>44278</v>
      </c>
      <c r="E1821" s="6" t="s">
        <v>28</v>
      </c>
      <c r="F1821" s="6" t="s">
        <v>75</v>
      </c>
      <c r="G1821" s="6" t="s">
        <v>76</v>
      </c>
      <c r="H1821" s="6" t="s">
        <v>20</v>
      </c>
      <c r="I1821" s="8">
        <v>0.5</v>
      </c>
      <c r="J1821" s="9">
        <v>2500</v>
      </c>
      <c r="K1821" s="10">
        <f t="shared" si="14"/>
        <v>1250</v>
      </c>
      <c r="L1821" s="10">
        <f t="shared" si="15"/>
        <v>437.5</v>
      </c>
      <c r="M1821" s="11">
        <v>0.35</v>
      </c>
      <c r="O1821" s="16"/>
      <c r="P1821" s="14"/>
      <c r="Q1821" s="12"/>
      <c r="R1821" s="13"/>
    </row>
    <row r="1822" spans="1:18" ht="15.75" customHeight="1">
      <c r="A1822" s="1"/>
      <c r="B1822" s="6" t="s">
        <v>27</v>
      </c>
      <c r="C1822" s="6">
        <v>1128299</v>
      </c>
      <c r="D1822" s="7">
        <v>44278</v>
      </c>
      <c r="E1822" s="6" t="s">
        <v>28</v>
      </c>
      <c r="F1822" s="6" t="s">
        <v>75</v>
      </c>
      <c r="G1822" s="6" t="s">
        <v>76</v>
      </c>
      <c r="H1822" s="6" t="s">
        <v>21</v>
      </c>
      <c r="I1822" s="8">
        <v>0.55000000000000004</v>
      </c>
      <c r="J1822" s="9">
        <v>1000</v>
      </c>
      <c r="K1822" s="10">
        <f t="shared" si="14"/>
        <v>550</v>
      </c>
      <c r="L1822" s="10">
        <f t="shared" si="15"/>
        <v>220</v>
      </c>
      <c r="M1822" s="11">
        <v>0.4</v>
      </c>
      <c r="O1822" s="16"/>
      <c r="P1822" s="14"/>
      <c r="Q1822" s="12"/>
      <c r="R1822" s="13"/>
    </row>
    <row r="1823" spans="1:18" ht="15.75" customHeight="1">
      <c r="A1823" s="1"/>
      <c r="B1823" s="6" t="s">
        <v>27</v>
      </c>
      <c r="C1823" s="6">
        <v>1128299</v>
      </c>
      <c r="D1823" s="7">
        <v>44278</v>
      </c>
      <c r="E1823" s="6" t="s">
        <v>28</v>
      </c>
      <c r="F1823" s="6" t="s">
        <v>75</v>
      </c>
      <c r="G1823" s="6" t="s">
        <v>76</v>
      </c>
      <c r="H1823" s="6" t="s">
        <v>22</v>
      </c>
      <c r="I1823" s="8">
        <v>0.5</v>
      </c>
      <c r="J1823" s="9">
        <v>3000</v>
      </c>
      <c r="K1823" s="10">
        <f t="shared" si="14"/>
        <v>1500</v>
      </c>
      <c r="L1823" s="10">
        <f t="shared" si="15"/>
        <v>450</v>
      </c>
      <c r="M1823" s="11">
        <v>0.3</v>
      </c>
      <c r="O1823" s="16"/>
      <c r="P1823" s="14"/>
      <c r="Q1823" s="12"/>
      <c r="R1823" s="13"/>
    </row>
    <row r="1824" spans="1:18" ht="15.75" customHeight="1">
      <c r="A1824" s="1"/>
      <c r="B1824" s="6" t="s">
        <v>27</v>
      </c>
      <c r="C1824" s="6">
        <v>1128299</v>
      </c>
      <c r="D1824" s="7">
        <v>44310</v>
      </c>
      <c r="E1824" s="6" t="s">
        <v>28</v>
      </c>
      <c r="F1824" s="6" t="s">
        <v>75</v>
      </c>
      <c r="G1824" s="6" t="s">
        <v>76</v>
      </c>
      <c r="H1824" s="6" t="s">
        <v>17</v>
      </c>
      <c r="I1824" s="8">
        <v>0.55000000000000004</v>
      </c>
      <c r="J1824" s="9">
        <v>4750</v>
      </c>
      <c r="K1824" s="10">
        <f t="shared" si="14"/>
        <v>2612.5</v>
      </c>
      <c r="L1824" s="10">
        <f t="shared" si="15"/>
        <v>914.37499999999989</v>
      </c>
      <c r="M1824" s="11">
        <v>0.35</v>
      </c>
      <c r="O1824" s="16"/>
      <c r="P1824" s="14"/>
      <c r="Q1824" s="12"/>
      <c r="R1824" s="13"/>
    </row>
    <row r="1825" spans="1:18" ht="15.75" customHeight="1">
      <c r="A1825" s="1"/>
      <c r="B1825" s="6" t="s">
        <v>27</v>
      </c>
      <c r="C1825" s="6">
        <v>1128299</v>
      </c>
      <c r="D1825" s="7">
        <v>44310</v>
      </c>
      <c r="E1825" s="6" t="s">
        <v>28</v>
      </c>
      <c r="F1825" s="6" t="s">
        <v>75</v>
      </c>
      <c r="G1825" s="6" t="s">
        <v>76</v>
      </c>
      <c r="H1825" s="6" t="s">
        <v>18</v>
      </c>
      <c r="I1825" s="8">
        <v>0.60000000000000009</v>
      </c>
      <c r="J1825" s="9">
        <v>2750</v>
      </c>
      <c r="K1825" s="10">
        <f t="shared" si="14"/>
        <v>1650.0000000000002</v>
      </c>
      <c r="L1825" s="10">
        <f t="shared" si="15"/>
        <v>577.5</v>
      </c>
      <c r="M1825" s="11">
        <v>0.35</v>
      </c>
      <c r="O1825" s="16"/>
      <c r="P1825" s="14"/>
      <c r="Q1825" s="12"/>
      <c r="R1825" s="13"/>
    </row>
    <row r="1826" spans="1:18" ht="15.75" customHeight="1">
      <c r="A1826" s="1"/>
      <c r="B1826" s="6" t="s">
        <v>27</v>
      </c>
      <c r="C1826" s="6">
        <v>1128299</v>
      </c>
      <c r="D1826" s="7">
        <v>44310</v>
      </c>
      <c r="E1826" s="6" t="s">
        <v>28</v>
      </c>
      <c r="F1826" s="6" t="s">
        <v>75</v>
      </c>
      <c r="G1826" s="6" t="s">
        <v>76</v>
      </c>
      <c r="H1826" s="6" t="s">
        <v>19</v>
      </c>
      <c r="I1826" s="8">
        <v>0.60000000000000009</v>
      </c>
      <c r="J1826" s="9">
        <v>3250</v>
      </c>
      <c r="K1826" s="10">
        <f t="shared" si="14"/>
        <v>1950.0000000000002</v>
      </c>
      <c r="L1826" s="10">
        <f t="shared" si="15"/>
        <v>682.5</v>
      </c>
      <c r="M1826" s="11">
        <v>0.35</v>
      </c>
      <c r="O1826" s="16"/>
      <c r="P1826" s="14"/>
      <c r="Q1826" s="12"/>
      <c r="R1826" s="13"/>
    </row>
    <row r="1827" spans="1:18" ht="15.75" customHeight="1">
      <c r="A1827" s="1"/>
      <c r="B1827" s="6" t="s">
        <v>27</v>
      </c>
      <c r="C1827" s="6">
        <v>1128299</v>
      </c>
      <c r="D1827" s="7">
        <v>44310</v>
      </c>
      <c r="E1827" s="6" t="s">
        <v>28</v>
      </c>
      <c r="F1827" s="6" t="s">
        <v>75</v>
      </c>
      <c r="G1827" s="6" t="s">
        <v>76</v>
      </c>
      <c r="H1827" s="6" t="s">
        <v>20</v>
      </c>
      <c r="I1827" s="8">
        <v>0.45000000000000007</v>
      </c>
      <c r="J1827" s="9">
        <v>2250</v>
      </c>
      <c r="K1827" s="10">
        <f t="shared" si="14"/>
        <v>1012.5000000000001</v>
      </c>
      <c r="L1827" s="10">
        <f t="shared" si="15"/>
        <v>354.375</v>
      </c>
      <c r="M1827" s="11">
        <v>0.35</v>
      </c>
      <c r="O1827" s="16"/>
      <c r="P1827" s="14"/>
      <c r="Q1827" s="12"/>
      <c r="R1827" s="13"/>
    </row>
    <row r="1828" spans="1:18" ht="15.75" customHeight="1">
      <c r="A1828" s="1"/>
      <c r="B1828" s="6" t="s">
        <v>27</v>
      </c>
      <c r="C1828" s="6">
        <v>1128299</v>
      </c>
      <c r="D1828" s="7">
        <v>44310</v>
      </c>
      <c r="E1828" s="6" t="s">
        <v>28</v>
      </c>
      <c r="F1828" s="6" t="s">
        <v>75</v>
      </c>
      <c r="G1828" s="6" t="s">
        <v>76</v>
      </c>
      <c r="H1828" s="6" t="s">
        <v>21</v>
      </c>
      <c r="I1828" s="8">
        <v>0.50000000000000011</v>
      </c>
      <c r="J1828" s="9">
        <v>1250</v>
      </c>
      <c r="K1828" s="10">
        <f t="shared" si="14"/>
        <v>625.00000000000011</v>
      </c>
      <c r="L1828" s="10">
        <f t="shared" si="15"/>
        <v>250.00000000000006</v>
      </c>
      <c r="M1828" s="11">
        <v>0.4</v>
      </c>
      <c r="O1828" s="16"/>
      <c r="P1828" s="14"/>
      <c r="Q1828" s="12"/>
      <c r="R1828" s="13"/>
    </row>
    <row r="1829" spans="1:18" ht="15.75" customHeight="1">
      <c r="A1829" s="1"/>
      <c r="B1829" s="6" t="s">
        <v>27</v>
      </c>
      <c r="C1829" s="6">
        <v>1128299</v>
      </c>
      <c r="D1829" s="7">
        <v>44310</v>
      </c>
      <c r="E1829" s="6" t="s">
        <v>28</v>
      </c>
      <c r="F1829" s="6" t="s">
        <v>75</v>
      </c>
      <c r="G1829" s="6" t="s">
        <v>76</v>
      </c>
      <c r="H1829" s="6" t="s">
        <v>22</v>
      </c>
      <c r="I1829" s="8">
        <v>0.65000000000000013</v>
      </c>
      <c r="J1829" s="9">
        <v>3000</v>
      </c>
      <c r="K1829" s="10">
        <f t="shared" si="14"/>
        <v>1950.0000000000005</v>
      </c>
      <c r="L1829" s="10">
        <f t="shared" si="15"/>
        <v>585.00000000000011</v>
      </c>
      <c r="M1829" s="11">
        <v>0.3</v>
      </c>
      <c r="O1829" s="16"/>
      <c r="P1829" s="14"/>
      <c r="Q1829" s="12"/>
      <c r="R1829" s="13"/>
    </row>
    <row r="1830" spans="1:18" ht="15.75" customHeight="1">
      <c r="A1830" s="1"/>
      <c r="B1830" s="6" t="s">
        <v>27</v>
      </c>
      <c r="C1830" s="6">
        <v>1128299</v>
      </c>
      <c r="D1830" s="7">
        <v>44341</v>
      </c>
      <c r="E1830" s="6" t="s">
        <v>28</v>
      </c>
      <c r="F1830" s="6" t="s">
        <v>75</v>
      </c>
      <c r="G1830" s="6" t="s">
        <v>76</v>
      </c>
      <c r="H1830" s="6" t="s">
        <v>17</v>
      </c>
      <c r="I1830" s="8">
        <v>0.5</v>
      </c>
      <c r="J1830" s="9">
        <v>5000</v>
      </c>
      <c r="K1830" s="10">
        <f t="shared" si="14"/>
        <v>2500</v>
      </c>
      <c r="L1830" s="10">
        <f t="shared" si="15"/>
        <v>875</v>
      </c>
      <c r="M1830" s="11">
        <v>0.35</v>
      </c>
      <c r="O1830" s="16"/>
      <c r="P1830" s="14"/>
      <c r="Q1830" s="12"/>
      <c r="R1830" s="13"/>
    </row>
    <row r="1831" spans="1:18" ht="15.75" customHeight="1">
      <c r="A1831" s="1"/>
      <c r="B1831" s="6" t="s">
        <v>27</v>
      </c>
      <c r="C1831" s="6">
        <v>1128299</v>
      </c>
      <c r="D1831" s="7">
        <v>44341</v>
      </c>
      <c r="E1831" s="6" t="s">
        <v>28</v>
      </c>
      <c r="F1831" s="6" t="s">
        <v>75</v>
      </c>
      <c r="G1831" s="6" t="s">
        <v>76</v>
      </c>
      <c r="H1831" s="6" t="s">
        <v>18</v>
      </c>
      <c r="I1831" s="8">
        <v>0.55000000000000004</v>
      </c>
      <c r="J1831" s="9">
        <v>3500</v>
      </c>
      <c r="K1831" s="10">
        <f t="shared" si="14"/>
        <v>1925.0000000000002</v>
      </c>
      <c r="L1831" s="10">
        <f t="shared" si="15"/>
        <v>673.75</v>
      </c>
      <c r="M1831" s="11">
        <v>0.35</v>
      </c>
      <c r="O1831" s="16"/>
      <c r="P1831" s="14"/>
      <c r="Q1831" s="12"/>
      <c r="R1831" s="13"/>
    </row>
    <row r="1832" spans="1:18" ht="15.75" customHeight="1">
      <c r="A1832" s="1"/>
      <c r="B1832" s="6" t="s">
        <v>27</v>
      </c>
      <c r="C1832" s="6">
        <v>1128299</v>
      </c>
      <c r="D1832" s="7">
        <v>44341</v>
      </c>
      <c r="E1832" s="6" t="s">
        <v>28</v>
      </c>
      <c r="F1832" s="6" t="s">
        <v>75</v>
      </c>
      <c r="G1832" s="6" t="s">
        <v>76</v>
      </c>
      <c r="H1832" s="6" t="s">
        <v>19</v>
      </c>
      <c r="I1832" s="8">
        <v>0.55000000000000004</v>
      </c>
      <c r="J1832" s="9">
        <v>3500</v>
      </c>
      <c r="K1832" s="10">
        <f t="shared" si="14"/>
        <v>1925.0000000000002</v>
      </c>
      <c r="L1832" s="10">
        <f t="shared" si="15"/>
        <v>673.75</v>
      </c>
      <c r="M1832" s="11">
        <v>0.35</v>
      </c>
      <c r="O1832" s="16"/>
      <c r="P1832" s="14"/>
      <c r="Q1832" s="12"/>
      <c r="R1832" s="13"/>
    </row>
    <row r="1833" spans="1:18" ht="15.75" customHeight="1">
      <c r="A1833" s="1"/>
      <c r="B1833" s="6" t="s">
        <v>27</v>
      </c>
      <c r="C1833" s="6">
        <v>1128299</v>
      </c>
      <c r="D1833" s="7">
        <v>44341</v>
      </c>
      <c r="E1833" s="6" t="s">
        <v>28</v>
      </c>
      <c r="F1833" s="6" t="s">
        <v>75</v>
      </c>
      <c r="G1833" s="6" t="s">
        <v>76</v>
      </c>
      <c r="H1833" s="6" t="s">
        <v>20</v>
      </c>
      <c r="I1833" s="8">
        <v>0.5</v>
      </c>
      <c r="J1833" s="9">
        <v>2750</v>
      </c>
      <c r="K1833" s="10">
        <f t="shared" si="14"/>
        <v>1375</v>
      </c>
      <c r="L1833" s="10">
        <f t="shared" si="15"/>
        <v>481.24999999999994</v>
      </c>
      <c r="M1833" s="11">
        <v>0.35</v>
      </c>
      <c r="O1833" s="16"/>
      <c r="P1833" s="14"/>
      <c r="Q1833" s="12"/>
      <c r="R1833" s="13"/>
    </row>
    <row r="1834" spans="1:18" ht="15.75" customHeight="1">
      <c r="A1834" s="1"/>
      <c r="B1834" s="6" t="s">
        <v>27</v>
      </c>
      <c r="C1834" s="6">
        <v>1128299</v>
      </c>
      <c r="D1834" s="7">
        <v>44341</v>
      </c>
      <c r="E1834" s="6" t="s">
        <v>28</v>
      </c>
      <c r="F1834" s="6" t="s">
        <v>75</v>
      </c>
      <c r="G1834" s="6" t="s">
        <v>76</v>
      </c>
      <c r="H1834" s="6" t="s">
        <v>21</v>
      </c>
      <c r="I1834" s="8">
        <v>0.44999999999999996</v>
      </c>
      <c r="J1834" s="9">
        <v>1750</v>
      </c>
      <c r="K1834" s="10">
        <f t="shared" si="14"/>
        <v>787.49999999999989</v>
      </c>
      <c r="L1834" s="10">
        <f t="shared" si="15"/>
        <v>315</v>
      </c>
      <c r="M1834" s="11">
        <v>0.4</v>
      </c>
      <c r="O1834" s="16"/>
      <c r="P1834" s="14"/>
      <c r="Q1834" s="12"/>
      <c r="R1834" s="13"/>
    </row>
    <row r="1835" spans="1:18" ht="15.75" customHeight="1">
      <c r="A1835" s="1"/>
      <c r="B1835" s="6" t="s">
        <v>27</v>
      </c>
      <c r="C1835" s="6">
        <v>1128299</v>
      </c>
      <c r="D1835" s="7">
        <v>44341</v>
      </c>
      <c r="E1835" s="6" t="s">
        <v>28</v>
      </c>
      <c r="F1835" s="6" t="s">
        <v>75</v>
      </c>
      <c r="G1835" s="6" t="s">
        <v>76</v>
      </c>
      <c r="H1835" s="6" t="s">
        <v>22</v>
      </c>
      <c r="I1835" s="8">
        <v>0.6</v>
      </c>
      <c r="J1835" s="9">
        <v>5250</v>
      </c>
      <c r="K1835" s="10">
        <f t="shared" si="14"/>
        <v>3150</v>
      </c>
      <c r="L1835" s="10">
        <f t="shared" si="15"/>
        <v>945</v>
      </c>
      <c r="M1835" s="11">
        <v>0.3</v>
      </c>
      <c r="O1835" s="16"/>
      <c r="P1835" s="14"/>
      <c r="Q1835" s="12"/>
      <c r="R1835" s="13"/>
    </row>
    <row r="1836" spans="1:18" ht="15.75" customHeight="1">
      <c r="A1836" s="1"/>
      <c r="B1836" s="6" t="s">
        <v>27</v>
      </c>
      <c r="C1836" s="6">
        <v>1128299</v>
      </c>
      <c r="D1836" s="7">
        <v>44371</v>
      </c>
      <c r="E1836" s="6" t="s">
        <v>28</v>
      </c>
      <c r="F1836" s="6" t="s">
        <v>75</v>
      </c>
      <c r="G1836" s="6" t="s">
        <v>76</v>
      </c>
      <c r="H1836" s="6" t="s">
        <v>17</v>
      </c>
      <c r="I1836" s="8">
        <v>0.54999999999999993</v>
      </c>
      <c r="J1836" s="9">
        <v>7750</v>
      </c>
      <c r="K1836" s="10">
        <f t="shared" si="14"/>
        <v>4262.4999999999991</v>
      </c>
      <c r="L1836" s="10">
        <f t="shared" si="15"/>
        <v>1491.8749999999995</v>
      </c>
      <c r="M1836" s="11">
        <v>0.35</v>
      </c>
      <c r="O1836" s="16"/>
      <c r="P1836" s="14"/>
      <c r="Q1836" s="12"/>
      <c r="R1836" s="13"/>
    </row>
    <row r="1837" spans="1:18" ht="15.75" customHeight="1">
      <c r="A1837" s="1"/>
      <c r="B1837" s="6" t="s">
        <v>27</v>
      </c>
      <c r="C1837" s="6">
        <v>1128299</v>
      </c>
      <c r="D1837" s="7">
        <v>44371</v>
      </c>
      <c r="E1837" s="6" t="s">
        <v>28</v>
      </c>
      <c r="F1837" s="6" t="s">
        <v>75</v>
      </c>
      <c r="G1837" s="6" t="s">
        <v>76</v>
      </c>
      <c r="H1837" s="6" t="s">
        <v>18</v>
      </c>
      <c r="I1837" s="8">
        <v>0.64999999999999991</v>
      </c>
      <c r="J1837" s="9">
        <v>6500</v>
      </c>
      <c r="K1837" s="10">
        <f t="shared" si="14"/>
        <v>4224.9999999999991</v>
      </c>
      <c r="L1837" s="10">
        <f t="shared" si="15"/>
        <v>1478.7499999999995</v>
      </c>
      <c r="M1837" s="11">
        <v>0.35</v>
      </c>
      <c r="O1837" s="16"/>
      <c r="P1837" s="14"/>
      <c r="Q1837" s="12"/>
      <c r="R1837" s="13"/>
    </row>
    <row r="1838" spans="1:18" ht="15.75" customHeight="1">
      <c r="A1838" s="1"/>
      <c r="B1838" s="6" t="s">
        <v>27</v>
      </c>
      <c r="C1838" s="6">
        <v>1128299</v>
      </c>
      <c r="D1838" s="7">
        <v>44371</v>
      </c>
      <c r="E1838" s="6" t="s">
        <v>28</v>
      </c>
      <c r="F1838" s="6" t="s">
        <v>75</v>
      </c>
      <c r="G1838" s="6" t="s">
        <v>76</v>
      </c>
      <c r="H1838" s="6" t="s">
        <v>19</v>
      </c>
      <c r="I1838" s="8">
        <v>0.79999999999999993</v>
      </c>
      <c r="J1838" s="9">
        <v>6500</v>
      </c>
      <c r="K1838" s="10">
        <f t="shared" si="14"/>
        <v>5200</v>
      </c>
      <c r="L1838" s="10">
        <f t="shared" si="15"/>
        <v>1819.9999999999998</v>
      </c>
      <c r="M1838" s="11">
        <v>0.35</v>
      </c>
      <c r="O1838" s="16"/>
      <c r="P1838" s="14"/>
      <c r="Q1838" s="12"/>
      <c r="R1838" s="13"/>
    </row>
    <row r="1839" spans="1:18" ht="15.75" customHeight="1">
      <c r="A1839" s="1"/>
      <c r="B1839" s="6" t="s">
        <v>27</v>
      </c>
      <c r="C1839" s="6">
        <v>1128299</v>
      </c>
      <c r="D1839" s="7">
        <v>44371</v>
      </c>
      <c r="E1839" s="6" t="s">
        <v>28</v>
      </c>
      <c r="F1839" s="6" t="s">
        <v>75</v>
      </c>
      <c r="G1839" s="6" t="s">
        <v>76</v>
      </c>
      <c r="H1839" s="6" t="s">
        <v>20</v>
      </c>
      <c r="I1839" s="8">
        <v>0.79999999999999993</v>
      </c>
      <c r="J1839" s="9">
        <v>5250</v>
      </c>
      <c r="K1839" s="10">
        <f t="shared" si="14"/>
        <v>4200</v>
      </c>
      <c r="L1839" s="10">
        <f t="shared" si="15"/>
        <v>1470</v>
      </c>
      <c r="M1839" s="11">
        <v>0.35</v>
      </c>
      <c r="O1839" s="16"/>
      <c r="P1839" s="14"/>
      <c r="Q1839" s="12"/>
      <c r="R1839" s="13"/>
    </row>
    <row r="1840" spans="1:18" ht="15.75" customHeight="1">
      <c r="A1840" s="1"/>
      <c r="B1840" s="6" t="s">
        <v>27</v>
      </c>
      <c r="C1840" s="6">
        <v>1128299</v>
      </c>
      <c r="D1840" s="7">
        <v>44371</v>
      </c>
      <c r="E1840" s="6" t="s">
        <v>28</v>
      </c>
      <c r="F1840" s="6" t="s">
        <v>75</v>
      </c>
      <c r="G1840" s="6" t="s">
        <v>76</v>
      </c>
      <c r="H1840" s="6" t="s">
        <v>21</v>
      </c>
      <c r="I1840" s="8">
        <v>0.9</v>
      </c>
      <c r="J1840" s="9">
        <v>4000</v>
      </c>
      <c r="K1840" s="10">
        <f t="shared" si="14"/>
        <v>3600</v>
      </c>
      <c r="L1840" s="10">
        <f t="shared" si="15"/>
        <v>1440</v>
      </c>
      <c r="M1840" s="11">
        <v>0.4</v>
      </c>
      <c r="O1840" s="16"/>
      <c r="P1840" s="14"/>
      <c r="Q1840" s="12"/>
      <c r="R1840" s="13"/>
    </row>
    <row r="1841" spans="1:18" ht="15.75" customHeight="1">
      <c r="A1841" s="1"/>
      <c r="B1841" s="6" t="s">
        <v>27</v>
      </c>
      <c r="C1841" s="6">
        <v>1128299</v>
      </c>
      <c r="D1841" s="7">
        <v>44371</v>
      </c>
      <c r="E1841" s="6" t="s">
        <v>28</v>
      </c>
      <c r="F1841" s="6" t="s">
        <v>75</v>
      </c>
      <c r="G1841" s="6" t="s">
        <v>76</v>
      </c>
      <c r="H1841" s="6" t="s">
        <v>22</v>
      </c>
      <c r="I1841" s="8">
        <v>1.05</v>
      </c>
      <c r="J1841" s="9">
        <v>7000</v>
      </c>
      <c r="K1841" s="10">
        <f t="shared" si="14"/>
        <v>7350</v>
      </c>
      <c r="L1841" s="10">
        <f t="shared" si="15"/>
        <v>2205</v>
      </c>
      <c r="M1841" s="11">
        <v>0.3</v>
      </c>
      <c r="O1841" s="16"/>
      <c r="P1841" s="14"/>
      <c r="Q1841" s="12"/>
      <c r="R1841" s="13"/>
    </row>
    <row r="1842" spans="1:18" ht="15.75" customHeight="1">
      <c r="A1842" s="1"/>
      <c r="B1842" s="6" t="s">
        <v>27</v>
      </c>
      <c r="C1842" s="6">
        <v>1128299</v>
      </c>
      <c r="D1842" s="7">
        <v>44400</v>
      </c>
      <c r="E1842" s="6" t="s">
        <v>28</v>
      </c>
      <c r="F1842" s="6" t="s">
        <v>75</v>
      </c>
      <c r="G1842" s="6" t="s">
        <v>76</v>
      </c>
      <c r="H1842" s="6" t="s">
        <v>17</v>
      </c>
      <c r="I1842" s="8">
        <v>0.85</v>
      </c>
      <c r="J1842" s="9">
        <v>8500</v>
      </c>
      <c r="K1842" s="10">
        <f t="shared" si="14"/>
        <v>7225</v>
      </c>
      <c r="L1842" s="10">
        <f t="shared" si="15"/>
        <v>2528.75</v>
      </c>
      <c r="M1842" s="11">
        <v>0.35</v>
      </c>
      <c r="O1842" s="16"/>
      <c r="P1842" s="14"/>
      <c r="Q1842" s="12"/>
      <c r="R1842" s="13"/>
    </row>
    <row r="1843" spans="1:18" ht="15.75" customHeight="1">
      <c r="A1843" s="1"/>
      <c r="B1843" s="6" t="s">
        <v>27</v>
      </c>
      <c r="C1843" s="6">
        <v>1128299</v>
      </c>
      <c r="D1843" s="7">
        <v>44400</v>
      </c>
      <c r="E1843" s="6" t="s">
        <v>28</v>
      </c>
      <c r="F1843" s="6" t="s">
        <v>75</v>
      </c>
      <c r="G1843" s="6" t="s">
        <v>76</v>
      </c>
      <c r="H1843" s="6" t="s">
        <v>18</v>
      </c>
      <c r="I1843" s="8">
        <v>0.9</v>
      </c>
      <c r="J1843" s="9">
        <v>7000</v>
      </c>
      <c r="K1843" s="10">
        <f t="shared" si="14"/>
        <v>6300</v>
      </c>
      <c r="L1843" s="10">
        <f t="shared" si="15"/>
        <v>2205</v>
      </c>
      <c r="M1843" s="11">
        <v>0.35</v>
      </c>
      <c r="O1843" s="16"/>
      <c r="P1843" s="14"/>
      <c r="Q1843" s="12"/>
      <c r="R1843" s="13"/>
    </row>
    <row r="1844" spans="1:18" ht="15.75" customHeight="1">
      <c r="A1844" s="1"/>
      <c r="B1844" s="6" t="s">
        <v>27</v>
      </c>
      <c r="C1844" s="6">
        <v>1128299</v>
      </c>
      <c r="D1844" s="7">
        <v>44400</v>
      </c>
      <c r="E1844" s="6" t="s">
        <v>28</v>
      </c>
      <c r="F1844" s="6" t="s">
        <v>75</v>
      </c>
      <c r="G1844" s="6" t="s">
        <v>76</v>
      </c>
      <c r="H1844" s="6" t="s">
        <v>19</v>
      </c>
      <c r="I1844" s="8">
        <v>0.9</v>
      </c>
      <c r="J1844" s="9">
        <v>6500</v>
      </c>
      <c r="K1844" s="10">
        <f t="shared" si="14"/>
        <v>5850</v>
      </c>
      <c r="L1844" s="10">
        <f t="shared" si="15"/>
        <v>2047.4999999999998</v>
      </c>
      <c r="M1844" s="11">
        <v>0.35</v>
      </c>
      <c r="O1844" s="16"/>
      <c r="P1844" s="14"/>
      <c r="Q1844" s="12"/>
      <c r="R1844" s="13"/>
    </row>
    <row r="1845" spans="1:18" ht="15.75" customHeight="1">
      <c r="A1845" s="1"/>
      <c r="B1845" s="6" t="s">
        <v>27</v>
      </c>
      <c r="C1845" s="6">
        <v>1128299</v>
      </c>
      <c r="D1845" s="7">
        <v>44400</v>
      </c>
      <c r="E1845" s="6" t="s">
        <v>28</v>
      </c>
      <c r="F1845" s="6" t="s">
        <v>75</v>
      </c>
      <c r="G1845" s="6" t="s">
        <v>76</v>
      </c>
      <c r="H1845" s="6" t="s">
        <v>20</v>
      </c>
      <c r="I1845" s="8">
        <v>0.85</v>
      </c>
      <c r="J1845" s="9">
        <v>5500</v>
      </c>
      <c r="K1845" s="10">
        <f t="shared" si="14"/>
        <v>4675</v>
      </c>
      <c r="L1845" s="10">
        <f t="shared" si="15"/>
        <v>1636.25</v>
      </c>
      <c r="M1845" s="11">
        <v>0.35</v>
      </c>
      <c r="O1845" s="16"/>
      <c r="P1845" s="14"/>
      <c r="Q1845" s="12"/>
      <c r="R1845" s="13"/>
    </row>
    <row r="1846" spans="1:18" ht="15.75" customHeight="1">
      <c r="A1846" s="1"/>
      <c r="B1846" s="6" t="s">
        <v>27</v>
      </c>
      <c r="C1846" s="6">
        <v>1128299</v>
      </c>
      <c r="D1846" s="7">
        <v>44400</v>
      </c>
      <c r="E1846" s="6" t="s">
        <v>28</v>
      </c>
      <c r="F1846" s="6" t="s">
        <v>75</v>
      </c>
      <c r="G1846" s="6" t="s">
        <v>76</v>
      </c>
      <c r="H1846" s="6" t="s">
        <v>21</v>
      </c>
      <c r="I1846" s="8">
        <v>0.9</v>
      </c>
      <c r="J1846" s="9">
        <v>6000</v>
      </c>
      <c r="K1846" s="10">
        <f t="shared" si="14"/>
        <v>5400</v>
      </c>
      <c r="L1846" s="10">
        <f t="shared" si="15"/>
        <v>2160</v>
      </c>
      <c r="M1846" s="11">
        <v>0.4</v>
      </c>
      <c r="O1846" s="16"/>
      <c r="P1846" s="14"/>
      <c r="Q1846" s="12"/>
      <c r="R1846" s="13"/>
    </row>
    <row r="1847" spans="1:18" ht="15.75" customHeight="1">
      <c r="A1847" s="1"/>
      <c r="B1847" s="6" t="s">
        <v>27</v>
      </c>
      <c r="C1847" s="6">
        <v>1128299</v>
      </c>
      <c r="D1847" s="7">
        <v>44400</v>
      </c>
      <c r="E1847" s="6" t="s">
        <v>28</v>
      </c>
      <c r="F1847" s="6" t="s">
        <v>75</v>
      </c>
      <c r="G1847" s="6" t="s">
        <v>76</v>
      </c>
      <c r="H1847" s="6" t="s">
        <v>22</v>
      </c>
      <c r="I1847" s="8">
        <v>1.05</v>
      </c>
      <c r="J1847" s="9">
        <v>6000</v>
      </c>
      <c r="K1847" s="10">
        <f t="shared" si="14"/>
        <v>6300</v>
      </c>
      <c r="L1847" s="10">
        <f t="shared" si="15"/>
        <v>1890</v>
      </c>
      <c r="M1847" s="11">
        <v>0.3</v>
      </c>
      <c r="O1847" s="16"/>
      <c r="P1847" s="14"/>
      <c r="Q1847" s="12"/>
      <c r="R1847" s="13"/>
    </row>
    <row r="1848" spans="1:18" ht="15.75" customHeight="1">
      <c r="A1848" s="1"/>
      <c r="B1848" s="6" t="s">
        <v>27</v>
      </c>
      <c r="C1848" s="6">
        <v>1128299</v>
      </c>
      <c r="D1848" s="7">
        <v>44432</v>
      </c>
      <c r="E1848" s="6" t="s">
        <v>28</v>
      </c>
      <c r="F1848" s="6" t="s">
        <v>75</v>
      </c>
      <c r="G1848" s="6" t="s">
        <v>76</v>
      </c>
      <c r="H1848" s="6" t="s">
        <v>17</v>
      </c>
      <c r="I1848" s="8">
        <v>0.9</v>
      </c>
      <c r="J1848" s="9">
        <v>8000</v>
      </c>
      <c r="K1848" s="10">
        <f t="shared" si="14"/>
        <v>7200</v>
      </c>
      <c r="L1848" s="10">
        <f t="shared" si="15"/>
        <v>2520</v>
      </c>
      <c r="M1848" s="11">
        <v>0.35</v>
      </c>
      <c r="O1848" s="16"/>
      <c r="P1848" s="14"/>
      <c r="Q1848" s="12"/>
      <c r="R1848" s="13"/>
    </row>
    <row r="1849" spans="1:18" ht="15.75" customHeight="1">
      <c r="A1849" s="1"/>
      <c r="B1849" s="6" t="s">
        <v>27</v>
      </c>
      <c r="C1849" s="6">
        <v>1128299</v>
      </c>
      <c r="D1849" s="7">
        <v>44432</v>
      </c>
      <c r="E1849" s="6" t="s">
        <v>28</v>
      </c>
      <c r="F1849" s="6" t="s">
        <v>75</v>
      </c>
      <c r="G1849" s="6" t="s">
        <v>76</v>
      </c>
      <c r="H1849" s="6" t="s">
        <v>18</v>
      </c>
      <c r="I1849" s="8">
        <v>0.8</v>
      </c>
      <c r="J1849" s="9">
        <v>7750</v>
      </c>
      <c r="K1849" s="10">
        <f t="shared" si="14"/>
        <v>6200</v>
      </c>
      <c r="L1849" s="10">
        <f t="shared" si="15"/>
        <v>2170</v>
      </c>
      <c r="M1849" s="11">
        <v>0.35</v>
      </c>
      <c r="O1849" s="16"/>
      <c r="P1849" s="14"/>
      <c r="Q1849" s="12"/>
      <c r="R1849" s="13"/>
    </row>
    <row r="1850" spans="1:18" ht="15.75" customHeight="1">
      <c r="A1850" s="1"/>
      <c r="B1850" s="6" t="s">
        <v>27</v>
      </c>
      <c r="C1850" s="6">
        <v>1128299</v>
      </c>
      <c r="D1850" s="7">
        <v>44432</v>
      </c>
      <c r="E1850" s="6" t="s">
        <v>28</v>
      </c>
      <c r="F1850" s="6" t="s">
        <v>75</v>
      </c>
      <c r="G1850" s="6" t="s">
        <v>76</v>
      </c>
      <c r="H1850" s="6" t="s">
        <v>19</v>
      </c>
      <c r="I1850" s="8">
        <v>0.70000000000000007</v>
      </c>
      <c r="J1850" s="9">
        <v>6500</v>
      </c>
      <c r="K1850" s="10">
        <f t="shared" si="14"/>
        <v>4550</v>
      </c>
      <c r="L1850" s="10">
        <f t="shared" si="15"/>
        <v>1592.5</v>
      </c>
      <c r="M1850" s="11">
        <v>0.35</v>
      </c>
      <c r="O1850" s="16"/>
      <c r="P1850" s="14"/>
      <c r="Q1850" s="12"/>
      <c r="R1850" s="13"/>
    </row>
    <row r="1851" spans="1:18" ht="15.75" customHeight="1">
      <c r="A1851" s="1"/>
      <c r="B1851" s="6" t="s">
        <v>27</v>
      </c>
      <c r="C1851" s="6">
        <v>1128299</v>
      </c>
      <c r="D1851" s="7">
        <v>44432</v>
      </c>
      <c r="E1851" s="6" t="s">
        <v>28</v>
      </c>
      <c r="F1851" s="6" t="s">
        <v>75</v>
      </c>
      <c r="G1851" s="6" t="s">
        <v>76</v>
      </c>
      <c r="H1851" s="6" t="s">
        <v>20</v>
      </c>
      <c r="I1851" s="8">
        <v>0.70000000000000007</v>
      </c>
      <c r="J1851" s="9">
        <v>4250</v>
      </c>
      <c r="K1851" s="10">
        <f t="shared" si="14"/>
        <v>2975.0000000000005</v>
      </c>
      <c r="L1851" s="10">
        <f t="shared" si="15"/>
        <v>1041.25</v>
      </c>
      <c r="M1851" s="11">
        <v>0.35</v>
      </c>
      <c r="O1851" s="16"/>
      <c r="P1851" s="14"/>
      <c r="Q1851" s="12"/>
      <c r="R1851" s="13"/>
    </row>
    <row r="1852" spans="1:18" ht="15.75" customHeight="1">
      <c r="A1852" s="1"/>
      <c r="B1852" s="6" t="s">
        <v>27</v>
      </c>
      <c r="C1852" s="6">
        <v>1128299</v>
      </c>
      <c r="D1852" s="7">
        <v>44432</v>
      </c>
      <c r="E1852" s="6" t="s">
        <v>28</v>
      </c>
      <c r="F1852" s="6" t="s">
        <v>75</v>
      </c>
      <c r="G1852" s="6" t="s">
        <v>76</v>
      </c>
      <c r="H1852" s="6" t="s">
        <v>21</v>
      </c>
      <c r="I1852" s="8">
        <v>0.7</v>
      </c>
      <c r="J1852" s="9">
        <v>4250</v>
      </c>
      <c r="K1852" s="10">
        <f t="shared" si="14"/>
        <v>2975</v>
      </c>
      <c r="L1852" s="10">
        <f t="shared" si="15"/>
        <v>1190</v>
      </c>
      <c r="M1852" s="11">
        <v>0.4</v>
      </c>
      <c r="O1852" s="16"/>
      <c r="P1852" s="14"/>
      <c r="Q1852" s="12"/>
      <c r="R1852" s="13"/>
    </row>
    <row r="1853" spans="1:18" ht="15.75" customHeight="1">
      <c r="A1853" s="1"/>
      <c r="B1853" s="6" t="s">
        <v>27</v>
      </c>
      <c r="C1853" s="6">
        <v>1128299</v>
      </c>
      <c r="D1853" s="7">
        <v>44432</v>
      </c>
      <c r="E1853" s="6" t="s">
        <v>28</v>
      </c>
      <c r="F1853" s="6" t="s">
        <v>75</v>
      </c>
      <c r="G1853" s="6" t="s">
        <v>76</v>
      </c>
      <c r="H1853" s="6" t="s">
        <v>22</v>
      </c>
      <c r="I1853" s="8">
        <v>0.75</v>
      </c>
      <c r="J1853" s="9">
        <v>2500</v>
      </c>
      <c r="K1853" s="10">
        <f t="shared" si="14"/>
        <v>1875</v>
      </c>
      <c r="L1853" s="10">
        <f t="shared" si="15"/>
        <v>562.5</v>
      </c>
      <c r="M1853" s="11">
        <v>0.3</v>
      </c>
      <c r="O1853" s="16"/>
      <c r="P1853" s="14"/>
      <c r="Q1853" s="12"/>
      <c r="R1853" s="13"/>
    </row>
    <row r="1854" spans="1:18" ht="15.75" customHeight="1">
      <c r="A1854" s="1"/>
      <c r="B1854" s="6" t="s">
        <v>27</v>
      </c>
      <c r="C1854" s="6">
        <v>1128299</v>
      </c>
      <c r="D1854" s="7">
        <v>44464</v>
      </c>
      <c r="E1854" s="6" t="s">
        <v>28</v>
      </c>
      <c r="F1854" s="6" t="s">
        <v>75</v>
      </c>
      <c r="G1854" s="6" t="s">
        <v>76</v>
      </c>
      <c r="H1854" s="6" t="s">
        <v>17</v>
      </c>
      <c r="I1854" s="8">
        <v>0.50000000000000011</v>
      </c>
      <c r="J1854" s="9">
        <v>4500</v>
      </c>
      <c r="K1854" s="10">
        <f t="shared" si="14"/>
        <v>2250.0000000000005</v>
      </c>
      <c r="L1854" s="10">
        <f t="shared" si="15"/>
        <v>787.50000000000011</v>
      </c>
      <c r="M1854" s="11">
        <v>0.35</v>
      </c>
      <c r="O1854" s="16"/>
      <c r="P1854" s="14"/>
      <c r="Q1854" s="12"/>
      <c r="R1854" s="13"/>
    </row>
    <row r="1855" spans="1:18" ht="15.75" customHeight="1">
      <c r="A1855" s="1"/>
      <c r="B1855" s="6" t="s">
        <v>27</v>
      </c>
      <c r="C1855" s="6">
        <v>1128299</v>
      </c>
      <c r="D1855" s="7">
        <v>44464</v>
      </c>
      <c r="E1855" s="6" t="s">
        <v>28</v>
      </c>
      <c r="F1855" s="6" t="s">
        <v>75</v>
      </c>
      <c r="G1855" s="6" t="s">
        <v>76</v>
      </c>
      <c r="H1855" s="6" t="s">
        <v>18</v>
      </c>
      <c r="I1855" s="8">
        <v>0.55000000000000016</v>
      </c>
      <c r="J1855" s="9">
        <v>4500</v>
      </c>
      <c r="K1855" s="10">
        <f t="shared" si="14"/>
        <v>2475.0000000000009</v>
      </c>
      <c r="L1855" s="10">
        <f t="shared" si="15"/>
        <v>866.25000000000023</v>
      </c>
      <c r="M1855" s="11">
        <v>0.35</v>
      </c>
      <c r="O1855" s="16"/>
      <c r="P1855" s="14"/>
      <c r="Q1855" s="12"/>
      <c r="R1855" s="13"/>
    </row>
    <row r="1856" spans="1:18" ht="15.75" customHeight="1">
      <c r="A1856" s="1"/>
      <c r="B1856" s="6" t="s">
        <v>27</v>
      </c>
      <c r="C1856" s="6">
        <v>1128299</v>
      </c>
      <c r="D1856" s="7">
        <v>44464</v>
      </c>
      <c r="E1856" s="6" t="s">
        <v>28</v>
      </c>
      <c r="F1856" s="6" t="s">
        <v>75</v>
      </c>
      <c r="G1856" s="6" t="s">
        <v>76</v>
      </c>
      <c r="H1856" s="6" t="s">
        <v>19</v>
      </c>
      <c r="I1856" s="8">
        <v>0.50000000000000011</v>
      </c>
      <c r="J1856" s="9">
        <v>2500</v>
      </c>
      <c r="K1856" s="10">
        <f t="shared" si="14"/>
        <v>1250.0000000000002</v>
      </c>
      <c r="L1856" s="10">
        <f t="shared" si="15"/>
        <v>437.50000000000006</v>
      </c>
      <c r="M1856" s="11">
        <v>0.35</v>
      </c>
      <c r="O1856" s="16"/>
      <c r="P1856" s="14"/>
      <c r="Q1856" s="12"/>
      <c r="R1856" s="13"/>
    </row>
    <row r="1857" spans="1:18" ht="15.75" customHeight="1">
      <c r="A1857" s="1"/>
      <c r="B1857" s="6" t="s">
        <v>27</v>
      </c>
      <c r="C1857" s="6">
        <v>1128299</v>
      </c>
      <c r="D1857" s="7">
        <v>44464</v>
      </c>
      <c r="E1857" s="6" t="s">
        <v>28</v>
      </c>
      <c r="F1857" s="6" t="s">
        <v>75</v>
      </c>
      <c r="G1857" s="6" t="s">
        <v>76</v>
      </c>
      <c r="H1857" s="6" t="s">
        <v>20</v>
      </c>
      <c r="I1857" s="8">
        <v>0.50000000000000011</v>
      </c>
      <c r="J1857" s="9">
        <v>2000</v>
      </c>
      <c r="K1857" s="10">
        <f t="shared" si="14"/>
        <v>1000.0000000000002</v>
      </c>
      <c r="L1857" s="10">
        <f t="shared" si="15"/>
        <v>350.00000000000006</v>
      </c>
      <c r="M1857" s="11">
        <v>0.35</v>
      </c>
      <c r="O1857" s="16"/>
      <c r="P1857" s="14"/>
      <c r="Q1857" s="12"/>
      <c r="R1857" s="13"/>
    </row>
    <row r="1858" spans="1:18" ht="15.75" customHeight="1">
      <c r="A1858" s="1"/>
      <c r="B1858" s="6" t="s">
        <v>27</v>
      </c>
      <c r="C1858" s="6">
        <v>1128299</v>
      </c>
      <c r="D1858" s="7">
        <v>44464</v>
      </c>
      <c r="E1858" s="6" t="s">
        <v>28</v>
      </c>
      <c r="F1858" s="6" t="s">
        <v>75</v>
      </c>
      <c r="G1858" s="6" t="s">
        <v>76</v>
      </c>
      <c r="H1858" s="6" t="s">
        <v>21</v>
      </c>
      <c r="I1858" s="8">
        <v>0.60000000000000009</v>
      </c>
      <c r="J1858" s="9">
        <v>2250</v>
      </c>
      <c r="K1858" s="10">
        <f t="shared" si="14"/>
        <v>1350.0000000000002</v>
      </c>
      <c r="L1858" s="10">
        <f t="shared" si="15"/>
        <v>540.00000000000011</v>
      </c>
      <c r="M1858" s="11">
        <v>0.4</v>
      </c>
      <c r="O1858" s="16"/>
      <c r="P1858" s="14"/>
      <c r="Q1858" s="12"/>
      <c r="R1858" s="13"/>
    </row>
    <row r="1859" spans="1:18" ht="15.75" customHeight="1">
      <c r="A1859" s="1"/>
      <c r="B1859" s="6" t="s">
        <v>27</v>
      </c>
      <c r="C1859" s="6">
        <v>1128299</v>
      </c>
      <c r="D1859" s="7">
        <v>44464</v>
      </c>
      <c r="E1859" s="6" t="s">
        <v>28</v>
      </c>
      <c r="F1859" s="6" t="s">
        <v>75</v>
      </c>
      <c r="G1859" s="6" t="s">
        <v>76</v>
      </c>
      <c r="H1859" s="6" t="s">
        <v>22</v>
      </c>
      <c r="I1859" s="8">
        <v>0.44999999999999996</v>
      </c>
      <c r="J1859" s="9">
        <v>2500</v>
      </c>
      <c r="K1859" s="10">
        <f t="shared" si="14"/>
        <v>1125</v>
      </c>
      <c r="L1859" s="10">
        <f t="shared" si="15"/>
        <v>337.5</v>
      </c>
      <c r="M1859" s="11">
        <v>0.3</v>
      </c>
      <c r="O1859" s="16"/>
      <c r="P1859" s="14"/>
      <c r="Q1859" s="12"/>
      <c r="R1859" s="13"/>
    </row>
    <row r="1860" spans="1:18" ht="15.75" customHeight="1">
      <c r="A1860" s="1"/>
      <c r="B1860" s="6" t="s">
        <v>27</v>
      </c>
      <c r="C1860" s="6">
        <v>1128299</v>
      </c>
      <c r="D1860" s="7">
        <v>44493</v>
      </c>
      <c r="E1860" s="6" t="s">
        <v>28</v>
      </c>
      <c r="F1860" s="6" t="s">
        <v>75</v>
      </c>
      <c r="G1860" s="6" t="s">
        <v>76</v>
      </c>
      <c r="H1860" s="6" t="s">
        <v>17</v>
      </c>
      <c r="I1860" s="8">
        <v>0.4</v>
      </c>
      <c r="J1860" s="9">
        <v>3500</v>
      </c>
      <c r="K1860" s="10">
        <f t="shared" si="14"/>
        <v>1400</v>
      </c>
      <c r="L1860" s="10">
        <f t="shared" si="15"/>
        <v>489.99999999999994</v>
      </c>
      <c r="M1860" s="11">
        <v>0.35</v>
      </c>
      <c r="O1860" s="16"/>
      <c r="P1860" s="14"/>
      <c r="Q1860" s="12"/>
      <c r="R1860" s="13"/>
    </row>
    <row r="1861" spans="1:18" ht="15.75" customHeight="1">
      <c r="A1861" s="1"/>
      <c r="B1861" s="6" t="s">
        <v>27</v>
      </c>
      <c r="C1861" s="6">
        <v>1128299</v>
      </c>
      <c r="D1861" s="7">
        <v>44493</v>
      </c>
      <c r="E1861" s="6" t="s">
        <v>28</v>
      </c>
      <c r="F1861" s="6" t="s">
        <v>75</v>
      </c>
      <c r="G1861" s="6" t="s">
        <v>76</v>
      </c>
      <c r="H1861" s="6" t="s">
        <v>18</v>
      </c>
      <c r="I1861" s="8">
        <v>0.55000000000000016</v>
      </c>
      <c r="J1861" s="9">
        <v>5250</v>
      </c>
      <c r="K1861" s="10">
        <f t="shared" si="14"/>
        <v>2887.5000000000009</v>
      </c>
      <c r="L1861" s="10">
        <f t="shared" si="15"/>
        <v>1010.6250000000002</v>
      </c>
      <c r="M1861" s="11">
        <v>0.35</v>
      </c>
      <c r="O1861" s="16"/>
      <c r="P1861" s="14"/>
      <c r="Q1861" s="12"/>
      <c r="R1861" s="13"/>
    </row>
    <row r="1862" spans="1:18" ht="15.75" customHeight="1">
      <c r="A1862" s="1"/>
      <c r="B1862" s="6" t="s">
        <v>27</v>
      </c>
      <c r="C1862" s="6">
        <v>1128299</v>
      </c>
      <c r="D1862" s="7">
        <v>44493</v>
      </c>
      <c r="E1862" s="6" t="s">
        <v>28</v>
      </c>
      <c r="F1862" s="6" t="s">
        <v>75</v>
      </c>
      <c r="G1862" s="6" t="s">
        <v>76</v>
      </c>
      <c r="H1862" s="6" t="s">
        <v>19</v>
      </c>
      <c r="I1862" s="8">
        <v>0.50000000000000011</v>
      </c>
      <c r="J1862" s="9">
        <v>3500</v>
      </c>
      <c r="K1862" s="10">
        <f t="shared" si="14"/>
        <v>1750.0000000000005</v>
      </c>
      <c r="L1862" s="10">
        <f t="shared" si="15"/>
        <v>612.50000000000011</v>
      </c>
      <c r="M1862" s="11">
        <v>0.35</v>
      </c>
      <c r="O1862" s="16"/>
      <c r="P1862" s="14"/>
      <c r="Q1862" s="12"/>
      <c r="R1862" s="13"/>
    </row>
    <row r="1863" spans="1:18" ht="15.75" customHeight="1">
      <c r="A1863" s="1"/>
      <c r="B1863" s="6" t="s">
        <v>27</v>
      </c>
      <c r="C1863" s="6">
        <v>1128299</v>
      </c>
      <c r="D1863" s="7">
        <v>44493</v>
      </c>
      <c r="E1863" s="6" t="s">
        <v>28</v>
      </c>
      <c r="F1863" s="6" t="s">
        <v>75</v>
      </c>
      <c r="G1863" s="6" t="s">
        <v>76</v>
      </c>
      <c r="H1863" s="6" t="s">
        <v>20</v>
      </c>
      <c r="I1863" s="8">
        <v>0.45000000000000007</v>
      </c>
      <c r="J1863" s="9">
        <v>3250</v>
      </c>
      <c r="K1863" s="10">
        <f t="shared" si="14"/>
        <v>1462.5000000000002</v>
      </c>
      <c r="L1863" s="10">
        <f t="shared" si="15"/>
        <v>511.87500000000006</v>
      </c>
      <c r="M1863" s="11">
        <v>0.35</v>
      </c>
      <c r="O1863" s="16"/>
      <c r="P1863" s="14"/>
      <c r="Q1863" s="12"/>
      <c r="R1863" s="13"/>
    </row>
    <row r="1864" spans="1:18" ht="15.75" customHeight="1">
      <c r="A1864" s="1"/>
      <c r="B1864" s="6" t="s">
        <v>27</v>
      </c>
      <c r="C1864" s="6">
        <v>1128299</v>
      </c>
      <c r="D1864" s="7">
        <v>44493</v>
      </c>
      <c r="E1864" s="6" t="s">
        <v>28</v>
      </c>
      <c r="F1864" s="6" t="s">
        <v>75</v>
      </c>
      <c r="G1864" s="6" t="s">
        <v>76</v>
      </c>
      <c r="H1864" s="6" t="s">
        <v>21</v>
      </c>
      <c r="I1864" s="8">
        <v>0.55000000000000004</v>
      </c>
      <c r="J1864" s="9">
        <v>3000</v>
      </c>
      <c r="K1864" s="10">
        <f t="shared" si="14"/>
        <v>1650.0000000000002</v>
      </c>
      <c r="L1864" s="10">
        <f t="shared" si="15"/>
        <v>660.00000000000011</v>
      </c>
      <c r="M1864" s="11">
        <v>0.4</v>
      </c>
      <c r="O1864" s="16"/>
      <c r="P1864" s="14"/>
      <c r="Q1864" s="12"/>
      <c r="R1864" s="13"/>
    </row>
    <row r="1865" spans="1:18" ht="15.75" customHeight="1">
      <c r="A1865" s="1"/>
      <c r="B1865" s="6" t="s">
        <v>27</v>
      </c>
      <c r="C1865" s="6">
        <v>1128299</v>
      </c>
      <c r="D1865" s="7">
        <v>44493</v>
      </c>
      <c r="E1865" s="6" t="s">
        <v>28</v>
      </c>
      <c r="F1865" s="6" t="s">
        <v>75</v>
      </c>
      <c r="G1865" s="6" t="s">
        <v>76</v>
      </c>
      <c r="H1865" s="6" t="s">
        <v>22</v>
      </c>
      <c r="I1865" s="8">
        <v>0.60000000000000009</v>
      </c>
      <c r="J1865" s="9">
        <v>3500</v>
      </c>
      <c r="K1865" s="10">
        <f t="shared" si="14"/>
        <v>2100.0000000000005</v>
      </c>
      <c r="L1865" s="10">
        <f t="shared" si="15"/>
        <v>630.00000000000011</v>
      </c>
      <c r="M1865" s="11">
        <v>0.3</v>
      </c>
      <c r="O1865" s="16"/>
      <c r="P1865" s="14"/>
      <c r="Q1865" s="12"/>
      <c r="R1865" s="13"/>
    </row>
    <row r="1866" spans="1:18" ht="15.75" customHeight="1">
      <c r="A1866" s="1"/>
      <c r="B1866" s="6" t="s">
        <v>27</v>
      </c>
      <c r="C1866" s="6">
        <v>1128299</v>
      </c>
      <c r="D1866" s="7">
        <v>44524</v>
      </c>
      <c r="E1866" s="6" t="s">
        <v>28</v>
      </c>
      <c r="F1866" s="6" t="s">
        <v>75</v>
      </c>
      <c r="G1866" s="6" t="s">
        <v>76</v>
      </c>
      <c r="H1866" s="6" t="s">
        <v>17</v>
      </c>
      <c r="I1866" s="8">
        <v>0.45000000000000007</v>
      </c>
      <c r="J1866" s="9">
        <v>5750</v>
      </c>
      <c r="K1866" s="10">
        <f t="shared" si="14"/>
        <v>2587.5000000000005</v>
      </c>
      <c r="L1866" s="10">
        <f t="shared" si="15"/>
        <v>905.62500000000011</v>
      </c>
      <c r="M1866" s="11">
        <v>0.35</v>
      </c>
      <c r="O1866" s="16"/>
      <c r="P1866" s="14"/>
      <c r="Q1866" s="12"/>
      <c r="R1866" s="13"/>
    </row>
    <row r="1867" spans="1:18" ht="15.75" customHeight="1">
      <c r="A1867" s="1"/>
      <c r="B1867" s="6" t="s">
        <v>27</v>
      </c>
      <c r="C1867" s="6">
        <v>1128299</v>
      </c>
      <c r="D1867" s="7">
        <v>44524</v>
      </c>
      <c r="E1867" s="6" t="s">
        <v>28</v>
      </c>
      <c r="F1867" s="6" t="s">
        <v>75</v>
      </c>
      <c r="G1867" s="6" t="s">
        <v>76</v>
      </c>
      <c r="H1867" s="6" t="s">
        <v>18</v>
      </c>
      <c r="I1867" s="8">
        <v>0.50000000000000011</v>
      </c>
      <c r="J1867" s="9">
        <v>6500</v>
      </c>
      <c r="K1867" s="10">
        <f t="shared" si="14"/>
        <v>3250.0000000000009</v>
      </c>
      <c r="L1867" s="10">
        <f t="shared" si="15"/>
        <v>1137.5000000000002</v>
      </c>
      <c r="M1867" s="11">
        <v>0.35</v>
      </c>
      <c r="O1867" s="16"/>
      <c r="P1867" s="14"/>
      <c r="Q1867" s="12"/>
      <c r="R1867" s="13"/>
    </row>
    <row r="1868" spans="1:18" ht="15.75" customHeight="1">
      <c r="A1868" s="1"/>
      <c r="B1868" s="6" t="s">
        <v>27</v>
      </c>
      <c r="C1868" s="6">
        <v>1128299</v>
      </c>
      <c r="D1868" s="7">
        <v>44524</v>
      </c>
      <c r="E1868" s="6" t="s">
        <v>28</v>
      </c>
      <c r="F1868" s="6" t="s">
        <v>75</v>
      </c>
      <c r="G1868" s="6" t="s">
        <v>76</v>
      </c>
      <c r="H1868" s="6" t="s">
        <v>19</v>
      </c>
      <c r="I1868" s="8">
        <v>0.45000000000000007</v>
      </c>
      <c r="J1868" s="9">
        <v>4750</v>
      </c>
      <c r="K1868" s="10">
        <f t="shared" si="14"/>
        <v>2137.5000000000005</v>
      </c>
      <c r="L1868" s="10">
        <f t="shared" si="15"/>
        <v>748.12500000000011</v>
      </c>
      <c r="M1868" s="11">
        <v>0.35</v>
      </c>
      <c r="O1868" s="16"/>
      <c r="P1868" s="14"/>
      <c r="Q1868" s="12"/>
      <c r="R1868" s="13"/>
    </row>
    <row r="1869" spans="1:18" ht="15.75" customHeight="1">
      <c r="A1869" s="1"/>
      <c r="B1869" s="6" t="s">
        <v>27</v>
      </c>
      <c r="C1869" s="6">
        <v>1128299</v>
      </c>
      <c r="D1869" s="7">
        <v>44524</v>
      </c>
      <c r="E1869" s="6" t="s">
        <v>28</v>
      </c>
      <c r="F1869" s="6" t="s">
        <v>75</v>
      </c>
      <c r="G1869" s="6" t="s">
        <v>76</v>
      </c>
      <c r="H1869" s="6" t="s">
        <v>20</v>
      </c>
      <c r="I1869" s="8">
        <v>0.55000000000000016</v>
      </c>
      <c r="J1869" s="9">
        <v>4500</v>
      </c>
      <c r="K1869" s="10">
        <f t="shared" si="14"/>
        <v>2475.0000000000009</v>
      </c>
      <c r="L1869" s="10">
        <f t="shared" si="15"/>
        <v>866.25000000000023</v>
      </c>
      <c r="M1869" s="11">
        <v>0.35</v>
      </c>
      <c r="O1869" s="16"/>
      <c r="P1869" s="14"/>
      <c r="Q1869" s="12"/>
      <c r="R1869" s="13"/>
    </row>
    <row r="1870" spans="1:18" ht="15.75" customHeight="1">
      <c r="A1870" s="1"/>
      <c r="B1870" s="6" t="s">
        <v>27</v>
      </c>
      <c r="C1870" s="6">
        <v>1128299</v>
      </c>
      <c r="D1870" s="7">
        <v>44524</v>
      </c>
      <c r="E1870" s="6" t="s">
        <v>28</v>
      </c>
      <c r="F1870" s="6" t="s">
        <v>75</v>
      </c>
      <c r="G1870" s="6" t="s">
        <v>76</v>
      </c>
      <c r="H1870" s="6" t="s">
        <v>21</v>
      </c>
      <c r="I1870" s="8">
        <v>0.75000000000000011</v>
      </c>
      <c r="J1870" s="9">
        <v>4250</v>
      </c>
      <c r="K1870" s="10">
        <f t="shared" si="14"/>
        <v>3187.5000000000005</v>
      </c>
      <c r="L1870" s="10">
        <f t="shared" si="15"/>
        <v>1275.0000000000002</v>
      </c>
      <c r="M1870" s="11">
        <v>0.4</v>
      </c>
      <c r="O1870" s="16"/>
      <c r="P1870" s="14"/>
      <c r="Q1870" s="12"/>
      <c r="R1870" s="13"/>
    </row>
    <row r="1871" spans="1:18" ht="15.75" customHeight="1">
      <c r="A1871" s="1"/>
      <c r="B1871" s="6" t="s">
        <v>27</v>
      </c>
      <c r="C1871" s="6">
        <v>1128299</v>
      </c>
      <c r="D1871" s="7">
        <v>44524</v>
      </c>
      <c r="E1871" s="6" t="s">
        <v>28</v>
      </c>
      <c r="F1871" s="6" t="s">
        <v>75</v>
      </c>
      <c r="G1871" s="6" t="s">
        <v>76</v>
      </c>
      <c r="H1871" s="6" t="s">
        <v>22</v>
      </c>
      <c r="I1871" s="8">
        <v>0.80000000000000016</v>
      </c>
      <c r="J1871" s="9">
        <v>5500</v>
      </c>
      <c r="K1871" s="10">
        <f t="shared" si="14"/>
        <v>4400.0000000000009</v>
      </c>
      <c r="L1871" s="10">
        <f t="shared" si="15"/>
        <v>1320.0000000000002</v>
      </c>
      <c r="M1871" s="11">
        <v>0.3</v>
      </c>
      <c r="O1871" s="16"/>
      <c r="P1871" s="14"/>
      <c r="Q1871" s="12"/>
      <c r="R1871" s="13"/>
    </row>
    <row r="1872" spans="1:18" ht="15.75" customHeight="1">
      <c r="A1872" s="1"/>
      <c r="B1872" s="6" t="s">
        <v>27</v>
      </c>
      <c r="C1872" s="6">
        <v>1128299</v>
      </c>
      <c r="D1872" s="7">
        <v>44553</v>
      </c>
      <c r="E1872" s="6" t="s">
        <v>28</v>
      </c>
      <c r="F1872" s="6" t="s">
        <v>75</v>
      </c>
      <c r="G1872" s="6" t="s">
        <v>76</v>
      </c>
      <c r="H1872" s="6" t="s">
        <v>17</v>
      </c>
      <c r="I1872" s="8">
        <v>0.65000000000000013</v>
      </c>
      <c r="J1872" s="9">
        <v>7500</v>
      </c>
      <c r="K1872" s="10">
        <f t="shared" si="14"/>
        <v>4875.0000000000009</v>
      </c>
      <c r="L1872" s="10">
        <f t="shared" si="15"/>
        <v>1706.2500000000002</v>
      </c>
      <c r="M1872" s="11">
        <v>0.35</v>
      </c>
      <c r="O1872" s="16"/>
      <c r="P1872" s="14"/>
      <c r="Q1872" s="12"/>
      <c r="R1872" s="13"/>
    </row>
    <row r="1873" spans="1:18" ht="15.75" customHeight="1">
      <c r="A1873" s="1"/>
      <c r="B1873" s="6" t="s">
        <v>27</v>
      </c>
      <c r="C1873" s="6">
        <v>1128299</v>
      </c>
      <c r="D1873" s="7">
        <v>44553</v>
      </c>
      <c r="E1873" s="6" t="s">
        <v>28</v>
      </c>
      <c r="F1873" s="6" t="s">
        <v>75</v>
      </c>
      <c r="G1873" s="6" t="s">
        <v>76</v>
      </c>
      <c r="H1873" s="6" t="s">
        <v>18</v>
      </c>
      <c r="I1873" s="8">
        <v>0.75000000000000022</v>
      </c>
      <c r="J1873" s="9">
        <v>7500</v>
      </c>
      <c r="K1873" s="10">
        <f t="shared" si="14"/>
        <v>5625.0000000000018</v>
      </c>
      <c r="L1873" s="10">
        <f t="shared" si="15"/>
        <v>1968.7500000000005</v>
      </c>
      <c r="M1873" s="11">
        <v>0.35</v>
      </c>
      <c r="O1873" s="16"/>
      <c r="P1873" s="14"/>
      <c r="Q1873" s="12"/>
      <c r="R1873" s="13"/>
    </row>
    <row r="1874" spans="1:18" ht="15.75" customHeight="1">
      <c r="A1874" s="1"/>
      <c r="B1874" s="6" t="s">
        <v>27</v>
      </c>
      <c r="C1874" s="6">
        <v>1128299</v>
      </c>
      <c r="D1874" s="7">
        <v>44553</v>
      </c>
      <c r="E1874" s="6" t="s">
        <v>28</v>
      </c>
      <c r="F1874" s="6" t="s">
        <v>75</v>
      </c>
      <c r="G1874" s="6" t="s">
        <v>76</v>
      </c>
      <c r="H1874" s="6" t="s">
        <v>19</v>
      </c>
      <c r="I1874" s="8">
        <v>0.70000000000000018</v>
      </c>
      <c r="J1874" s="9">
        <v>5500</v>
      </c>
      <c r="K1874" s="10">
        <f t="shared" si="14"/>
        <v>3850.0000000000009</v>
      </c>
      <c r="L1874" s="10">
        <f t="shared" si="15"/>
        <v>1347.5000000000002</v>
      </c>
      <c r="M1874" s="11">
        <v>0.35</v>
      </c>
      <c r="O1874" s="16"/>
      <c r="P1874" s="14"/>
      <c r="Q1874" s="12"/>
      <c r="R1874" s="13"/>
    </row>
    <row r="1875" spans="1:18" ht="15.75" customHeight="1">
      <c r="A1875" s="1"/>
      <c r="B1875" s="6" t="s">
        <v>27</v>
      </c>
      <c r="C1875" s="6">
        <v>1128299</v>
      </c>
      <c r="D1875" s="7">
        <v>44553</v>
      </c>
      <c r="E1875" s="6" t="s">
        <v>28</v>
      </c>
      <c r="F1875" s="6" t="s">
        <v>75</v>
      </c>
      <c r="G1875" s="6" t="s">
        <v>76</v>
      </c>
      <c r="H1875" s="6" t="s">
        <v>20</v>
      </c>
      <c r="I1875" s="8">
        <v>0.70000000000000018</v>
      </c>
      <c r="J1875" s="9">
        <v>5500</v>
      </c>
      <c r="K1875" s="10">
        <f t="shared" si="14"/>
        <v>3850.0000000000009</v>
      </c>
      <c r="L1875" s="10">
        <f t="shared" si="15"/>
        <v>1347.5000000000002</v>
      </c>
      <c r="M1875" s="11">
        <v>0.35</v>
      </c>
      <c r="O1875" s="16"/>
      <c r="P1875" s="14"/>
      <c r="Q1875" s="12"/>
      <c r="R1875" s="13"/>
    </row>
    <row r="1876" spans="1:18" ht="15.75" customHeight="1">
      <c r="A1876" s="1"/>
      <c r="B1876" s="6" t="s">
        <v>27</v>
      </c>
      <c r="C1876" s="6">
        <v>1128299</v>
      </c>
      <c r="D1876" s="7">
        <v>44553</v>
      </c>
      <c r="E1876" s="6" t="s">
        <v>28</v>
      </c>
      <c r="F1876" s="6" t="s">
        <v>75</v>
      </c>
      <c r="G1876" s="6" t="s">
        <v>76</v>
      </c>
      <c r="H1876" s="6" t="s">
        <v>21</v>
      </c>
      <c r="I1876" s="8">
        <v>0.80000000000000016</v>
      </c>
      <c r="J1876" s="9">
        <v>4750</v>
      </c>
      <c r="K1876" s="10">
        <f t="shared" si="14"/>
        <v>3800.0000000000009</v>
      </c>
      <c r="L1876" s="10">
        <f t="shared" si="15"/>
        <v>1520.0000000000005</v>
      </c>
      <c r="M1876" s="11">
        <v>0.4</v>
      </c>
      <c r="O1876" s="16"/>
      <c r="P1876" s="14"/>
      <c r="Q1876" s="12"/>
      <c r="R1876" s="13"/>
    </row>
    <row r="1877" spans="1:18" ht="15.75" customHeight="1">
      <c r="A1877" s="1"/>
      <c r="B1877" s="6" t="s">
        <v>27</v>
      </c>
      <c r="C1877" s="6">
        <v>1128299</v>
      </c>
      <c r="D1877" s="7">
        <v>44553</v>
      </c>
      <c r="E1877" s="6" t="s">
        <v>28</v>
      </c>
      <c r="F1877" s="6" t="s">
        <v>75</v>
      </c>
      <c r="G1877" s="6" t="s">
        <v>76</v>
      </c>
      <c r="H1877" s="6" t="s">
        <v>22</v>
      </c>
      <c r="I1877" s="8">
        <v>0.8500000000000002</v>
      </c>
      <c r="J1877" s="9">
        <v>5750</v>
      </c>
      <c r="K1877" s="10">
        <f t="shared" si="14"/>
        <v>4887.5000000000009</v>
      </c>
      <c r="L1877" s="10">
        <f t="shared" si="15"/>
        <v>1466.2500000000002</v>
      </c>
      <c r="M1877" s="11">
        <v>0.3</v>
      </c>
      <c r="O1877" s="16"/>
      <c r="P1877" s="14"/>
      <c r="Q1877" s="12"/>
      <c r="R1877" s="13"/>
    </row>
    <row r="1878" spans="1:18" ht="15.75" customHeight="1">
      <c r="A1878" s="1" t="s">
        <v>39</v>
      </c>
      <c r="B1878" s="6" t="s">
        <v>27</v>
      </c>
      <c r="C1878" s="6">
        <v>1128299</v>
      </c>
      <c r="D1878" s="7">
        <v>44213</v>
      </c>
      <c r="E1878" s="6" t="s">
        <v>28</v>
      </c>
      <c r="F1878" s="6" t="s">
        <v>77</v>
      </c>
      <c r="G1878" s="6" t="s">
        <v>60</v>
      </c>
      <c r="H1878" s="6" t="s">
        <v>17</v>
      </c>
      <c r="I1878" s="8">
        <v>0.35000000000000003</v>
      </c>
      <c r="J1878" s="9">
        <v>4000</v>
      </c>
      <c r="K1878" s="10">
        <f t="shared" si="14"/>
        <v>1400.0000000000002</v>
      </c>
      <c r="L1878" s="10">
        <f t="shared" si="15"/>
        <v>560</v>
      </c>
      <c r="M1878" s="11">
        <v>0.39999999999999997</v>
      </c>
      <c r="O1878" s="16"/>
      <c r="P1878" s="14"/>
      <c r="Q1878" s="12"/>
      <c r="R1878" s="13"/>
    </row>
    <row r="1879" spans="1:18" ht="15.75" customHeight="1">
      <c r="A1879" s="1"/>
      <c r="B1879" s="6" t="s">
        <v>27</v>
      </c>
      <c r="C1879" s="6">
        <v>1128299</v>
      </c>
      <c r="D1879" s="7">
        <v>44213</v>
      </c>
      <c r="E1879" s="6" t="s">
        <v>28</v>
      </c>
      <c r="F1879" s="6" t="s">
        <v>77</v>
      </c>
      <c r="G1879" s="6" t="s">
        <v>60</v>
      </c>
      <c r="H1879" s="6" t="s">
        <v>18</v>
      </c>
      <c r="I1879" s="8">
        <v>0.45</v>
      </c>
      <c r="J1879" s="9">
        <v>4000</v>
      </c>
      <c r="K1879" s="10">
        <f t="shared" si="14"/>
        <v>1800</v>
      </c>
      <c r="L1879" s="10">
        <f t="shared" si="15"/>
        <v>719.99999999999989</v>
      </c>
      <c r="M1879" s="11">
        <v>0.39999999999999997</v>
      </c>
      <c r="O1879" s="16"/>
      <c r="P1879" s="14"/>
      <c r="Q1879" s="12"/>
      <c r="R1879" s="13"/>
    </row>
    <row r="1880" spans="1:18" ht="15.75" customHeight="1">
      <c r="A1880" s="1"/>
      <c r="B1880" s="6" t="s">
        <v>27</v>
      </c>
      <c r="C1880" s="6">
        <v>1128299</v>
      </c>
      <c r="D1880" s="7">
        <v>44213</v>
      </c>
      <c r="E1880" s="6" t="s">
        <v>28</v>
      </c>
      <c r="F1880" s="6" t="s">
        <v>77</v>
      </c>
      <c r="G1880" s="6" t="s">
        <v>60</v>
      </c>
      <c r="H1880" s="6" t="s">
        <v>19</v>
      </c>
      <c r="I1880" s="8">
        <v>0.45</v>
      </c>
      <c r="J1880" s="9">
        <v>4000</v>
      </c>
      <c r="K1880" s="10">
        <f t="shared" si="14"/>
        <v>1800</v>
      </c>
      <c r="L1880" s="10">
        <f t="shared" si="15"/>
        <v>719.99999999999989</v>
      </c>
      <c r="M1880" s="11">
        <v>0.39999999999999997</v>
      </c>
      <c r="O1880" s="16"/>
      <c r="P1880" s="14"/>
      <c r="Q1880" s="12"/>
      <c r="R1880" s="13"/>
    </row>
    <row r="1881" spans="1:18" ht="15.75" customHeight="1">
      <c r="A1881" s="1"/>
      <c r="B1881" s="6" t="s">
        <v>27</v>
      </c>
      <c r="C1881" s="6">
        <v>1128299</v>
      </c>
      <c r="D1881" s="7">
        <v>44213</v>
      </c>
      <c r="E1881" s="6" t="s">
        <v>28</v>
      </c>
      <c r="F1881" s="6" t="s">
        <v>77</v>
      </c>
      <c r="G1881" s="6" t="s">
        <v>60</v>
      </c>
      <c r="H1881" s="6" t="s">
        <v>20</v>
      </c>
      <c r="I1881" s="8">
        <v>0.45</v>
      </c>
      <c r="J1881" s="9">
        <v>2500</v>
      </c>
      <c r="K1881" s="10">
        <f t="shared" si="14"/>
        <v>1125</v>
      </c>
      <c r="L1881" s="10">
        <f t="shared" si="15"/>
        <v>449.99999999999994</v>
      </c>
      <c r="M1881" s="11">
        <v>0.39999999999999997</v>
      </c>
      <c r="O1881" s="16"/>
      <c r="P1881" s="14"/>
      <c r="Q1881" s="12"/>
      <c r="R1881" s="13"/>
    </row>
    <row r="1882" spans="1:18" ht="15.75" customHeight="1">
      <c r="A1882" s="1"/>
      <c r="B1882" s="6" t="s">
        <v>27</v>
      </c>
      <c r="C1882" s="6">
        <v>1128299</v>
      </c>
      <c r="D1882" s="7">
        <v>44213</v>
      </c>
      <c r="E1882" s="6" t="s">
        <v>28</v>
      </c>
      <c r="F1882" s="6" t="s">
        <v>77</v>
      </c>
      <c r="G1882" s="6" t="s">
        <v>60</v>
      </c>
      <c r="H1882" s="6" t="s">
        <v>21</v>
      </c>
      <c r="I1882" s="8">
        <v>0.50000000000000011</v>
      </c>
      <c r="J1882" s="9">
        <v>2000</v>
      </c>
      <c r="K1882" s="10">
        <f t="shared" si="14"/>
        <v>1000.0000000000002</v>
      </c>
      <c r="L1882" s="10">
        <f t="shared" si="15"/>
        <v>450.00000000000011</v>
      </c>
      <c r="M1882" s="11">
        <v>0.45</v>
      </c>
      <c r="O1882" s="16"/>
      <c r="P1882" s="14"/>
      <c r="Q1882" s="12"/>
      <c r="R1882" s="13"/>
    </row>
    <row r="1883" spans="1:18" ht="15.75" customHeight="1">
      <c r="A1883" s="1"/>
      <c r="B1883" s="6" t="s">
        <v>27</v>
      </c>
      <c r="C1883" s="6">
        <v>1128299</v>
      </c>
      <c r="D1883" s="7">
        <v>44213</v>
      </c>
      <c r="E1883" s="6" t="s">
        <v>28</v>
      </c>
      <c r="F1883" s="6" t="s">
        <v>77</v>
      </c>
      <c r="G1883" s="6" t="s">
        <v>60</v>
      </c>
      <c r="H1883" s="6" t="s">
        <v>22</v>
      </c>
      <c r="I1883" s="8">
        <v>0.45</v>
      </c>
      <c r="J1883" s="9">
        <v>4500</v>
      </c>
      <c r="K1883" s="10">
        <f t="shared" si="14"/>
        <v>2025</v>
      </c>
      <c r="L1883" s="10">
        <f t="shared" si="15"/>
        <v>708.75</v>
      </c>
      <c r="M1883" s="11">
        <v>0.35</v>
      </c>
      <c r="O1883" s="16"/>
      <c r="P1883" s="14"/>
      <c r="Q1883" s="12"/>
      <c r="R1883" s="13"/>
    </row>
    <row r="1884" spans="1:18" ht="15.75" customHeight="1">
      <c r="A1884" s="1"/>
      <c r="B1884" s="6" t="s">
        <v>27</v>
      </c>
      <c r="C1884" s="6">
        <v>1128299</v>
      </c>
      <c r="D1884" s="7">
        <v>44244</v>
      </c>
      <c r="E1884" s="6" t="s">
        <v>28</v>
      </c>
      <c r="F1884" s="6" t="s">
        <v>77</v>
      </c>
      <c r="G1884" s="6" t="s">
        <v>60</v>
      </c>
      <c r="H1884" s="6" t="s">
        <v>17</v>
      </c>
      <c r="I1884" s="8">
        <v>0.35000000000000003</v>
      </c>
      <c r="J1884" s="9">
        <v>5000</v>
      </c>
      <c r="K1884" s="10">
        <f t="shared" si="14"/>
        <v>1750.0000000000002</v>
      </c>
      <c r="L1884" s="10">
        <f t="shared" si="15"/>
        <v>700</v>
      </c>
      <c r="M1884" s="11">
        <v>0.39999999999999997</v>
      </c>
      <c r="O1884" s="16"/>
      <c r="P1884" s="14"/>
      <c r="Q1884" s="12"/>
      <c r="R1884" s="13"/>
    </row>
    <row r="1885" spans="1:18" ht="15.75" customHeight="1">
      <c r="A1885" s="1"/>
      <c r="B1885" s="6" t="s">
        <v>27</v>
      </c>
      <c r="C1885" s="6">
        <v>1128299</v>
      </c>
      <c r="D1885" s="7">
        <v>44244</v>
      </c>
      <c r="E1885" s="6" t="s">
        <v>28</v>
      </c>
      <c r="F1885" s="6" t="s">
        <v>77</v>
      </c>
      <c r="G1885" s="6" t="s">
        <v>60</v>
      </c>
      <c r="H1885" s="6" t="s">
        <v>18</v>
      </c>
      <c r="I1885" s="8">
        <v>0.45</v>
      </c>
      <c r="J1885" s="9">
        <v>4000</v>
      </c>
      <c r="K1885" s="10">
        <f t="shared" si="14"/>
        <v>1800</v>
      </c>
      <c r="L1885" s="10">
        <f t="shared" si="15"/>
        <v>719.99999999999989</v>
      </c>
      <c r="M1885" s="11">
        <v>0.39999999999999997</v>
      </c>
      <c r="O1885" s="16"/>
      <c r="P1885" s="14"/>
      <c r="Q1885" s="12"/>
      <c r="R1885" s="13"/>
    </row>
    <row r="1886" spans="1:18" ht="15.75" customHeight="1">
      <c r="A1886" s="1"/>
      <c r="B1886" s="6" t="s">
        <v>27</v>
      </c>
      <c r="C1886" s="6">
        <v>1128299</v>
      </c>
      <c r="D1886" s="7">
        <v>44244</v>
      </c>
      <c r="E1886" s="6" t="s">
        <v>28</v>
      </c>
      <c r="F1886" s="6" t="s">
        <v>77</v>
      </c>
      <c r="G1886" s="6" t="s">
        <v>60</v>
      </c>
      <c r="H1886" s="6" t="s">
        <v>19</v>
      </c>
      <c r="I1886" s="8">
        <v>0.45</v>
      </c>
      <c r="J1886" s="9">
        <v>4000</v>
      </c>
      <c r="K1886" s="10">
        <f t="shared" si="14"/>
        <v>1800</v>
      </c>
      <c r="L1886" s="10">
        <f t="shared" si="15"/>
        <v>719.99999999999989</v>
      </c>
      <c r="M1886" s="11">
        <v>0.39999999999999997</v>
      </c>
      <c r="O1886" s="16"/>
      <c r="P1886" s="14"/>
      <c r="Q1886" s="12"/>
      <c r="R1886" s="13"/>
    </row>
    <row r="1887" spans="1:18" ht="15.75" customHeight="1">
      <c r="A1887" s="1"/>
      <c r="B1887" s="6" t="s">
        <v>27</v>
      </c>
      <c r="C1887" s="6">
        <v>1128299</v>
      </c>
      <c r="D1887" s="7">
        <v>44244</v>
      </c>
      <c r="E1887" s="6" t="s">
        <v>28</v>
      </c>
      <c r="F1887" s="6" t="s">
        <v>77</v>
      </c>
      <c r="G1887" s="6" t="s">
        <v>60</v>
      </c>
      <c r="H1887" s="6" t="s">
        <v>20</v>
      </c>
      <c r="I1887" s="8">
        <v>0.45</v>
      </c>
      <c r="J1887" s="9">
        <v>2500</v>
      </c>
      <c r="K1887" s="10">
        <f t="shared" si="14"/>
        <v>1125</v>
      </c>
      <c r="L1887" s="10">
        <f t="shared" si="15"/>
        <v>449.99999999999994</v>
      </c>
      <c r="M1887" s="11">
        <v>0.39999999999999997</v>
      </c>
      <c r="O1887" s="16"/>
      <c r="P1887" s="14"/>
      <c r="Q1887" s="12"/>
      <c r="R1887" s="13"/>
    </row>
    <row r="1888" spans="1:18" ht="15.75" customHeight="1">
      <c r="A1888" s="1"/>
      <c r="B1888" s="6" t="s">
        <v>27</v>
      </c>
      <c r="C1888" s="6">
        <v>1128299</v>
      </c>
      <c r="D1888" s="7">
        <v>44244</v>
      </c>
      <c r="E1888" s="6" t="s">
        <v>28</v>
      </c>
      <c r="F1888" s="6" t="s">
        <v>77</v>
      </c>
      <c r="G1888" s="6" t="s">
        <v>60</v>
      </c>
      <c r="H1888" s="6" t="s">
        <v>21</v>
      </c>
      <c r="I1888" s="8">
        <v>0.50000000000000011</v>
      </c>
      <c r="J1888" s="9">
        <v>1750</v>
      </c>
      <c r="K1888" s="10">
        <f t="shared" si="14"/>
        <v>875.00000000000023</v>
      </c>
      <c r="L1888" s="10">
        <f t="shared" si="15"/>
        <v>393.75000000000011</v>
      </c>
      <c r="M1888" s="11">
        <v>0.45</v>
      </c>
      <c r="O1888" s="16"/>
      <c r="P1888" s="14"/>
      <c r="Q1888" s="12"/>
      <c r="R1888" s="13"/>
    </row>
    <row r="1889" spans="1:18" ht="15.75" customHeight="1">
      <c r="A1889" s="1"/>
      <c r="B1889" s="6" t="s">
        <v>27</v>
      </c>
      <c r="C1889" s="6">
        <v>1128299</v>
      </c>
      <c r="D1889" s="7">
        <v>44244</v>
      </c>
      <c r="E1889" s="6" t="s">
        <v>28</v>
      </c>
      <c r="F1889" s="6" t="s">
        <v>77</v>
      </c>
      <c r="G1889" s="6" t="s">
        <v>60</v>
      </c>
      <c r="H1889" s="6" t="s">
        <v>22</v>
      </c>
      <c r="I1889" s="8">
        <v>0.45</v>
      </c>
      <c r="J1889" s="9">
        <v>3750</v>
      </c>
      <c r="K1889" s="10">
        <f t="shared" si="14"/>
        <v>1687.5</v>
      </c>
      <c r="L1889" s="10">
        <f t="shared" si="15"/>
        <v>590.625</v>
      </c>
      <c r="M1889" s="11">
        <v>0.35</v>
      </c>
      <c r="O1889" s="16"/>
      <c r="P1889" s="14"/>
      <c r="Q1889" s="12"/>
      <c r="R1889" s="13"/>
    </row>
    <row r="1890" spans="1:18" ht="15.75" customHeight="1">
      <c r="A1890" s="1"/>
      <c r="B1890" s="6" t="s">
        <v>27</v>
      </c>
      <c r="C1890" s="6">
        <v>1128299</v>
      </c>
      <c r="D1890" s="7">
        <v>44271</v>
      </c>
      <c r="E1890" s="6" t="s">
        <v>28</v>
      </c>
      <c r="F1890" s="6" t="s">
        <v>77</v>
      </c>
      <c r="G1890" s="6" t="s">
        <v>60</v>
      </c>
      <c r="H1890" s="6" t="s">
        <v>17</v>
      </c>
      <c r="I1890" s="8">
        <v>0.45</v>
      </c>
      <c r="J1890" s="9">
        <v>5250</v>
      </c>
      <c r="K1890" s="10">
        <f t="shared" si="14"/>
        <v>2362.5</v>
      </c>
      <c r="L1890" s="10">
        <f t="shared" si="15"/>
        <v>944.99999999999989</v>
      </c>
      <c r="M1890" s="11">
        <v>0.39999999999999997</v>
      </c>
      <c r="O1890" s="16"/>
      <c r="P1890" s="14"/>
      <c r="Q1890" s="12"/>
      <c r="R1890" s="13"/>
    </row>
    <row r="1891" spans="1:18" ht="15.75" customHeight="1">
      <c r="A1891" s="1"/>
      <c r="B1891" s="6" t="s">
        <v>27</v>
      </c>
      <c r="C1891" s="6">
        <v>1128299</v>
      </c>
      <c r="D1891" s="7">
        <v>44271</v>
      </c>
      <c r="E1891" s="6" t="s">
        <v>28</v>
      </c>
      <c r="F1891" s="6" t="s">
        <v>77</v>
      </c>
      <c r="G1891" s="6" t="s">
        <v>60</v>
      </c>
      <c r="H1891" s="6" t="s">
        <v>18</v>
      </c>
      <c r="I1891" s="8">
        <v>0.55000000000000004</v>
      </c>
      <c r="J1891" s="9">
        <v>3750</v>
      </c>
      <c r="K1891" s="10">
        <f t="shared" si="14"/>
        <v>2062.5</v>
      </c>
      <c r="L1891" s="10">
        <f t="shared" si="15"/>
        <v>824.99999999999989</v>
      </c>
      <c r="M1891" s="11">
        <v>0.39999999999999997</v>
      </c>
      <c r="O1891" s="16"/>
      <c r="P1891" s="14"/>
      <c r="Q1891" s="12"/>
      <c r="R1891" s="13"/>
    </row>
    <row r="1892" spans="1:18" ht="15.75" customHeight="1">
      <c r="A1892" s="1"/>
      <c r="B1892" s="6" t="s">
        <v>27</v>
      </c>
      <c r="C1892" s="6">
        <v>1128299</v>
      </c>
      <c r="D1892" s="7">
        <v>44271</v>
      </c>
      <c r="E1892" s="6" t="s">
        <v>28</v>
      </c>
      <c r="F1892" s="6" t="s">
        <v>77</v>
      </c>
      <c r="G1892" s="6" t="s">
        <v>60</v>
      </c>
      <c r="H1892" s="6" t="s">
        <v>19</v>
      </c>
      <c r="I1892" s="8">
        <v>0.6</v>
      </c>
      <c r="J1892" s="9">
        <v>4000</v>
      </c>
      <c r="K1892" s="10">
        <f t="shared" si="14"/>
        <v>2400</v>
      </c>
      <c r="L1892" s="10">
        <f t="shared" si="15"/>
        <v>959.99999999999989</v>
      </c>
      <c r="M1892" s="11">
        <v>0.39999999999999997</v>
      </c>
      <c r="O1892" s="16"/>
      <c r="P1892" s="14"/>
      <c r="Q1892" s="12"/>
      <c r="R1892" s="13"/>
    </row>
    <row r="1893" spans="1:18" ht="15.75" customHeight="1">
      <c r="A1893" s="1"/>
      <c r="B1893" s="6" t="s">
        <v>27</v>
      </c>
      <c r="C1893" s="6">
        <v>1128299</v>
      </c>
      <c r="D1893" s="7">
        <v>44271</v>
      </c>
      <c r="E1893" s="6" t="s">
        <v>28</v>
      </c>
      <c r="F1893" s="6" t="s">
        <v>77</v>
      </c>
      <c r="G1893" s="6" t="s">
        <v>60</v>
      </c>
      <c r="H1893" s="6" t="s">
        <v>20</v>
      </c>
      <c r="I1893" s="8">
        <v>0.55000000000000004</v>
      </c>
      <c r="J1893" s="9">
        <v>3000</v>
      </c>
      <c r="K1893" s="10">
        <f t="shared" si="14"/>
        <v>1650.0000000000002</v>
      </c>
      <c r="L1893" s="10">
        <f t="shared" si="15"/>
        <v>660</v>
      </c>
      <c r="M1893" s="11">
        <v>0.39999999999999997</v>
      </c>
      <c r="O1893" s="16"/>
      <c r="P1893" s="14"/>
      <c r="Q1893" s="12"/>
      <c r="R1893" s="13"/>
    </row>
    <row r="1894" spans="1:18" ht="15.75" customHeight="1">
      <c r="A1894" s="1"/>
      <c r="B1894" s="6" t="s">
        <v>27</v>
      </c>
      <c r="C1894" s="6">
        <v>1128299</v>
      </c>
      <c r="D1894" s="7">
        <v>44271</v>
      </c>
      <c r="E1894" s="6" t="s">
        <v>28</v>
      </c>
      <c r="F1894" s="6" t="s">
        <v>77</v>
      </c>
      <c r="G1894" s="6" t="s">
        <v>60</v>
      </c>
      <c r="H1894" s="6" t="s">
        <v>21</v>
      </c>
      <c r="I1894" s="8">
        <v>0.60000000000000009</v>
      </c>
      <c r="J1894" s="9">
        <v>1500</v>
      </c>
      <c r="K1894" s="10">
        <f t="shared" si="14"/>
        <v>900.00000000000011</v>
      </c>
      <c r="L1894" s="10">
        <f t="shared" si="15"/>
        <v>405.00000000000006</v>
      </c>
      <c r="M1894" s="11">
        <v>0.45</v>
      </c>
      <c r="O1894" s="16"/>
      <c r="P1894" s="14"/>
      <c r="Q1894" s="12"/>
      <c r="R1894" s="13"/>
    </row>
    <row r="1895" spans="1:18" ht="15.75" customHeight="1">
      <c r="A1895" s="1"/>
      <c r="B1895" s="6" t="s">
        <v>27</v>
      </c>
      <c r="C1895" s="6">
        <v>1128299</v>
      </c>
      <c r="D1895" s="7">
        <v>44271</v>
      </c>
      <c r="E1895" s="6" t="s">
        <v>28</v>
      </c>
      <c r="F1895" s="6" t="s">
        <v>77</v>
      </c>
      <c r="G1895" s="6" t="s">
        <v>60</v>
      </c>
      <c r="H1895" s="6" t="s">
        <v>22</v>
      </c>
      <c r="I1895" s="8">
        <v>0.45</v>
      </c>
      <c r="J1895" s="9">
        <v>3500</v>
      </c>
      <c r="K1895" s="10">
        <f t="shared" si="14"/>
        <v>1575</v>
      </c>
      <c r="L1895" s="10">
        <f t="shared" si="15"/>
        <v>551.25</v>
      </c>
      <c r="M1895" s="11">
        <v>0.35</v>
      </c>
      <c r="O1895" s="16"/>
      <c r="P1895" s="14"/>
      <c r="Q1895" s="12"/>
      <c r="R1895" s="13"/>
    </row>
    <row r="1896" spans="1:18" ht="15.75" customHeight="1">
      <c r="A1896" s="1"/>
      <c r="B1896" s="6" t="s">
        <v>27</v>
      </c>
      <c r="C1896" s="6">
        <v>1128299</v>
      </c>
      <c r="D1896" s="7">
        <v>44303</v>
      </c>
      <c r="E1896" s="6" t="s">
        <v>28</v>
      </c>
      <c r="F1896" s="6" t="s">
        <v>77</v>
      </c>
      <c r="G1896" s="6" t="s">
        <v>60</v>
      </c>
      <c r="H1896" s="6" t="s">
        <v>17</v>
      </c>
      <c r="I1896" s="8">
        <v>0.5</v>
      </c>
      <c r="J1896" s="9">
        <v>5250</v>
      </c>
      <c r="K1896" s="10">
        <f t="shared" si="14"/>
        <v>2625</v>
      </c>
      <c r="L1896" s="10">
        <f t="shared" si="15"/>
        <v>1050</v>
      </c>
      <c r="M1896" s="11">
        <v>0.39999999999999997</v>
      </c>
      <c r="O1896" s="16"/>
      <c r="P1896" s="14"/>
      <c r="Q1896" s="12"/>
      <c r="R1896" s="13"/>
    </row>
    <row r="1897" spans="1:18" ht="15.75" customHeight="1">
      <c r="A1897" s="1"/>
      <c r="B1897" s="6" t="s">
        <v>27</v>
      </c>
      <c r="C1897" s="6">
        <v>1128299</v>
      </c>
      <c r="D1897" s="7">
        <v>44303</v>
      </c>
      <c r="E1897" s="6" t="s">
        <v>28</v>
      </c>
      <c r="F1897" s="6" t="s">
        <v>77</v>
      </c>
      <c r="G1897" s="6" t="s">
        <v>60</v>
      </c>
      <c r="H1897" s="6" t="s">
        <v>18</v>
      </c>
      <c r="I1897" s="8">
        <v>0.55000000000000004</v>
      </c>
      <c r="J1897" s="9">
        <v>3250</v>
      </c>
      <c r="K1897" s="10">
        <f t="shared" si="14"/>
        <v>1787.5000000000002</v>
      </c>
      <c r="L1897" s="10">
        <f t="shared" si="15"/>
        <v>715</v>
      </c>
      <c r="M1897" s="11">
        <v>0.39999999999999997</v>
      </c>
      <c r="O1897" s="16"/>
      <c r="P1897" s="14"/>
      <c r="Q1897" s="12"/>
      <c r="R1897" s="13"/>
    </row>
    <row r="1898" spans="1:18" ht="15.75" customHeight="1">
      <c r="A1898" s="1"/>
      <c r="B1898" s="6" t="s">
        <v>27</v>
      </c>
      <c r="C1898" s="6">
        <v>1128299</v>
      </c>
      <c r="D1898" s="7">
        <v>44303</v>
      </c>
      <c r="E1898" s="6" t="s">
        <v>28</v>
      </c>
      <c r="F1898" s="6" t="s">
        <v>77</v>
      </c>
      <c r="G1898" s="6" t="s">
        <v>60</v>
      </c>
      <c r="H1898" s="6" t="s">
        <v>19</v>
      </c>
      <c r="I1898" s="8">
        <v>0.55000000000000004</v>
      </c>
      <c r="J1898" s="9">
        <v>3750</v>
      </c>
      <c r="K1898" s="10">
        <f t="shared" si="14"/>
        <v>2062.5</v>
      </c>
      <c r="L1898" s="10">
        <f t="shared" si="15"/>
        <v>824.99999999999989</v>
      </c>
      <c r="M1898" s="11">
        <v>0.39999999999999997</v>
      </c>
      <c r="O1898" s="16"/>
      <c r="P1898" s="14"/>
      <c r="Q1898" s="12"/>
      <c r="R1898" s="13"/>
    </row>
    <row r="1899" spans="1:18" ht="15.75" customHeight="1">
      <c r="A1899" s="1"/>
      <c r="B1899" s="6" t="s">
        <v>27</v>
      </c>
      <c r="C1899" s="6">
        <v>1128299</v>
      </c>
      <c r="D1899" s="7">
        <v>44303</v>
      </c>
      <c r="E1899" s="6" t="s">
        <v>28</v>
      </c>
      <c r="F1899" s="6" t="s">
        <v>77</v>
      </c>
      <c r="G1899" s="6" t="s">
        <v>60</v>
      </c>
      <c r="H1899" s="6" t="s">
        <v>20</v>
      </c>
      <c r="I1899" s="8">
        <v>0.40000000000000008</v>
      </c>
      <c r="J1899" s="9">
        <v>2750</v>
      </c>
      <c r="K1899" s="10">
        <f t="shared" si="14"/>
        <v>1100.0000000000002</v>
      </c>
      <c r="L1899" s="10">
        <f t="shared" si="15"/>
        <v>440.00000000000006</v>
      </c>
      <c r="M1899" s="11">
        <v>0.39999999999999997</v>
      </c>
      <c r="O1899" s="16"/>
      <c r="P1899" s="14"/>
      <c r="Q1899" s="12"/>
      <c r="R1899" s="13"/>
    </row>
    <row r="1900" spans="1:18" ht="15.75" customHeight="1">
      <c r="A1900" s="1"/>
      <c r="B1900" s="6" t="s">
        <v>27</v>
      </c>
      <c r="C1900" s="6">
        <v>1128299</v>
      </c>
      <c r="D1900" s="7">
        <v>44303</v>
      </c>
      <c r="E1900" s="6" t="s">
        <v>28</v>
      </c>
      <c r="F1900" s="6" t="s">
        <v>77</v>
      </c>
      <c r="G1900" s="6" t="s">
        <v>60</v>
      </c>
      <c r="H1900" s="6" t="s">
        <v>21</v>
      </c>
      <c r="I1900" s="8">
        <v>0.45000000000000012</v>
      </c>
      <c r="J1900" s="9">
        <v>1750</v>
      </c>
      <c r="K1900" s="10">
        <f t="shared" si="14"/>
        <v>787.50000000000023</v>
      </c>
      <c r="L1900" s="10">
        <f t="shared" si="15"/>
        <v>354.37500000000011</v>
      </c>
      <c r="M1900" s="11">
        <v>0.45</v>
      </c>
      <c r="O1900" s="16"/>
      <c r="P1900" s="14"/>
      <c r="Q1900" s="12"/>
      <c r="R1900" s="13"/>
    </row>
    <row r="1901" spans="1:18" ht="15.75" customHeight="1">
      <c r="A1901" s="1"/>
      <c r="B1901" s="6" t="s">
        <v>27</v>
      </c>
      <c r="C1901" s="6">
        <v>1128299</v>
      </c>
      <c r="D1901" s="7">
        <v>44303</v>
      </c>
      <c r="E1901" s="6" t="s">
        <v>28</v>
      </c>
      <c r="F1901" s="6" t="s">
        <v>77</v>
      </c>
      <c r="G1901" s="6" t="s">
        <v>60</v>
      </c>
      <c r="H1901" s="6" t="s">
        <v>22</v>
      </c>
      <c r="I1901" s="8">
        <v>0.60000000000000009</v>
      </c>
      <c r="J1901" s="9">
        <v>3500</v>
      </c>
      <c r="K1901" s="10">
        <f t="shared" si="14"/>
        <v>2100.0000000000005</v>
      </c>
      <c r="L1901" s="10">
        <f t="shared" si="15"/>
        <v>735.00000000000011</v>
      </c>
      <c r="M1901" s="11">
        <v>0.35</v>
      </c>
      <c r="O1901" s="16"/>
      <c r="P1901" s="14"/>
      <c r="Q1901" s="12"/>
      <c r="R1901" s="13"/>
    </row>
    <row r="1902" spans="1:18" ht="15.75" customHeight="1">
      <c r="A1902" s="1"/>
      <c r="B1902" s="6" t="s">
        <v>27</v>
      </c>
      <c r="C1902" s="6">
        <v>1128299</v>
      </c>
      <c r="D1902" s="7">
        <v>44334</v>
      </c>
      <c r="E1902" s="6" t="s">
        <v>28</v>
      </c>
      <c r="F1902" s="6" t="s">
        <v>77</v>
      </c>
      <c r="G1902" s="6" t="s">
        <v>60</v>
      </c>
      <c r="H1902" s="6" t="s">
        <v>17</v>
      </c>
      <c r="I1902" s="8">
        <v>0.45</v>
      </c>
      <c r="J1902" s="9">
        <v>5500</v>
      </c>
      <c r="K1902" s="10">
        <f t="shared" si="14"/>
        <v>2475</v>
      </c>
      <c r="L1902" s="10">
        <f t="shared" si="15"/>
        <v>989.99999999999989</v>
      </c>
      <c r="M1902" s="11">
        <v>0.39999999999999997</v>
      </c>
      <c r="O1902" s="16"/>
      <c r="P1902" s="14"/>
      <c r="Q1902" s="12"/>
      <c r="R1902" s="13"/>
    </row>
    <row r="1903" spans="1:18" ht="15.75" customHeight="1">
      <c r="A1903" s="1"/>
      <c r="B1903" s="6" t="s">
        <v>27</v>
      </c>
      <c r="C1903" s="6">
        <v>1128299</v>
      </c>
      <c r="D1903" s="7">
        <v>44334</v>
      </c>
      <c r="E1903" s="6" t="s">
        <v>28</v>
      </c>
      <c r="F1903" s="6" t="s">
        <v>77</v>
      </c>
      <c r="G1903" s="6" t="s">
        <v>60</v>
      </c>
      <c r="H1903" s="6" t="s">
        <v>18</v>
      </c>
      <c r="I1903" s="8">
        <v>0.5</v>
      </c>
      <c r="J1903" s="9">
        <v>4000</v>
      </c>
      <c r="K1903" s="10">
        <f t="shared" si="14"/>
        <v>2000</v>
      </c>
      <c r="L1903" s="10">
        <f t="shared" si="15"/>
        <v>799.99999999999989</v>
      </c>
      <c r="M1903" s="11">
        <v>0.39999999999999997</v>
      </c>
      <c r="O1903" s="16"/>
      <c r="P1903" s="14"/>
      <c r="Q1903" s="12"/>
      <c r="R1903" s="13"/>
    </row>
    <row r="1904" spans="1:18" ht="15.75" customHeight="1">
      <c r="A1904" s="1"/>
      <c r="B1904" s="6" t="s">
        <v>27</v>
      </c>
      <c r="C1904" s="6">
        <v>1128299</v>
      </c>
      <c r="D1904" s="7">
        <v>44334</v>
      </c>
      <c r="E1904" s="6" t="s">
        <v>28</v>
      </c>
      <c r="F1904" s="6" t="s">
        <v>77</v>
      </c>
      <c r="G1904" s="6" t="s">
        <v>60</v>
      </c>
      <c r="H1904" s="6" t="s">
        <v>19</v>
      </c>
      <c r="I1904" s="8">
        <v>0.5</v>
      </c>
      <c r="J1904" s="9">
        <v>4000</v>
      </c>
      <c r="K1904" s="10">
        <f t="shared" si="14"/>
        <v>2000</v>
      </c>
      <c r="L1904" s="10">
        <f t="shared" si="15"/>
        <v>799.99999999999989</v>
      </c>
      <c r="M1904" s="11">
        <v>0.39999999999999997</v>
      </c>
      <c r="O1904" s="16"/>
      <c r="P1904" s="14"/>
      <c r="Q1904" s="12"/>
      <c r="R1904" s="13"/>
    </row>
    <row r="1905" spans="1:18" ht="15.75" customHeight="1">
      <c r="A1905" s="1"/>
      <c r="B1905" s="6" t="s">
        <v>27</v>
      </c>
      <c r="C1905" s="6">
        <v>1128299</v>
      </c>
      <c r="D1905" s="7">
        <v>44334</v>
      </c>
      <c r="E1905" s="6" t="s">
        <v>28</v>
      </c>
      <c r="F1905" s="6" t="s">
        <v>77</v>
      </c>
      <c r="G1905" s="6" t="s">
        <v>60</v>
      </c>
      <c r="H1905" s="6" t="s">
        <v>20</v>
      </c>
      <c r="I1905" s="8">
        <v>0.45</v>
      </c>
      <c r="J1905" s="9">
        <v>3250</v>
      </c>
      <c r="K1905" s="10">
        <f t="shared" si="14"/>
        <v>1462.5</v>
      </c>
      <c r="L1905" s="10">
        <f t="shared" si="15"/>
        <v>585</v>
      </c>
      <c r="M1905" s="11">
        <v>0.39999999999999997</v>
      </c>
      <c r="O1905" s="16"/>
      <c r="P1905" s="14"/>
      <c r="Q1905" s="12"/>
      <c r="R1905" s="13"/>
    </row>
    <row r="1906" spans="1:18" ht="15.75" customHeight="1">
      <c r="A1906" s="1"/>
      <c r="B1906" s="6" t="s">
        <v>27</v>
      </c>
      <c r="C1906" s="6">
        <v>1128299</v>
      </c>
      <c r="D1906" s="7">
        <v>44334</v>
      </c>
      <c r="E1906" s="6" t="s">
        <v>28</v>
      </c>
      <c r="F1906" s="6" t="s">
        <v>77</v>
      </c>
      <c r="G1906" s="6" t="s">
        <v>60</v>
      </c>
      <c r="H1906" s="6" t="s">
        <v>21</v>
      </c>
      <c r="I1906" s="8">
        <v>0.39999999999999997</v>
      </c>
      <c r="J1906" s="9">
        <v>2250</v>
      </c>
      <c r="K1906" s="10">
        <f t="shared" si="14"/>
        <v>899.99999999999989</v>
      </c>
      <c r="L1906" s="10">
        <f t="shared" si="15"/>
        <v>404.99999999999994</v>
      </c>
      <c r="M1906" s="11">
        <v>0.45</v>
      </c>
      <c r="O1906" s="16"/>
      <c r="P1906" s="14"/>
      <c r="Q1906" s="12"/>
      <c r="R1906" s="13"/>
    </row>
    <row r="1907" spans="1:18" ht="15.75" customHeight="1">
      <c r="A1907" s="1"/>
      <c r="B1907" s="6" t="s">
        <v>27</v>
      </c>
      <c r="C1907" s="6">
        <v>1128299</v>
      </c>
      <c r="D1907" s="7">
        <v>44334</v>
      </c>
      <c r="E1907" s="6" t="s">
        <v>28</v>
      </c>
      <c r="F1907" s="6" t="s">
        <v>77</v>
      </c>
      <c r="G1907" s="6" t="s">
        <v>60</v>
      </c>
      <c r="H1907" s="6" t="s">
        <v>22</v>
      </c>
      <c r="I1907" s="8">
        <v>0.65</v>
      </c>
      <c r="J1907" s="9">
        <v>5750</v>
      </c>
      <c r="K1907" s="10">
        <f t="shared" si="14"/>
        <v>3737.5</v>
      </c>
      <c r="L1907" s="10">
        <f t="shared" si="15"/>
        <v>1308.125</v>
      </c>
      <c r="M1907" s="11">
        <v>0.35</v>
      </c>
      <c r="O1907" s="16"/>
      <c r="P1907" s="14"/>
      <c r="Q1907" s="12"/>
      <c r="R1907" s="13"/>
    </row>
    <row r="1908" spans="1:18" ht="15.75" customHeight="1">
      <c r="A1908" s="1"/>
      <c r="B1908" s="6" t="s">
        <v>27</v>
      </c>
      <c r="C1908" s="6">
        <v>1128299</v>
      </c>
      <c r="D1908" s="7">
        <v>44364</v>
      </c>
      <c r="E1908" s="6" t="s">
        <v>28</v>
      </c>
      <c r="F1908" s="6" t="s">
        <v>77</v>
      </c>
      <c r="G1908" s="6" t="s">
        <v>60</v>
      </c>
      <c r="H1908" s="6" t="s">
        <v>17</v>
      </c>
      <c r="I1908" s="8">
        <v>0.6</v>
      </c>
      <c r="J1908" s="9">
        <v>8250</v>
      </c>
      <c r="K1908" s="10">
        <f t="shared" si="14"/>
        <v>4950</v>
      </c>
      <c r="L1908" s="10">
        <f t="shared" si="15"/>
        <v>1979.9999999999998</v>
      </c>
      <c r="M1908" s="11">
        <v>0.39999999999999997</v>
      </c>
      <c r="O1908" s="16"/>
      <c r="P1908" s="14"/>
      <c r="Q1908" s="12"/>
      <c r="R1908" s="13"/>
    </row>
    <row r="1909" spans="1:18" ht="15.75" customHeight="1">
      <c r="A1909" s="1"/>
      <c r="B1909" s="6" t="s">
        <v>27</v>
      </c>
      <c r="C1909" s="6">
        <v>1128299</v>
      </c>
      <c r="D1909" s="7">
        <v>44364</v>
      </c>
      <c r="E1909" s="6" t="s">
        <v>28</v>
      </c>
      <c r="F1909" s="6" t="s">
        <v>77</v>
      </c>
      <c r="G1909" s="6" t="s">
        <v>60</v>
      </c>
      <c r="H1909" s="6" t="s">
        <v>18</v>
      </c>
      <c r="I1909" s="8">
        <v>0.7</v>
      </c>
      <c r="J1909" s="9">
        <v>7000</v>
      </c>
      <c r="K1909" s="10">
        <f t="shared" si="14"/>
        <v>4900</v>
      </c>
      <c r="L1909" s="10">
        <f t="shared" si="15"/>
        <v>1959.9999999999998</v>
      </c>
      <c r="M1909" s="11">
        <v>0.39999999999999997</v>
      </c>
      <c r="O1909" s="16"/>
      <c r="P1909" s="14"/>
      <c r="Q1909" s="12"/>
      <c r="R1909" s="13"/>
    </row>
    <row r="1910" spans="1:18" ht="15.75" customHeight="1">
      <c r="A1910" s="1"/>
      <c r="B1910" s="6" t="s">
        <v>27</v>
      </c>
      <c r="C1910" s="6">
        <v>1128299</v>
      </c>
      <c r="D1910" s="7">
        <v>44364</v>
      </c>
      <c r="E1910" s="6" t="s">
        <v>28</v>
      </c>
      <c r="F1910" s="6" t="s">
        <v>77</v>
      </c>
      <c r="G1910" s="6" t="s">
        <v>60</v>
      </c>
      <c r="H1910" s="6" t="s">
        <v>19</v>
      </c>
      <c r="I1910" s="8">
        <v>0.85</v>
      </c>
      <c r="J1910" s="9">
        <v>7000</v>
      </c>
      <c r="K1910" s="10">
        <f t="shared" si="14"/>
        <v>5950</v>
      </c>
      <c r="L1910" s="10">
        <f t="shared" si="15"/>
        <v>2380</v>
      </c>
      <c r="M1910" s="11">
        <v>0.39999999999999997</v>
      </c>
      <c r="O1910" s="16"/>
      <c r="P1910" s="14"/>
      <c r="Q1910" s="12"/>
      <c r="R1910" s="13"/>
    </row>
    <row r="1911" spans="1:18" ht="15.75" customHeight="1">
      <c r="A1911" s="1"/>
      <c r="B1911" s="6" t="s">
        <v>27</v>
      </c>
      <c r="C1911" s="6">
        <v>1128299</v>
      </c>
      <c r="D1911" s="7">
        <v>44364</v>
      </c>
      <c r="E1911" s="6" t="s">
        <v>28</v>
      </c>
      <c r="F1911" s="6" t="s">
        <v>77</v>
      </c>
      <c r="G1911" s="6" t="s">
        <v>60</v>
      </c>
      <c r="H1911" s="6" t="s">
        <v>20</v>
      </c>
      <c r="I1911" s="8">
        <v>0.85</v>
      </c>
      <c r="J1911" s="9">
        <v>5750</v>
      </c>
      <c r="K1911" s="10">
        <f t="shared" si="14"/>
        <v>4887.5</v>
      </c>
      <c r="L1911" s="10">
        <f t="shared" si="15"/>
        <v>1954.9999999999998</v>
      </c>
      <c r="M1911" s="11">
        <v>0.39999999999999997</v>
      </c>
      <c r="O1911" s="16"/>
      <c r="P1911" s="14"/>
      <c r="Q1911" s="12"/>
      <c r="R1911" s="13"/>
    </row>
    <row r="1912" spans="1:18" ht="15.75" customHeight="1">
      <c r="A1912" s="1"/>
      <c r="B1912" s="6" t="s">
        <v>27</v>
      </c>
      <c r="C1912" s="6">
        <v>1128299</v>
      </c>
      <c r="D1912" s="7">
        <v>44364</v>
      </c>
      <c r="E1912" s="6" t="s">
        <v>28</v>
      </c>
      <c r="F1912" s="6" t="s">
        <v>77</v>
      </c>
      <c r="G1912" s="6" t="s">
        <v>60</v>
      </c>
      <c r="H1912" s="6" t="s">
        <v>21</v>
      </c>
      <c r="I1912" s="8">
        <v>0.95000000000000007</v>
      </c>
      <c r="J1912" s="9">
        <v>4500</v>
      </c>
      <c r="K1912" s="10">
        <f t="shared" si="14"/>
        <v>4275</v>
      </c>
      <c r="L1912" s="10">
        <f t="shared" si="15"/>
        <v>1923.75</v>
      </c>
      <c r="M1912" s="11">
        <v>0.45</v>
      </c>
      <c r="O1912" s="16"/>
      <c r="P1912" s="14"/>
      <c r="Q1912" s="12"/>
      <c r="R1912" s="13"/>
    </row>
    <row r="1913" spans="1:18" ht="15.75" customHeight="1">
      <c r="A1913" s="1"/>
      <c r="B1913" s="6" t="s">
        <v>27</v>
      </c>
      <c r="C1913" s="6">
        <v>1128299</v>
      </c>
      <c r="D1913" s="7">
        <v>44364</v>
      </c>
      <c r="E1913" s="6" t="s">
        <v>28</v>
      </c>
      <c r="F1913" s="6" t="s">
        <v>77</v>
      </c>
      <c r="G1913" s="6" t="s">
        <v>60</v>
      </c>
      <c r="H1913" s="6" t="s">
        <v>22</v>
      </c>
      <c r="I1913" s="8">
        <v>1.1000000000000001</v>
      </c>
      <c r="J1913" s="9">
        <v>7500</v>
      </c>
      <c r="K1913" s="10">
        <f t="shared" si="14"/>
        <v>8250</v>
      </c>
      <c r="L1913" s="10">
        <f t="shared" si="15"/>
        <v>2887.5</v>
      </c>
      <c r="M1913" s="11">
        <v>0.35</v>
      </c>
      <c r="O1913" s="16"/>
      <c r="P1913" s="14"/>
      <c r="Q1913" s="12"/>
      <c r="R1913" s="13"/>
    </row>
    <row r="1914" spans="1:18" ht="15.75" customHeight="1">
      <c r="A1914" s="1"/>
      <c r="B1914" s="6" t="s">
        <v>27</v>
      </c>
      <c r="C1914" s="6">
        <v>1128299</v>
      </c>
      <c r="D1914" s="7">
        <v>44393</v>
      </c>
      <c r="E1914" s="6" t="s">
        <v>28</v>
      </c>
      <c r="F1914" s="6" t="s">
        <v>77</v>
      </c>
      <c r="G1914" s="6" t="s">
        <v>60</v>
      </c>
      <c r="H1914" s="6" t="s">
        <v>17</v>
      </c>
      <c r="I1914" s="8">
        <v>0.9</v>
      </c>
      <c r="J1914" s="9">
        <v>9000</v>
      </c>
      <c r="K1914" s="10">
        <f t="shared" si="14"/>
        <v>8100</v>
      </c>
      <c r="L1914" s="10">
        <f t="shared" si="15"/>
        <v>3239.9999999999995</v>
      </c>
      <c r="M1914" s="11">
        <v>0.39999999999999997</v>
      </c>
      <c r="O1914" s="16"/>
      <c r="P1914" s="14"/>
      <c r="Q1914" s="12"/>
      <c r="R1914" s="13"/>
    </row>
    <row r="1915" spans="1:18" ht="15.75" customHeight="1">
      <c r="A1915" s="1"/>
      <c r="B1915" s="6" t="s">
        <v>27</v>
      </c>
      <c r="C1915" s="6">
        <v>1128299</v>
      </c>
      <c r="D1915" s="7">
        <v>44393</v>
      </c>
      <c r="E1915" s="6" t="s">
        <v>28</v>
      </c>
      <c r="F1915" s="6" t="s">
        <v>77</v>
      </c>
      <c r="G1915" s="6" t="s">
        <v>60</v>
      </c>
      <c r="H1915" s="6" t="s">
        <v>18</v>
      </c>
      <c r="I1915" s="8">
        <v>0.95000000000000007</v>
      </c>
      <c r="J1915" s="9">
        <v>7500</v>
      </c>
      <c r="K1915" s="10">
        <f t="shared" si="14"/>
        <v>7125.0000000000009</v>
      </c>
      <c r="L1915" s="10">
        <f t="shared" si="15"/>
        <v>2850</v>
      </c>
      <c r="M1915" s="11">
        <v>0.39999999999999997</v>
      </c>
      <c r="O1915" s="16"/>
      <c r="P1915" s="14"/>
      <c r="Q1915" s="12"/>
      <c r="R1915" s="13"/>
    </row>
    <row r="1916" spans="1:18" ht="15.75" customHeight="1">
      <c r="A1916" s="1"/>
      <c r="B1916" s="6" t="s">
        <v>27</v>
      </c>
      <c r="C1916" s="6">
        <v>1128299</v>
      </c>
      <c r="D1916" s="7">
        <v>44393</v>
      </c>
      <c r="E1916" s="6" t="s">
        <v>28</v>
      </c>
      <c r="F1916" s="6" t="s">
        <v>77</v>
      </c>
      <c r="G1916" s="6" t="s">
        <v>60</v>
      </c>
      <c r="H1916" s="6" t="s">
        <v>19</v>
      </c>
      <c r="I1916" s="8">
        <v>0.95000000000000007</v>
      </c>
      <c r="J1916" s="9">
        <v>7000</v>
      </c>
      <c r="K1916" s="10">
        <f t="shared" si="14"/>
        <v>6650.0000000000009</v>
      </c>
      <c r="L1916" s="10">
        <f t="shared" si="15"/>
        <v>2660</v>
      </c>
      <c r="M1916" s="11">
        <v>0.39999999999999997</v>
      </c>
      <c r="O1916" s="16"/>
      <c r="P1916" s="14"/>
      <c r="Q1916" s="12"/>
      <c r="R1916" s="13"/>
    </row>
    <row r="1917" spans="1:18" ht="15.75" customHeight="1">
      <c r="A1917" s="1"/>
      <c r="B1917" s="6" t="s">
        <v>27</v>
      </c>
      <c r="C1917" s="6">
        <v>1128299</v>
      </c>
      <c r="D1917" s="7">
        <v>44393</v>
      </c>
      <c r="E1917" s="6" t="s">
        <v>28</v>
      </c>
      <c r="F1917" s="6" t="s">
        <v>77</v>
      </c>
      <c r="G1917" s="6" t="s">
        <v>60</v>
      </c>
      <c r="H1917" s="6" t="s">
        <v>20</v>
      </c>
      <c r="I1917" s="8">
        <v>0.9</v>
      </c>
      <c r="J1917" s="9">
        <v>6000</v>
      </c>
      <c r="K1917" s="10">
        <f t="shared" si="14"/>
        <v>5400</v>
      </c>
      <c r="L1917" s="10">
        <f t="shared" si="15"/>
        <v>2160</v>
      </c>
      <c r="M1917" s="11">
        <v>0.39999999999999997</v>
      </c>
      <c r="O1917" s="16"/>
      <c r="P1917" s="14"/>
      <c r="Q1917" s="12"/>
      <c r="R1917" s="13"/>
    </row>
    <row r="1918" spans="1:18" ht="15.75" customHeight="1">
      <c r="A1918" s="1"/>
      <c r="B1918" s="6" t="s">
        <v>27</v>
      </c>
      <c r="C1918" s="6">
        <v>1128299</v>
      </c>
      <c r="D1918" s="7">
        <v>44393</v>
      </c>
      <c r="E1918" s="6" t="s">
        <v>28</v>
      </c>
      <c r="F1918" s="6" t="s">
        <v>77</v>
      </c>
      <c r="G1918" s="6" t="s">
        <v>60</v>
      </c>
      <c r="H1918" s="6" t="s">
        <v>21</v>
      </c>
      <c r="I1918" s="8">
        <v>0.95000000000000007</v>
      </c>
      <c r="J1918" s="9">
        <v>6500</v>
      </c>
      <c r="K1918" s="10">
        <f t="shared" si="14"/>
        <v>6175</v>
      </c>
      <c r="L1918" s="10">
        <f t="shared" si="15"/>
        <v>2778.75</v>
      </c>
      <c r="M1918" s="11">
        <v>0.45</v>
      </c>
      <c r="O1918" s="16"/>
      <c r="P1918" s="14"/>
      <c r="Q1918" s="12"/>
      <c r="R1918" s="13"/>
    </row>
    <row r="1919" spans="1:18" ht="15.75" customHeight="1">
      <c r="A1919" s="1"/>
      <c r="B1919" s="6" t="s">
        <v>27</v>
      </c>
      <c r="C1919" s="6">
        <v>1128299</v>
      </c>
      <c r="D1919" s="7">
        <v>44393</v>
      </c>
      <c r="E1919" s="6" t="s">
        <v>28</v>
      </c>
      <c r="F1919" s="6" t="s">
        <v>77</v>
      </c>
      <c r="G1919" s="6" t="s">
        <v>60</v>
      </c>
      <c r="H1919" s="6" t="s">
        <v>22</v>
      </c>
      <c r="I1919" s="8">
        <v>1.1000000000000001</v>
      </c>
      <c r="J1919" s="9">
        <v>6500</v>
      </c>
      <c r="K1919" s="10">
        <f t="shared" si="14"/>
        <v>7150.0000000000009</v>
      </c>
      <c r="L1919" s="10">
        <f t="shared" si="15"/>
        <v>2502.5</v>
      </c>
      <c r="M1919" s="11">
        <v>0.35</v>
      </c>
      <c r="O1919" s="16"/>
      <c r="P1919" s="14"/>
      <c r="Q1919" s="12"/>
      <c r="R1919" s="13"/>
    </row>
    <row r="1920" spans="1:18" ht="15.75" customHeight="1">
      <c r="A1920" s="1"/>
      <c r="B1920" s="6" t="s">
        <v>27</v>
      </c>
      <c r="C1920" s="6">
        <v>1128299</v>
      </c>
      <c r="D1920" s="7">
        <v>44425</v>
      </c>
      <c r="E1920" s="6" t="s">
        <v>28</v>
      </c>
      <c r="F1920" s="6" t="s">
        <v>77</v>
      </c>
      <c r="G1920" s="6" t="s">
        <v>60</v>
      </c>
      <c r="H1920" s="6" t="s">
        <v>17</v>
      </c>
      <c r="I1920" s="8">
        <v>0.95000000000000007</v>
      </c>
      <c r="J1920" s="9">
        <v>8500</v>
      </c>
      <c r="K1920" s="10">
        <f t="shared" si="14"/>
        <v>8075.0000000000009</v>
      </c>
      <c r="L1920" s="10">
        <f t="shared" si="15"/>
        <v>3230</v>
      </c>
      <c r="M1920" s="11">
        <v>0.39999999999999997</v>
      </c>
      <c r="O1920" s="16"/>
      <c r="P1920" s="14"/>
      <c r="Q1920" s="12"/>
      <c r="R1920" s="13"/>
    </row>
    <row r="1921" spans="1:18" ht="15.75" customHeight="1">
      <c r="A1921" s="1"/>
      <c r="B1921" s="6" t="s">
        <v>27</v>
      </c>
      <c r="C1921" s="6">
        <v>1128299</v>
      </c>
      <c r="D1921" s="7">
        <v>44425</v>
      </c>
      <c r="E1921" s="6" t="s">
        <v>28</v>
      </c>
      <c r="F1921" s="6" t="s">
        <v>77</v>
      </c>
      <c r="G1921" s="6" t="s">
        <v>60</v>
      </c>
      <c r="H1921" s="6" t="s">
        <v>18</v>
      </c>
      <c r="I1921" s="8">
        <v>0.85000000000000009</v>
      </c>
      <c r="J1921" s="9">
        <v>8250</v>
      </c>
      <c r="K1921" s="10">
        <f t="shared" si="14"/>
        <v>7012.5000000000009</v>
      </c>
      <c r="L1921" s="10">
        <f t="shared" si="15"/>
        <v>2805</v>
      </c>
      <c r="M1921" s="11">
        <v>0.39999999999999997</v>
      </c>
      <c r="O1921" s="16"/>
      <c r="P1921" s="14"/>
      <c r="Q1921" s="12"/>
      <c r="R1921" s="13"/>
    </row>
    <row r="1922" spans="1:18" ht="15.75" customHeight="1">
      <c r="A1922" s="1"/>
      <c r="B1922" s="6" t="s">
        <v>27</v>
      </c>
      <c r="C1922" s="6">
        <v>1128299</v>
      </c>
      <c r="D1922" s="7">
        <v>44425</v>
      </c>
      <c r="E1922" s="6" t="s">
        <v>28</v>
      </c>
      <c r="F1922" s="6" t="s">
        <v>77</v>
      </c>
      <c r="G1922" s="6" t="s">
        <v>60</v>
      </c>
      <c r="H1922" s="6" t="s">
        <v>19</v>
      </c>
      <c r="I1922" s="8">
        <v>0.75000000000000011</v>
      </c>
      <c r="J1922" s="9">
        <v>7000</v>
      </c>
      <c r="K1922" s="10">
        <f t="shared" si="14"/>
        <v>5250.0000000000009</v>
      </c>
      <c r="L1922" s="10">
        <f t="shared" si="15"/>
        <v>2100</v>
      </c>
      <c r="M1922" s="11">
        <v>0.39999999999999997</v>
      </c>
      <c r="O1922" s="16"/>
      <c r="P1922" s="14"/>
      <c r="Q1922" s="12"/>
      <c r="R1922" s="13"/>
    </row>
    <row r="1923" spans="1:18" ht="15.75" customHeight="1">
      <c r="A1923" s="1"/>
      <c r="B1923" s="6" t="s">
        <v>27</v>
      </c>
      <c r="C1923" s="6">
        <v>1128299</v>
      </c>
      <c r="D1923" s="7">
        <v>44425</v>
      </c>
      <c r="E1923" s="6" t="s">
        <v>28</v>
      </c>
      <c r="F1923" s="6" t="s">
        <v>77</v>
      </c>
      <c r="G1923" s="6" t="s">
        <v>60</v>
      </c>
      <c r="H1923" s="6" t="s">
        <v>20</v>
      </c>
      <c r="I1923" s="8">
        <v>0.75000000000000011</v>
      </c>
      <c r="J1923" s="9">
        <v>4750</v>
      </c>
      <c r="K1923" s="10">
        <f t="shared" si="14"/>
        <v>3562.5000000000005</v>
      </c>
      <c r="L1923" s="10">
        <f t="shared" si="15"/>
        <v>1425</v>
      </c>
      <c r="M1923" s="11">
        <v>0.39999999999999997</v>
      </c>
      <c r="O1923" s="16"/>
      <c r="P1923" s="14"/>
      <c r="Q1923" s="12"/>
      <c r="R1923" s="13"/>
    </row>
    <row r="1924" spans="1:18" ht="15.75" customHeight="1">
      <c r="A1924" s="1"/>
      <c r="B1924" s="6" t="s">
        <v>27</v>
      </c>
      <c r="C1924" s="6">
        <v>1128299</v>
      </c>
      <c r="D1924" s="7">
        <v>44425</v>
      </c>
      <c r="E1924" s="6" t="s">
        <v>28</v>
      </c>
      <c r="F1924" s="6" t="s">
        <v>77</v>
      </c>
      <c r="G1924" s="6" t="s">
        <v>60</v>
      </c>
      <c r="H1924" s="6" t="s">
        <v>21</v>
      </c>
      <c r="I1924" s="8">
        <v>0.64999999999999991</v>
      </c>
      <c r="J1924" s="9">
        <v>4750</v>
      </c>
      <c r="K1924" s="10">
        <f t="shared" si="14"/>
        <v>3087.4999999999995</v>
      </c>
      <c r="L1924" s="10">
        <f t="shared" si="15"/>
        <v>1389.3749999999998</v>
      </c>
      <c r="M1924" s="11">
        <v>0.45</v>
      </c>
      <c r="O1924" s="16"/>
      <c r="P1924" s="14"/>
      <c r="Q1924" s="12"/>
      <c r="R1924" s="13"/>
    </row>
    <row r="1925" spans="1:18" ht="15.75" customHeight="1">
      <c r="A1925" s="1"/>
      <c r="B1925" s="6" t="s">
        <v>27</v>
      </c>
      <c r="C1925" s="6">
        <v>1128299</v>
      </c>
      <c r="D1925" s="7">
        <v>44425</v>
      </c>
      <c r="E1925" s="6" t="s">
        <v>28</v>
      </c>
      <c r="F1925" s="6" t="s">
        <v>77</v>
      </c>
      <c r="G1925" s="6" t="s">
        <v>60</v>
      </c>
      <c r="H1925" s="6" t="s">
        <v>22</v>
      </c>
      <c r="I1925" s="8">
        <v>0.7</v>
      </c>
      <c r="J1925" s="9">
        <v>3000</v>
      </c>
      <c r="K1925" s="10">
        <f t="shared" si="14"/>
        <v>2100</v>
      </c>
      <c r="L1925" s="10">
        <f t="shared" si="15"/>
        <v>735</v>
      </c>
      <c r="M1925" s="11">
        <v>0.35</v>
      </c>
      <c r="O1925" s="16"/>
      <c r="P1925" s="14"/>
      <c r="Q1925" s="12"/>
      <c r="R1925" s="13"/>
    </row>
    <row r="1926" spans="1:18" ht="15.75" customHeight="1">
      <c r="A1926" s="1"/>
      <c r="B1926" s="6" t="s">
        <v>27</v>
      </c>
      <c r="C1926" s="6">
        <v>1128299</v>
      </c>
      <c r="D1926" s="7">
        <v>44457</v>
      </c>
      <c r="E1926" s="6" t="s">
        <v>28</v>
      </c>
      <c r="F1926" s="6" t="s">
        <v>77</v>
      </c>
      <c r="G1926" s="6" t="s">
        <v>60</v>
      </c>
      <c r="H1926" s="6" t="s">
        <v>17</v>
      </c>
      <c r="I1926" s="8">
        <v>0.45000000000000012</v>
      </c>
      <c r="J1926" s="9">
        <v>5000</v>
      </c>
      <c r="K1926" s="10">
        <f t="shared" si="14"/>
        <v>2250.0000000000005</v>
      </c>
      <c r="L1926" s="10">
        <f t="shared" si="15"/>
        <v>900.00000000000011</v>
      </c>
      <c r="M1926" s="11">
        <v>0.39999999999999997</v>
      </c>
      <c r="O1926" s="16"/>
      <c r="P1926" s="14"/>
      <c r="Q1926" s="12"/>
      <c r="R1926" s="13"/>
    </row>
    <row r="1927" spans="1:18" ht="15.75" customHeight="1">
      <c r="A1927" s="1"/>
      <c r="B1927" s="6" t="s">
        <v>27</v>
      </c>
      <c r="C1927" s="6">
        <v>1128299</v>
      </c>
      <c r="D1927" s="7">
        <v>44457</v>
      </c>
      <c r="E1927" s="6" t="s">
        <v>28</v>
      </c>
      <c r="F1927" s="6" t="s">
        <v>77</v>
      </c>
      <c r="G1927" s="6" t="s">
        <v>60</v>
      </c>
      <c r="H1927" s="6" t="s">
        <v>18</v>
      </c>
      <c r="I1927" s="8">
        <v>0.50000000000000011</v>
      </c>
      <c r="J1927" s="9">
        <v>5000</v>
      </c>
      <c r="K1927" s="10">
        <f t="shared" si="14"/>
        <v>2500.0000000000005</v>
      </c>
      <c r="L1927" s="10">
        <f t="shared" si="15"/>
        <v>1000.0000000000001</v>
      </c>
      <c r="M1927" s="11">
        <v>0.39999999999999997</v>
      </c>
      <c r="O1927" s="16"/>
      <c r="P1927" s="14"/>
      <c r="Q1927" s="12"/>
      <c r="R1927" s="13"/>
    </row>
    <row r="1928" spans="1:18" ht="15.75" customHeight="1">
      <c r="A1928" s="1"/>
      <c r="B1928" s="6" t="s">
        <v>27</v>
      </c>
      <c r="C1928" s="6">
        <v>1128299</v>
      </c>
      <c r="D1928" s="7">
        <v>44457</v>
      </c>
      <c r="E1928" s="6" t="s">
        <v>28</v>
      </c>
      <c r="F1928" s="6" t="s">
        <v>77</v>
      </c>
      <c r="G1928" s="6" t="s">
        <v>60</v>
      </c>
      <c r="H1928" s="6" t="s">
        <v>19</v>
      </c>
      <c r="I1928" s="8">
        <v>0.45000000000000012</v>
      </c>
      <c r="J1928" s="9">
        <v>3000</v>
      </c>
      <c r="K1928" s="10">
        <f t="shared" si="14"/>
        <v>1350.0000000000005</v>
      </c>
      <c r="L1928" s="10">
        <f t="shared" si="15"/>
        <v>540.00000000000011</v>
      </c>
      <c r="M1928" s="11">
        <v>0.39999999999999997</v>
      </c>
      <c r="O1928" s="16"/>
      <c r="P1928" s="14"/>
      <c r="Q1928" s="12"/>
      <c r="R1928" s="13"/>
    </row>
    <row r="1929" spans="1:18" ht="15.75" customHeight="1">
      <c r="A1929" s="1"/>
      <c r="B1929" s="6" t="s">
        <v>27</v>
      </c>
      <c r="C1929" s="6">
        <v>1128299</v>
      </c>
      <c r="D1929" s="7">
        <v>44457</v>
      </c>
      <c r="E1929" s="6" t="s">
        <v>28</v>
      </c>
      <c r="F1929" s="6" t="s">
        <v>77</v>
      </c>
      <c r="G1929" s="6" t="s">
        <v>60</v>
      </c>
      <c r="H1929" s="6" t="s">
        <v>20</v>
      </c>
      <c r="I1929" s="8">
        <v>0.45000000000000012</v>
      </c>
      <c r="J1929" s="9">
        <v>2500</v>
      </c>
      <c r="K1929" s="10">
        <f t="shared" si="14"/>
        <v>1125.0000000000002</v>
      </c>
      <c r="L1929" s="10">
        <f t="shared" si="15"/>
        <v>450.00000000000006</v>
      </c>
      <c r="M1929" s="11">
        <v>0.39999999999999997</v>
      </c>
      <c r="O1929" s="16"/>
      <c r="P1929" s="14"/>
      <c r="Q1929" s="12"/>
      <c r="R1929" s="13"/>
    </row>
    <row r="1930" spans="1:18" ht="15.75" customHeight="1">
      <c r="A1930" s="1"/>
      <c r="B1930" s="6" t="s">
        <v>27</v>
      </c>
      <c r="C1930" s="6">
        <v>1128299</v>
      </c>
      <c r="D1930" s="7">
        <v>44457</v>
      </c>
      <c r="E1930" s="6" t="s">
        <v>28</v>
      </c>
      <c r="F1930" s="6" t="s">
        <v>77</v>
      </c>
      <c r="G1930" s="6" t="s">
        <v>60</v>
      </c>
      <c r="H1930" s="6" t="s">
        <v>21</v>
      </c>
      <c r="I1930" s="8">
        <v>0.55000000000000004</v>
      </c>
      <c r="J1930" s="9">
        <v>2750</v>
      </c>
      <c r="K1930" s="10">
        <f t="shared" si="14"/>
        <v>1512.5000000000002</v>
      </c>
      <c r="L1930" s="10">
        <f t="shared" si="15"/>
        <v>680.62500000000011</v>
      </c>
      <c r="M1930" s="11">
        <v>0.45</v>
      </c>
      <c r="O1930" s="16"/>
      <c r="P1930" s="14"/>
      <c r="Q1930" s="12"/>
      <c r="R1930" s="13"/>
    </row>
    <row r="1931" spans="1:18" ht="15.75" customHeight="1">
      <c r="A1931" s="1"/>
      <c r="B1931" s="6" t="s">
        <v>27</v>
      </c>
      <c r="C1931" s="6">
        <v>1128299</v>
      </c>
      <c r="D1931" s="7">
        <v>44457</v>
      </c>
      <c r="E1931" s="6" t="s">
        <v>28</v>
      </c>
      <c r="F1931" s="6" t="s">
        <v>77</v>
      </c>
      <c r="G1931" s="6" t="s">
        <v>60</v>
      </c>
      <c r="H1931" s="6" t="s">
        <v>22</v>
      </c>
      <c r="I1931" s="8">
        <v>0.39999999999999997</v>
      </c>
      <c r="J1931" s="9">
        <v>3000</v>
      </c>
      <c r="K1931" s="10">
        <f t="shared" si="14"/>
        <v>1200</v>
      </c>
      <c r="L1931" s="10">
        <f t="shared" si="15"/>
        <v>420</v>
      </c>
      <c r="M1931" s="11">
        <v>0.35</v>
      </c>
      <c r="O1931" s="16"/>
      <c r="P1931" s="14"/>
      <c r="Q1931" s="12"/>
      <c r="R1931" s="13"/>
    </row>
    <row r="1932" spans="1:18" ht="15.75" customHeight="1">
      <c r="A1932" s="1"/>
      <c r="B1932" s="6" t="s">
        <v>27</v>
      </c>
      <c r="C1932" s="6">
        <v>1128299</v>
      </c>
      <c r="D1932" s="7">
        <v>44486</v>
      </c>
      <c r="E1932" s="6" t="s">
        <v>28</v>
      </c>
      <c r="F1932" s="6" t="s">
        <v>77</v>
      </c>
      <c r="G1932" s="6" t="s">
        <v>60</v>
      </c>
      <c r="H1932" s="6" t="s">
        <v>17</v>
      </c>
      <c r="I1932" s="8">
        <v>0.35000000000000003</v>
      </c>
      <c r="J1932" s="9">
        <v>4000</v>
      </c>
      <c r="K1932" s="10">
        <f t="shared" si="14"/>
        <v>1400.0000000000002</v>
      </c>
      <c r="L1932" s="10">
        <f t="shared" si="15"/>
        <v>560</v>
      </c>
      <c r="M1932" s="11">
        <v>0.39999999999999997</v>
      </c>
      <c r="O1932" s="16"/>
      <c r="P1932" s="14"/>
      <c r="Q1932" s="12"/>
      <c r="R1932" s="13"/>
    </row>
    <row r="1933" spans="1:18" ht="15.75" customHeight="1">
      <c r="A1933" s="1"/>
      <c r="B1933" s="6" t="s">
        <v>27</v>
      </c>
      <c r="C1933" s="6">
        <v>1128299</v>
      </c>
      <c r="D1933" s="7">
        <v>44486</v>
      </c>
      <c r="E1933" s="6" t="s">
        <v>28</v>
      </c>
      <c r="F1933" s="6" t="s">
        <v>77</v>
      </c>
      <c r="G1933" s="6" t="s">
        <v>60</v>
      </c>
      <c r="H1933" s="6" t="s">
        <v>18</v>
      </c>
      <c r="I1933" s="8">
        <v>0.50000000000000011</v>
      </c>
      <c r="J1933" s="9">
        <v>5750</v>
      </c>
      <c r="K1933" s="10">
        <f t="shared" si="14"/>
        <v>2875.0000000000005</v>
      </c>
      <c r="L1933" s="10">
        <f t="shared" si="15"/>
        <v>1150</v>
      </c>
      <c r="M1933" s="11">
        <v>0.39999999999999997</v>
      </c>
      <c r="O1933" s="16"/>
      <c r="P1933" s="14"/>
      <c r="Q1933" s="12"/>
      <c r="R1933" s="13"/>
    </row>
    <row r="1934" spans="1:18" ht="15.75" customHeight="1">
      <c r="A1934" s="1"/>
      <c r="B1934" s="6" t="s">
        <v>27</v>
      </c>
      <c r="C1934" s="6">
        <v>1128299</v>
      </c>
      <c r="D1934" s="7">
        <v>44486</v>
      </c>
      <c r="E1934" s="6" t="s">
        <v>28</v>
      </c>
      <c r="F1934" s="6" t="s">
        <v>77</v>
      </c>
      <c r="G1934" s="6" t="s">
        <v>60</v>
      </c>
      <c r="H1934" s="6" t="s">
        <v>19</v>
      </c>
      <c r="I1934" s="8">
        <v>0.45000000000000012</v>
      </c>
      <c r="J1934" s="9">
        <v>4000</v>
      </c>
      <c r="K1934" s="10">
        <f t="shared" si="14"/>
        <v>1800.0000000000005</v>
      </c>
      <c r="L1934" s="10">
        <f t="shared" si="15"/>
        <v>720.00000000000011</v>
      </c>
      <c r="M1934" s="11">
        <v>0.39999999999999997</v>
      </c>
      <c r="O1934" s="16"/>
      <c r="P1934" s="14"/>
      <c r="Q1934" s="12"/>
      <c r="R1934" s="13"/>
    </row>
    <row r="1935" spans="1:18" ht="15.75" customHeight="1">
      <c r="A1935" s="1"/>
      <c r="B1935" s="6" t="s">
        <v>27</v>
      </c>
      <c r="C1935" s="6">
        <v>1128299</v>
      </c>
      <c r="D1935" s="7">
        <v>44486</v>
      </c>
      <c r="E1935" s="6" t="s">
        <v>28</v>
      </c>
      <c r="F1935" s="6" t="s">
        <v>77</v>
      </c>
      <c r="G1935" s="6" t="s">
        <v>60</v>
      </c>
      <c r="H1935" s="6" t="s">
        <v>20</v>
      </c>
      <c r="I1935" s="8">
        <v>0.40000000000000008</v>
      </c>
      <c r="J1935" s="9">
        <v>3750</v>
      </c>
      <c r="K1935" s="10">
        <f t="shared" si="14"/>
        <v>1500.0000000000002</v>
      </c>
      <c r="L1935" s="10">
        <f t="shared" si="15"/>
        <v>600</v>
      </c>
      <c r="M1935" s="11">
        <v>0.39999999999999997</v>
      </c>
      <c r="O1935" s="16"/>
      <c r="P1935" s="14"/>
      <c r="Q1935" s="12"/>
      <c r="R1935" s="13"/>
    </row>
    <row r="1936" spans="1:18" ht="15.75" customHeight="1">
      <c r="A1936" s="1"/>
      <c r="B1936" s="6" t="s">
        <v>27</v>
      </c>
      <c r="C1936" s="6">
        <v>1128299</v>
      </c>
      <c r="D1936" s="7">
        <v>44486</v>
      </c>
      <c r="E1936" s="6" t="s">
        <v>28</v>
      </c>
      <c r="F1936" s="6" t="s">
        <v>77</v>
      </c>
      <c r="G1936" s="6" t="s">
        <v>60</v>
      </c>
      <c r="H1936" s="6" t="s">
        <v>21</v>
      </c>
      <c r="I1936" s="8">
        <v>0.5</v>
      </c>
      <c r="J1936" s="9">
        <v>3500</v>
      </c>
      <c r="K1936" s="10">
        <f t="shared" si="14"/>
        <v>1750</v>
      </c>
      <c r="L1936" s="10">
        <f t="shared" si="15"/>
        <v>787.5</v>
      </c>
      <c r="M1936" s="11">
        <v>0.45</v>
      </c>
      <c r="O1936" s="16"/>
      <c r="P1936" s="14"/>
      <c r="Q1936" s="12"/>
      <c r="R1936" s="13"/>
    </row>
    <row r="1937" spans="1:18" ht="15.75" customHeight="1">
      <c r="A1937" s="1"/>
      <c r="B1937" s="6" t="s">
        <v>27</v>
      </c>
      <c r="C1937" s="6">
        <v>1128299</v>
      </c>
      <c r="D1937" s="7">
        <v>44486</v>
      </c>
      <c r="E1937" s="6" t="s">
        <v>28</v>
      </c>
      <c r="F1937" s="6" t="s">
        <v>77</v>
      </c>
      <c r="G1937" s="6" t="s">
        <v>60</v>
      </c>
      <c r="H1937" s="6" t="s">
        <v>22</v>
      </c>
      <c r="I1937" s="8">
        <v>0.55000000000000004</v>
      </c>
      <c r="J1937" s="9">
        <v>4000</v>
      </c>
      <c r="K1937" s="10">
        <f t="shared" si="14"/>
        <v>2200</v>
      </c>
      <c r="L1937" s="10">
        <f t="shared" si="15"/>
        <v>770</v>
      </c>
      <c r="M1937" s="11">
        <v>0.35</v>
      </c>
      <c r="O1937" s="16"/>
      <c r="P1937" s="14"/>
      <c r="Q1937" s="12"/>
      <c r="R1937" s="13"/>
    </row>
    <row r="1938" spans="1:18" ht="15.75" customHeight="1">
      <c r="A1938" s="1"/>
      <c r="B1938" s="6" t="s">
        <v>27</v>
      </c>
      <c r="C1938" s="6">
        <v>1128299</v>
      </c>
      <c r="D1938" s="7">
        <v>44517</v>
      </c>
      <c r="E1938" s="6" t="s">
        <v>28</v>
      </c>
      <c r="F1938" s="6" t="s">
        <v>77</v>
      </c>
      <c r="G1938" s="6" t="s">
        <v>60</v>
      </c>
      <c r="H1938" s="6" t="s">
        <v>17</v>
      </c>
      <c r="I1938" s="8">
        <v>0.40000000000000008</v>
      </c>
      <c r="J1938" s="9">
        <v>6250</v>
      </c>
      <c r="K1938" s="10">
        <f t="shared" si="14"/>
        <v>2500.0000000000005</v>
      </c>
      <c r="L1938" s="10">
        <f t="shared" si="15"/>
        <v>1000.0000000000001</v>
      </c>
      <c r="M1938" s="11">
        <v>0.39999999999999997</v>
      </c>
      <c r="O1938" s="16"/>
      <c r="P1938" s="14"/>
      <c r="Q1938" s="12"/>
      <c r="R1938" s="13"/>
    </row>
    <row r="1939" spans="1:18" ht="15.75" customHeight="1">
      <c r="A1939" s="1"/>
      <c r="B1939" s="6" t="s">
        <v>27</v>
      </c>
      <c r="C1939" s="6">
        <v>1128299</v>
      </c>
      <c r="D1939" s="7">
        <v>44517</v>
      </c>
      <c r="E1939" s="6" t="s">
        <v>28</v>
      </c>
      <c r="F1939" s="6" t="s">
        <v>77</v>
      </c>
      <c r="G1939" s="6" t="s">
        <v>60</v>
      </c>
      <c r="H1939" s="6" t="s">
        <v>18</v>
      </c>
      <c r="I1939" s="8">
        <v>0.45000000000000012</v>
      </c>
      <c r="J1939" s="9">
        <v>7000</v>
      </c>
      <c r="K1939" s="10">
        <f t="shared" si="14"/>
        <v>3150.0000000000009</v>
      </c>
      <c r="L1939" s="10">
        <f t="shared" si="15"/>
        <v>1260.0000000000002</v>
      </c>
      <c r="M1939" s="11">
        <v>0.39999999999999997</v>
      </c>
      <c r="O1939" s="16"/>
      <c r="P1939" s="14"/>
      <c r="Q1939" s="12"/>
      <c r="R1939" s="13"/>
    </row>
    <row r="1940" spans="1:18" ht="15.75" customHeight="1">
      <c r="A1940" s="1"/>
      <c r="B1940" s="6" t="s">
        <v>27</v>
      </c>
      <c r="C1940" s="6">
        <v>1128299</v>
      </c>
      <c r="D1940" s="7">
        <v>44517</v>
      </c>
      <c r="E1940" s="6" t="s">
        <v>28</v>
      </c>
      <c r="F1940" s="6" t="s">
        <v>77</v>
      </c>
      <c r="G1940" s="6" t="s">
        <v>60</v>
      </c>
      <c r="H1940" s="6" t="s">
        <v>19</v>
      </c>
      <c r="I1940" s="8">
        <v>0.40000000000000008</v>
      </c>
      <c r="J1940" s="9">
        <v>5250</v>
      </c>
      <c r="K1940" s="10">
        <f t="shared" si="14"/>
        <v>2100.0000000000005</v>
      </c>
      <c r="L1940" s="10">
        <f t="shared" si="15"/>
        <v>840.00000000000011</v>
      </c>
      <c r="M1940" s="11">
        <v>0.39999999999999997</v>
      </c>
      <c r="O1940" s="16"/>
      <c r="P1940" s="14"/>
      <c r="Q1940" s="12"/>
      <c r="R1940" s="13"/>
    </row>
    <row r="1941" spans="1:18" ht="15.75" customHeight="1">
      <c r="A1941" s="1"/>
      <c r="B1941" s="6" t="s">
        <v>27</v>
      </c>
      <c r="C1941" s="6">
        <v>1128299</v>
      </c>
      <c r="D1941" s="7">
        <v>44517</v>
      </c>
      <c r="E1941" s="6" t="s">
        <v>28</v>
      </c>
      <c r="F1941" s="6" t="s">
        <v>77</v>
      </c>
      <c r="G1941" s="6" t="s">
        <v>60</v>
      </c>
      <c r="H1941" s="6" t="s">
        <v>20</v>
      </c>
      <c r="I1941" s="8">
        <v>0.50000000000000011</v>
      </c>
      <c r="J1941" s="9">
        <v>5000</v>
      </c>
      <c r="K1941" s="10">
        <f t="shared" si="14"/>
        <v>2500.0000000000005</v>
      </c>
      <c r="L1941" s="10">
        <f t="shared" si="15"/>
        <v>1000.0000000000001</v>
      </c>
      <c r="M1941" s="11">
        <v>0.39999999999999997</v>
      </c>
      <c r="O1941" s="16"/>
      <c r="P1941" s="14"/>
      <c r="Q1941" s="12"/>
      <c r="R1941" s="13"/>
    </row>
    <row r="1942" spans="1:18" ht="15.75" customHeight="1">
      <c r="A1942" s="1"/>
      <c r="B1942" s="6" t="s">
        <v>27</v>
      </c>
      <c r="C1942" s="6">
        <v>1128299</v>
      </c>
      <c r="D1942" s="7">
        <v>44517</v>
      </c>
      <c r="E1942" s="6" t="s">
        <v>28</v>
      </c>
      <c r="F1942" s="6" t="s">
        <v>77</v>
      </c>
      <c r="G1942" s="6" t="s">
        <v>60</v>
      </c>
      <c r="H1942" s="6" t="s">
        <v>21</v>
      </c>
      <c r="I1942" s="8">
        <v>0.70000000000000007</v>
      </c>
      <c r="J1942" s="9">
        <v>4750</v>
      </c>
      <c r="K1942" s="10">
        <f t="shared" si="14"/>
        <v>3325.0000000000005</v>
      </c>
      <c r="L1942" s="10">
        <f t="shared" si="15"/>
        <v>1496.2500000000002</v>
      </c>
      <c r="M1942" s="11">
        <v>0.45</v>
      </c>
      <c r="O1942" s="16"/>
      <c r="P1942" s="14"/>
      <c r="Q1942" s="12"/>
      <c r="R1942" s="13"/>
    </row>
    <row r="1943" spans="1:18" ht="15.75" customHeight="1">
      <c r="A1943" s="1"/>
      <c r="B1943" s="6" t="s">
        <v>27</v>
      </c>
      <c r="C1943" s="6">
        <v>1128299</v>
      </c>
      <c r="D1943" s="7">
        <v>44517</v>
      </c>
      <c r="E1943" s="6" t="s">
        <v>28</v>
      </c>
      <c r="F1943" s="6" t="s">
        <v>77</v>
      </c>
      <c r="G1943" s="6" t="s">
        <v>60</v>
      </c>
      <c r="H1943" s="6" t="s">
        <v>22</v>
      </c>
      <c r="I1943" s="8">
        <v>0.8500000000000002</v>
      </c>
      <c r="J1943" s="9">
        <v>6000</v>
      </c>
      <c r="K1943" s="10">
        <f t="shared" si="14"/>
        <v>5100.0000000000009</v>
      </c>
      <c r="L1943" s="10">
        <f t="shared" si="15"/>
        <v>1785.0000000000002</v>
      </c>
      <c r="M1943" s="11">
        <v>0.35</v>
      </c>
      <c r="O1943" s="16"/>
      <c r="P1943" s="14"/>
      <c r="Q1943" s="12"/>
      <c r="R1943" s="13"/>
    </row>
    <row r="1944" spans="1:18" ht="15.75" customHeight="1">
      <c r="A1944" s="1"/>
      <c r="B1944" s="6" t="s">
        <v>27</v>
      </c>
      <c r="C1944" s="6">
        <v>1128299</v>
      </c>
      <c r="D1944" s="7">
        <v>44546</v>
      </c>
      <c r="E1944" s="6" t="s">
        <v>28</v>
      </c>
      <c r="F1944" s="6" t="s">
        <v>77</v>
      </c>
      <c r="G1944" s="6" t="s">
        <v>60</v>
      </c>
      <c r="H1944" s="6" t="s">
        <v>17</v>
      </c>
      <c r="I1944" s="8">
        <v>0.70000000000000018</v>
      </c>
      <c r="J1944" s="9">
        <v>8000</v>
      </c>
      <c r="K1944" s="10">
        <f t="shared" si="14"/>
        <v>5600.0000000000018</v>
      </c>
      <c r="L1944" s="10">
        <f t="shared" si="15"/>
        <v>2240.0000000000005</v>
      </c>
      <c r="M1944" s="11">
        <v>0.39999999999999997</v>
      </c>
      <c r="O1944" s="16"/>
      <c r="P1944" s="14"/>
      <c r="Q1944" s="12"/>
      <c r="R1944" s="13"/>
    </row>
    <row r="1945" spans="1:18" ht="15.75" customHeight="1">
      <c r="A1945" s="1"/>
      <c r="B1945" s="6" t="s">
        <v>27</v>
      </c>
      <c r="C1945" s="6">
        <v>1128299</v>
      </c>
      <c r="D1945" s="7">
        <v>44546</v>
      </c>
      <c r="E1945" s="6" t="s">
        <v>28</v>
      </c>
      <c r="F1945" s="6" t="s">
        <v>77</v>
      </c>
      <c r="G1945" s="6" t="s">
        <v>60</v>
      </c>
      <c r="H1945" s="6" t="s">
        <v>18</v>
      </c>
      <c r="I1945" s="8">
        <v>0.80000000000000027</v>
      </c>
      <c r="J1945" s="9">
        <v>8000</v>
      </c>
      <c r="K1945" s="10">
        <f t="shared" si="14"/>
        <v>6400.0000000000018</v>
      </c>
      <c r="L1945" s="10">
        <f t="shared" si="15"/>
        <v>2560.0000000000005</v>
      </c>
      <c r="M1945" s="11">
        <v>0.39999999999999997</v>
      </c>
      <c r="O1945" s="16"/>
      <c r="P1945" s="14"/>
      <c r="Q1945" s="12"/>
      <c r="R1945" s="13"/>
    </row>
    <row r="1946" spans="1:18" ht="15.75" customHeight="1">
      <c r="A1946" s="1"/>
      <c r="B1946" s="6" t="s">
        <v>27</v>
      </c>
      <c r="C1946" s="6">
        <v>1128299</v>
      </c>
      <c r="D1946" s="7">
        <v>44546</v>
      </c>
      <c r="E1946" s="6" t="s">
        <v>28</v>
      </c>
      <c r="F1946" s="6" t="s">
        <v>77</v>
      </c>
      <c r="G1946" s="6" t="s">
        <v>60</v>
      </c>
      <c r="H1946" s="6" t="s">
        <v>19</v>
      </c>
      <c r="I1946" s="8">
        <v>0.75000000000000022</v>
      </c>
      <c r="J1946" s="9">
        <v>6000</v>
      </c>
      <c r="K1946" s="10">
        <f t="shared" si="14"/>
        <v>4500.0000000000009</v>
      </c>
      <c r="L1946" s="10">
        <f t="shared" si="15"/>
        <v>1800.0000000000002</v>
      </c>
      <c r="M1946" s="11">
        <v>0.39999999999999997</v>
      </c>
      <c r="O1946" s="16"/>
      <c r="P1946" s="14"/>
      <c r="Q1946" s="12"/>
      <c r="R1946" s="13"/>
    </row>
    <row r="1947" spans="1:18" ht="15.75" customHeight="1">
      <c r="A1947" s="1"/>
      <c r="B1947" s="6" t="s">
        <v>27</v>
      </c>
      <c r="C1947" s="6">
        <v>1128299</v>
      </c>
      <c r="D1947" s="7">
        <v>44546</v>
      </c>
      <c r="E1947" s="6" t="s">
        <v>28</v>
      </c>
      <c r="F1947" s="6" t="s">
        <v>77</v>
      </c>
      <c r="G1947" s="6" t="s">
        <v>60</v>
      </c>
      <c r="H1947" s="6" t="s">
        <v>20</v>
      </c>
      <c r="I1947" s="8">
        <v>0.75000000000000022</v>
      </c>
      <c r="J1947" s="9">
        <v>6000</v>
      </c>
      <c r="K1947" s="10">
        <f t="shared" si="14"/>
        <v>4500.0000000000009</v>
      </c>
      <c r="L1947" s="10">
        <f t="shared" si="15"/>
        <v>1800.0000000000002</v>
      </c>
      <c r="M1947" s="11">
        <v>0.39999999999999997</v>
      </c>
      <c r="O1947" s="16"/>
      <c r="P1947" s="14"/>
      <c r="Q1947" s="12"/>
      <c r="R1947" s="13"/>
    </row>
    <row r="1948" spans="1:18" ht="15.75" customHeight="1">
      <c r="A1948" s="1"/>
      <c r="B1948" s="6" t="s">
        <v>27</v>
      </c>
      <c r="C1948" s="6">
        <v>1128299</v>
      </c>
      <c r="D1948" s="7">
        <v>44546</v>
      </c>
      <c r="E1948" s="6" t="s">
        <v>28</v>
      </c>
      <c r="F1948" s="6" t="s">
        <v>77</v>
      </c>
      <c r="G1948" s="6" t="s">
        <v>60</v>
      </c>
      <c r="H1948" s="6" t="s">
        <v>21</v>
      </c>
      <c r="I1948" s="8">
        <v>0.8500000000000002</v>
      </c>
      <c r="J1948" s="9">
        <v>5250</v>
      </c>
      <c r="K1948" s="10">
        <f t="shared" si="14"/>
        <v>4462.5000000000009</v>
      </c>
      <c r="L1948" s="10">
        <f t="shared" si="15"/>
        <v>2008.1250000000005</v>
      </c>
      <c r="M1948" s="11">
        <v>0.45</v>
      </c>
      <c r="O1948" s="16"/>
      <c r="P1948" s="14"/>
      <c r="Q1948" s="12"/>
      <c r="R1948" s="13"/>
    </row>
    <row r="1949" spans="1:18" ht="15.75" customHeight="1">
      <c r="A1949" s="1"/>
      <c r="B1949" s="6" t="s">
        <v>27</v>
      </c>
      <c r="C1949" s="6">
        <v>1128299</v>
      </c>
      <c r="D1949" s="7">
        <v>44546</v>
      </c>
      <c r="E1949" s="6" t="s">
        <v>28</v>
      </c>
      <c r="F1949" s="6" t="s">
        <v>77</v>
      </c>
      <c r="G1949" s="6" t="s">
        <v>60</v>
      </c>
      <c r="H1949" s="6" t="s">
        <v>22</v>
      </c>
      <c r="I1949" s="8">
        <v>0.90000000000000024</v>
      </c>
      <c r="J1949" s="9">
        <v>6250</v>
      </c>
      <c r="K1949" s="10">
        <f t="shared" si="14"/>
        <v>5625.0000000000018</v>
      </c>
      <c r="L1949" s="10">
        <f t="shared" si="15"/>
        <v>1968.7500000000005</v>
      </c>
      <c r="M1949" s="11">
        <v>0.35</v>
      </c>
      <c r="O1949" s="16"/>
      <c r="P1949" s="14"/>
      <c r="Q1949" s="12"/>
      <c r="R1949" s="13"/>
    </row>
    <row r="1950" spans="1:18" ht="15.75" customHeight="1">
      <c r="A1950" s="1" t="s">
        <v>39</v>
      </c>
      <c r="B1950" s="6" t="s">
        <v>23</v>
      </c>
      <c r="C1950" s="6">
        <v>1197831</v>
      </c>
      <c r="D1950" s="7">
        <v>44201</v>
      </c>
      <c r="E1950" s="6" t="s">
        <v>24</v>
      </c>
      <c r="F1950" s="6" t="s">
        <v>78</v>
      </c>
      <c r="G1950" s="6" t="s">
        <v>79</v>
      </c>
      <c r="H1950" s="6" t="s">
        <v>17</v>
      </c>
      <c r="I1950" s="8">
        <v>0.2</v>
      </c>
      <c r="J1950" s="9">
        <v>6750</v>
      </c>
      <c r="K1950" s="10">
        <f t="shared" si="14"/>
        <v>1350</v>
      </c>
      <c r="L1950" s="10">
        <f t="shared" si="15"/>
        <v>405</v>
      </c>
      <c r="M1950" s="11">
        <v>0.3</v>
      </c>
      <c r="O1950" s="16"/>
      <c r="P1950" s="14"/>
      <c r="Q1950" s="12"/>
      <c r="R1950" s="13"/>
    </row>
    <row r="1951" spans="1:18" ht="15.75" customHeight="1">
      <c r="A1951" s="1"/>
      <c r="B1951" s="6" t="s">
        <v>23</v>
      </c>
      <c r="C1951" s="6">
        <v>1197831</v>
      </c>
      <c r="D1951" s="7">
        <v>44201</v>
      </c>
      <c r="E1951" s="6" t="s">
        <v>24</v>
      </c>
      <c r="F1951" s="6" t="s">
        <v>78</v>
      </c>
      <c r="G1951" s="6" t="s">
        <v>79</v>
      </c>
      <c r="H1951" s="6" t="s">
        <v>18</v>
      </c>
      <c r="I1951" s="8">
        <v>0.3</v>
      </c>
      <c r="J1951" s="9">
        <v>6750</v>
      </c>
      <c r="K1951" s="10">
        <f t="shared" si="14"/>
        <v>2025</v>
      </c>
      <c r="L1951" s="10">
        <f t="shared" si="15"/>
        <v>607.5</v>
      </c>
      <c r="M1951" s="11">
        <v>0.3</v>
      </c>
      <c r="O1951" s="16"/>
      <c r="P1951" s="14"/>
      <c r="Q1951" s="12"/>
      <c r="R1951" s="13"/>
    </row>
    <row r="1952" spans="1:18" ht="15.75" customHeight="1">
      <c r="A1952" s="1"/>
      <c r="B1952" s="6" t="s">
        <v>23</v>
      </c>
      <c r="C1952" s="6">
        <v>1197831</v>
      </c>
      <c r="D1952" s="7">
        <v>44201</v>
      </c>
      <c r="E1952" s="6" t="s">
        <v>24</v>
      </c>
      <c r="F1952" s="6" t="s">
        <v>78</v>
      </c>
      <c r="G1952" s="6" t="s">
        <v>79</v>
      </c>
      <c r="H1952" s="6" t="s">
        <v>19</v>
      </c>
      <c r="I1952" s="8">
        <v>0.3</v>
      </c>
      <c r="J1952" s="9">
        <v>4750</v>
      </c>
      <c r="K1952" s="10">
        <f t="shared" si="14"/>
        <v>1425</v>
      </c>
      <c r="L1952" s="10">
        <f t="shared" si="15"/>
        <v>427.5</v>
      </c>
      <c r="M1952" s="11">
        <v>0.3</v>
      </c>
      <c r="O1952" s="16"/>
      <c r="P1952" s="14"/>
      <c r="Q1952" s="12"/>
      <c r="R1952" s="13"/>
    </row>
    <row r="1953" spans="1:18" ht="15.75" customHeight="1">
      <c r="A1953" s="1"/>
      <c r="B1953" s="6" t="s">
        <v>23</v>
      </c>
      <c r="C1953" s="6">
        <v>1197831</v>
      </c>
      <c r="D1953" s="7">
        <v>44201</v>
      </c>
      <c r="E1953" s="6" t="s">
        <v>24</v>
      </c>
      <c r="F1953" s="6" t="s">
        <v>78</v>
      </c>
      <c r="G1953" s="6" t="s">
        <v>79</v>
      </c>
      <c r="H1953" s="6" t="s">
        <v>20</v>
      </c>
      <c r="I1953" s="8">
        <v>0.35</v>
      </c>
      <c r="J1953" s="9">
        <v>4750</v>
      </c>
      <c r="K1953" s="10">
        <f t="shared" si="14"/>
        <v>1662.5</v>
      </c>
      <c r="L1953" s="10">
        <f t="shared" si="15"/>
        <v>665</v>
      </c>
      <c r="M1953" s="11">
        <v>0.4</v>
      </c>
      <c r="O1953" s="16"/>
      <c r="P1953" s="14"/>
      <c r="Q1953" s="12"/>
      <c r="R1953" s="13"/>
    </row>
    <row r="1954" spans="1:18" ht="15.75" customHeight="1">
      <c r="A1954" s="1"/>
      <c r="B1954" s="6" t="s">
        <v>23</v>
      </c>
      <c r="C1954" s="6">
        <v>1197831</v>
      </c>
      <c r="D1954" s="7">
        <v>44201</v>
      </c>
      <c r="E1954" s="6" t="s">
        <v>24</v>
      </c>
      <c r="F1954" s="6" t="s">
        <v>78</v>
      </c>
      <c r="G1954" s="6" t="s">
        <v>79</v>
      </c>
      <c r="H1954" s="6" t="s">
        <v>21</v>
      </c>
      <c r="I1954" s="8">
        <v>0.4</v>
      </c>
      <c r="J1954" s="9">
        <v>3250</v>
      </c>
      <c r="K1954" s="10">
        <f t="shared" si="14"/>
        <v>1300</v>
      </c>
      <c r="L1954" s="10">
        <f t="shared" si="15"/>
        <v>325</v>
      </c>
      <c r="M1954" s="11">
        <v>0.25</v>
      </c>
      <c r="O1954" s="16"/>
      <c r="P1954" s="14"/>
      <c r="Q1954" s="12"/>
      <c r="R1954" s="13"/>
    </row>
    <row r="1955" spans="1:18" ht="15.75" customHeight="1">
      <c r="A1955" s="1"/>
      <c r="B1955" s="6" t="s">
        <v>23</v>
      </c>
      <c r="C1955" s="6">
        <v>1197831</v>
      </c>
      <c r="D1955" s="7">
        <v>44201</v>
      </c>
      <c r="E1955" s="6" t="s">
        <v>24</v>
      </c>
      <c r="F1955" s="6" t="s">
        <v>78</v>
      </c>
      <c r="G1955" s="6" t="s">
        <v>79</v>
      </c>
      <c r="H1955" s="6" t="s">
        <v>22</v>
      </c>
      <c r="I1955" s="8">
        <v>0.35</v>
      </c>
      <c r="J1955" s="9">
        <v>4750</v>
      </c>
      <c r="K1955" s="10">
        <f t="shared" si="14"/>
        <v>1662.5</v>
      </c>
      <c r="L1955" s="10">
        <f t="shared" si="15"/>
        <v>748.125</v>
      </c>
      <c r="M1955" s="11">
        <v>0.45</v>
      </c>
      <c r="O1955" s="16"/>
      <c r="P1955" s="14"/>
      <c r="Q1955" s="12"/>
      <c r="R1955" s="13"/>
    </row>
    <row r="1956" spans="1:18" ht="15.75" customHeight="1">
      <c r="A1956" s="1"/>
      <c r="B1956" s="6" t="s">
        <v>23</v>
      </c>
      <c r="C1956" s="6">
        <v>1197831</v>
      </c>
      <c r="D1956" s="7">
        <v>44231</v>
      </c>
      <c r="E1956" s="6" t="s">
        <v>24</v>
      </c>
      <c r="F1956" s="6" t="s">
        <v>78</v>
      </c>
      <c r="G1956" s="6" t="s">
        <v>79</v>
      </c>
      <c r="H1956" s="6" t="s">
        <v>17</v>
      </c>
      <c r="I1956" s="8">
        <v>0.25</v>
      </c>
      <c r="J1956" s="9">
        <v>6250</v>
      </c>
      <c r="K1956" s="10">
        <f t="shared" si="14"/>
        <v>1562.5</v>
      </c>
      <c r="L1956" s="10">
        <f t="shared" si="15"/>
        <v>468.75</v>
      </c>
      <c r="M1956" s="11">
        <v>0.3</v>
      </c>
      <c r="O1956" s="16"/>
      <c r="P1956" s="14"/>
      <c r="Q1956" s="12"/>
      <c r="R1956" s="13"/>
    </row>
    <row r="1957" spans="1:18" ht="15.75" customHeight="1">
      <c r="A1957" s="1"/>
      <c r="B1957" s="6" t="s">
        <v>23</v>
      </c>
      <c r="C1957" s="6">
        <v>1197831</v>
      </c>
      <c r="D1957" s="7">
        <v>44231</v>
      </c>
      <c r="E1957" s="6" t="s">
        <v>24</v>
      </c>
      <c r="F1957" s="6" t="s">
        <v>78</v>
      </c>
      <c r="G1957" s="6" t="s">
        <v>79</v>
      </c>
      <c r="H1957" s="6" t="s">
        <v>18</v>
      </c>
      <c r="I1957" s="8">
        <v>0.35</v>
      </c>
      <c r="J1957" s="9">
        <v>6000</v>
      </c>
      <c r="K1957" s="10">
        <f t="shared" si="14"/>
        <v>2100</v>
      </c>
      <c r="L1957" s="10">
        <f t="shared" si="15"/>
        <v>630</v>
      </c>
      <c r="M1957" s="11">
        <v>0.3</v>
      </c>
      <c r="O1957" s="16"/>
      <c r="P1957" s="14"/>
      <c r="Q1957" s="12"/>
      <c r="R1957" s="13"/>
    </row>
    <row r="1958" spans="1:18" ht="15.75" customHeight="1">
      <c r="A1958" s="1"/>
      <c r="B1958" s="6" t="s">
        <v>23</v>
      </c>
      <c r="C1958" s="6">
        <v>1197831</v>
      </c>
      <c r="D1958" s="7">
        <v>44231</v>
      </c>
      <c r="E1958" s="6" t="s">
        <v>24</v>
      </c>
      <c r="F1958" s="6" t="s">
        <v>78</v>
      </c>
      <c r="G1958" s="6" t="s">
        <v>79</v>
      </c>
      <c r="H1958" s="6" t="s">
        <v>19</v>
      </c>
      <c r="I1958" s="8">
        <v>0.35</v>
      </c>
      <c r="J1958" s="9">
        <v>4250</v>
      </c>
      <c r="K1958" s="10">
        <f t="shared" si="14"/>
        <v>1487.5</v>
      </c>
      <c r="L1958" s="10">
        <f t="shared" si="15"/>
        <v>446.25</v>
      </c>
      <c r="M1958" s="11">
        <v>0.3</v>
      </c>
      <c r="O1958" s="16"/>
      <c r="P1958" s="14"/>
      <c r="Q1958" s="12"/>
      <c r="R1958" s="13"/>
    </row>
    <row r="1959" spans="1:18" ht="15.75" customHeight="1">
      <c r="A1959" s="1"/>
      <c r="B1959" s="6" t="s">
        <v>23</v>
      </c>
      <c r="C1959" s="6">
        <v>1197831</v>
      </c>
      <c r="D1959" s="7">
        <v>44231</v>
      </c>
      <c r="E1959" s="6" t="s">
        <v>24</v>
      </c>
      <c r="F1959" s="6" t="s">
        <v>78</v>
      </c>
      <c r="G1959" s="6" t="s">
        <v>79</v>
      </c>
      <c r="H1959" s="6" t="s">
        <v>20</v>
      </c>
      <c r="I1959" s="8">
        <v>0.35</v>
      </c>
      <c r="J1959" s="9">
        <v>3750</v>
      </c>
      <c r="K1959" s="10">
        <f t="shared" si="14"/>
        <v>1312.5</v>
      </c>
      <c r="L1959" s="10">
        <f t="shared" si="15"/>
        <v>525</v>
      </c>
      <c r="M1959" s="11">
        <v>0.4</v>
      </c>
      <c r="O1959" s="16"/>
      <c r="P1959" s="14"/>
      <c r="Q1959" s="12"/>
      <c r="R1959" s="13"/>
    </row>
    <row r="1960" spans="1:18" ht="15.75" customHeight="1">
      <c r="A1960" s="1"/>
      <c r="B1960" s="6" t="s">
        <v>23</v>
      </c>
      <c r="C1960" s="6">
        <v>1197831</v>
      </c>
      <c r="D1960" s="7">
        <v>44231</v>
      </c>
      <c r="E1960" s="6" t="s">
        <v>24</v>
      </c>
      <c r="F1960" s="6" t="s">
        <v>78</v>
      </c>
      <c r="G1960" s="6" t="s">
        <v>79</v>
      </c>
      <c r="H1960" s="6" t="s">
        <v>21</v>
      </c>
      <c r="I1960" s="8">
        <v>0.4</v>
      </c>
      <c r="J1960" s="9">
        <v>2500</v>
      </c>
      <c r="K1960" s="10">
        <f t="shared" si="14"/>
        <v>1000</v>
      </c>
      <c r="L1960" s="10">
        <f t="shared" si="15"/>
        <v>250</v>
      </c>
      <c r="M1960" s="11">
        <v>0.25</v>
      </c>
      <c r="O1960" s="16"/>
      <c r="P1960" s="14"/>
      <c r="Q1960" s="12"/>
      <c r="R1960" s="13"/>
    </row>
    <row r="1961" spans="1:18" ht="15.75" customHeight="1">
      <c r="A1961" s="1"/>
      <c r="B1961" s="6" t="s">
        <v>23</v>
      </c>
      <c r="C1961" s="6">
        <v>1197831</v>
      </c>
      <c r="D1961" s="7">
        <v>44231</v>
      </c>
      <c r="E1961" s="6" t="s">
        <v>24</v>
      </c>
      <c r="F1961" s="6" t="s">
        <v>78</v>
      </c>
      <c r="G1961" s="6" t="s">
        <v>79</v>
      </c>
      <c r="H1961" s="6" t="s">
        <v>22</v>
      </c>
      <c r="I1961" s="8">
        <v>0.35</v>
      </c>
      <c r="J1961" s="9">
        <v>4500</v>
      </c>
      <c r="K1961" s="10">
        <f t="shared" si="14"/>
        <v>1575</v>
      </c>
      <c r="L1961" s="10">
        <f t="shared" si="15"/>
        <v>708.75</v>
      </c>
      <c r="M1961" s="11">
        <v>0.45</v>
      </c>
      <c r="O1961" s="16"/>
      <c r="P1961" s="14"/>
      <c r="Q1961" s="12"/>
      <c r="R1961" s="13"/>
    </row>
    <row r="1962" spans="1:18" ht="15.75" customHeight="1">
      <c r="A1962" s="1"/>
      <c r="B1962" s="6" t="s">
        <v>23</v>
      </c>
      <c r="C1962" s="6">
        <v>1197831</v>
      </c>
      <c r="D1962" s="7">
        <v>44261</v>
      </c>
      <c r="E1962" s="6" t="s">
        <v>24</v>
      </c>
      <c r="F1962" s="6" t="s">
        <v>78</v>
      </c>
      <c r="G1962" s="6" t="s">
        <v>79</v>
      </c>
      <c r="H1962" s="6" t="s">
        <v>17</v>
      </c>
      <c r="I1962" s="8">
        <v>0.3</v>
      </c>
      <c r="J1962" s="9">
        <v>6250</v>
      </c>
      <c r="K1962" s="10">
        <f t="shared" si="14"/>
        <v>1875</v>
      </c>
      <c r="L1962" s="10">
        <f t="shared" si="15"/>
        <v>656.25</v>
      </c>
      <c r="M1962" s="11">
        <v>0.35</v>
      </c>
      <c r="O1962" s="16"/>
      <c r="P1962" s="14"/>
      <c r="Q1962" s="12"/>
      <c r="R1962" s="13"/>
    </row>
    <row r="1963" spans="1:18" ht="15.75" customHeight="1">
      <c r="A1963" s="1"/>
      <c r="B1963" s="6" t="s">
        <v>23</v>
      </c>
      <c r="C1963" s="6">
        <v>1197831</v>
      </c>
      <c r="D1963" s="7">
        <v>44261</v>
      </c>
      <c r="E1963" s="6" t="s">
        <v>24</v>
      </c>
      <c r="F1963" s="6" t="s">
        <v>78</v>
      </c>
      <c r="G1963" s="6" t="s">
        <v>79</v>
      </c>
      <c r="H1963" s="6" t="s">
        <v>18</v>
      </c>
      <c r="I1963" s="8">
        <v>0.4</v>
      </c>
      <c r="J1963" s="9">
        <v>6250</v>
      </c>
      <c r="K1963" s="10">
        <f t="shared" si="14"/>
        <v>2500</v>
      </c>
      <c r="L1963" s="10">
        <f t="shared" si="15"/>
        <v>875</v>
      </c>
      <c r="M1963" s="11">
        <v>0.35</v>
      </c>
      <c r="O1963" s="16"/>
      <c r="P1963" s="14"/>
      <c r="Q1963" s="12"/>
      <c r="R1963" s="13"/>
    </row>
    <row r="1964" spans="1:18" ht="15.75" customHeight="1">
      <c r="A1964" s="1"/>
      <c r="B1964" s="6" t="s">
        <v>23</v>
      </c>
      <c r="C1964" s="6">
        <v>1197831</v>
      </c>
      <c r="D1964" s="7">
        <v>44261</v>
      </c>
      <c r="E1964" s="6" t="s">
        <v>24</v>
      </c>
      <c r="F1964" s="6" t="s">
        <v>78</v>
      </c>
      <c r="G1964" s="6" t="s">
        <v>79</v>
      </c>
      <c r="H1964" s="6" t="s">
        <v>19</v>
      </c>
      <c r="I1964" s="8">
        <v>0.3</v>
      </c>
      <c r="J1964" s="9">
        <v>4500</v>
      </c>
      <c r="K1964" s="10">
        <f t="shared" si="14"/>
        <v>1350</v>
      </c>
      <c r="L1964" s="10">
        <f t="shared" si="15"/>
        <v>472.49999999999994</v>
      </c>
      <c r="M1964" s="11">
        <v>0.35</v>
      </c>
      <c r="O1964" s="16"/>
      <c r="P1964" s="14"/>
      <c r="Q1964" s="12"/>
      <c r="R1964" s="13"/>
    </row>
    <row r="1965" spans="1:18" ht="15.75" customHeight="1">
      <c r="A1965" s="1"/>
      <c r="B1965" s="6" t="s">
        <v>23</v>
      </c>
      <c r="C1965" s="6">
        <v>1197831</v>
      </c>
      <c r="D1965" s="7">
        <v>44261</v>
      </c>
      <c r="E1965" s="6" t="s">
        <v>24</v>
      </c>
      <c r="F1965" s="6" t="s">
        <v>78</v>
      </c>
      <c r="G1965" s="6" t="s">
        <v>79</v>
      </c>
      <c r="H1965" s="6" t="s">
        <v>20</v>
      </c>
      <c r="I1965" s="8">
        <v>0.35000000000000003</v>
      </c>
      <c r="J1965" s="9">
        <v>3500</v>
      </c>
      <c r="K1965" s="10">
        <f t="shared" si="14"/>
        <v>1225.0000000000002</v>
      </c>
      <c r="L1965" s="10">
        <f t="shared" si="15"/>
        <v>551.25000000000011</v>
      </c>
      <c r="M1965" s="11">
        <v>0.45</v>
      </c>
      <c r="O1965" s="16"/>
      <c r="P1965" s="14"/>
      <c r="Q1965" s="12"/>
      <c r="R1965" s="13"/>
    </row>
    <row r="1966" spans="1:18" ht="15.75" customHeight="1">
      <c r="A1966" s="1"/>
      <c r="B1966" s="6" t="s">
        <v>23</v>
      </c>
      <c r="C1966" s="6">
        <v>1197831</v>
      </c>
      <c r="D1966" s="7">
        <v>44261</v>
      </c>
      <c r="E1966" s="6" t="s">
        <v>24</v>
      </c>
      <c r="F1966" s="6" t="s">
        <v>78</v>
      </c>
      <c r="G1966" s="6" t="s">
        <v>79</v>
      </c>
      <c r="H1966" s="6" t="s">
        <v>21</v>
      </c>
      <c r="I1966" s="8">
        <v>0.4</v>
      </c>
      <c r="J1966" s="9">
        <v>2500</v>
      </c>
      <c r="K1966" s="10">
        <f t="shared" si="14"/>
        <v>1000</v>
      </c>
      <c r="L1966" s="10">
        <f t="shared" si="15"/>
        <v>300</v>
      </c>
      <c r="M1966" s="11">
        <v>0.3</v>
      </c>
      <c r="O1966" s="16"/>
      <c r="P1966" s="14"/>
      <c r="Q1966" s="12"/>
      <c r="R1966" s="13"/>
    </row>
    <row r="1967" spans="1:18" ht="15.75" customHeight="1">
      <c r="A1967" s="1"/>
      <c r="B1967" s="6" t="s">
        <v>23</v>
      </c>
      <c r="C1967" s="6">
        <v>1197831</v>
      </c>
      <c r="D1967" s="7">
        <v>44261</v>
      </c>
      <c r="E1967" s="6" t="s">
        <v>24</v>
      </c>
      <c r="F1967" s="6" t="s">
        <v>78</v>
      </c>
      <c r="G1967" s="6" t="s">
        <v>79</v>
      </c>
      <c r="H1967" s="6" t="s">
        <v>22</v>
      </c>
      <c r="I1967" s="8">
        <v>0.35000000000000003</v>
      </c>
      <c r="J1967" s="9">
        <v>4000</v>
      </c>
      <c r="K1967" s="10">
        <f t="shared" si="14"/>
        <v>1400.0000000000002</v>
      </c>
      <c r="L1967" s="10">
        <f t="shared" si="15"/>
        <v>700.00000000000011</v>
      </c>
      <c r="M1967" s="11">
        <v>0.5</v>
      </c>
      <c r="O1967" s="16"/>
      <c r="P1967" s="14"/>
      <c r="Q1967" s="12"/>
      <c r="R1967" s="13"/>
    </row>
    <row r="1968" spans="1:18" ht="15.75" customHeight="1">
      <c r="A1968" s="1"/>
      <c r="B1968" s="6" t="s">
        <v>23</v>
      </c>
      <c r="C1968" s="6">
        <v>1197831</v>
      </c>
      <c r="D1968" s="7">
        <v>44291</v>
      </c>
      <c r="E1968" s="6" t="s">
        <v>24</v>
      </c>
      <c r="F1968" s="6" t="s">
        <v>78</v>
      </c>
      <c r="G1968" s="6" t="s">
        <v>79</v>
      </c>
      <c r="H1968" s="6" t="s">
        <v>17</v>
      </c>
      <c r="I1968" s="8">
        <v>0.19999999999999998</v>
      </c>
      <c r="J1968" s="9">
        <v>6500</v>
      </c>
      <c r="K1968" s="10">
        <f t="shared" si="14"/>
        <v>1300</v>
      </c>
      <c r="L1968" s="10">
        <f t="shared" si="15"/>
        <v>454.99999999999994</v>
      </c>
      <c r="M1968" s="11">
        <v>0.35</v>
      </c>
      <c r="O1968" s="16"/>
      <c r="P1968" s="14"/>
      <c r="Q1968" s="12"/>
      <c r="R1968" s="13"/>
    </row>
    <row r="1969" spans="1:18" ht="15.75" customHeight="1">
      <c r="A1969" s="1"/>
      <c r="B1969" s="6" t="s">
        <v>23</v>
      </c>
      <c r="C1969" s="6">
        <v>1197831</v>
      </c>
      <c r="D1969" s="7">
        <v>44291</v>
      </c>
      <c r="E1969" s="6" t="s">
        <v>24</v>
      </c>
      <c r="F1969" s="6" t="s">
        <v>78</v>
      </c>
      <c r="G1969" s="6" t="s">
        <v>79</v>
      </c>
      <c r="H1969" s="6" t="s">
        <v>18</v>
      </c>
      <c r="I1969" s="8">
        <v>0.30000000000000004</v>
      </c>
      <c r="J1969" s="9">
        <v>6500</v>
      </c>
      <c r="K1969" s="10">
        <f t="shared" si="14"/>
        <v>1950.0000000000002</v>
      </c>
      <c r="L1969" s="10">
        <f t="shared" si="15"/>
        <v>682.5</v>
      </c>
      <c r="M1969" s="11">
        <v>0.35</v>
      </c>
      <c r="O1969" s="16"/>
      <c r="P1969" s="14"/>
      <c r="Q1969" s="12"/>
      <c r="R1969" s="13"/>
    </row>
    <row r="1970" spans="1:18" ht="15.75" customHeight="1">
      <c r="A1970" s="1"/>
      <c r="B1970" s="6" t="s">
        <v>23</v>
      </c>
      <c r="C1970" s="6">
        <v>1197831</v>
      </c>
      <c r="D1970" s="7">
        <v>44291</v>
      </c>
      <c r="E1970" s="6" t="s">
        <v>24</v>
      </c>
      <c r="F1970" s="6" t="s">
        <v>78</v>
      </c>
      <c r="G1970" s="6" t="s">
        <v>79</v>
      </c>
      <c r="H1970" s="6" t="s">
        <v>19</v>
      </c>
      <c r="I1970" s="8">
        <v>0.24999999999999997</v>
      </c>
      <c r="J1970" s="9">
        <v>4750</v>
      </c>
      <c r="K1970" s="10">
        <f t="shared" si="14"/>
        <v>1187.4999999999998</v>
      </c>
      <c r="L1970" s="10">
        <f t="shared" si="15"/>
        <v>415.62499999999989</v>
      </c>
      <c r="M1970" s="11">
        <v>0.35</v>
      </c>
      <c r="O1970" s="16"/>
      <c r="P1970" s="14"/>
      <c r="Q1970" s="12"/>
      <c r="R1970" s="13"/>
    </row>
    <row r="1971" spans="1:18" ht="15.75" customHeight="1">
      <c r="A1971" s="1"/>
      <c r="B1971" s="6" t="s">
        <v>23</v>
      </c>
      <c r="C1971" s="6">
        <v>1197831</v>
      </c>
      <c r="D1971" s="7">
        <v>44291</v>
      </c>
      <c r="E1971" s="6" t="s">
        <v>24</v>
      </c>
      <c r="F1971" s="6" t="s">
        <v>78</v>
      </c>
      <c r="G1971" s="6" t="s">
        <v>79</v>
      </c>
      <c r="H1971" s="6" t="s">
        <v>20</v>
      </c>
      <c r="I1971" s="8">
        <v>0.30000000000000004</v>
      </c>
      <c r="J1971" s="9">
        <v>3750</v>
      </c>
      <c r="K1971" s="10">
        <f t="shared" si="14"/>
        <v>1125.0000000000002</v>
      </c>
      <c r="L1971" s="10">
        <f t="shared" si="15"/>
        <v>506.25000000000011</v>
      </c>
      <c r="M1971" s="11">
        <v>0.45</v>
      </c>
      <c r="O1971" s="16"/>
      <c r="P1971" s="14"/>
      <c r="Q1971" s="12"/>
      <c r="R1971" s="13"/>
    </row>
    <row r="1972" spans="1:18" ht="15.75" customHeight="1">
      <c r="A1972" s="1"/>
      <c r="B1972" s="6" t="s">
        <v>23</v>
      </c>
      <c r="C1972" s="6">
        <v>1197831</v>
      </c>
      <c r="D1972" s="7">
        <v>44291</v>
      </c>
      <c r="E1972" s="6" t="s">
        <v>24</v>
      </c>
      <c r="F1972" s="6" t="s">
        <v>78</v>
      </c>
      <c r="G1972" s="6" t="s">
        <v>79</v>
      </c>
      <c r="H1972" s="6" t="s">
        <v>21</v>
      </c>
      <c r="I1972" s="8">
        <v>0.35</v>
      </c>
      <c r="J1972" s="9">
        <v>2750</v>
      </c>
      <c r="K1972" s="10">
        <f t="shared" si="14"/>
        <v>962.49999999999989</v>
      </c>
      <c r="L1972" s="10">
        <f t="shared" si="15"/>
        <v>288.74999999999994</v>
      </c>
      <c r="M1972" s="11">
        <v>0.3</v>
      </c>
      <c r="O1972" s="16"/>
      <c r="P1972" s="14"/>
      <c r="Q1972" s="12"/>
      <c r="R1972" s="13"/>
    </row>
    <row r="1973" spans="1:18" ht="15.75" customHeight="1">
      <c r="A1973" s="1"/>
      <c r="B1973" s="6" t="s">
        <v>23</v>
      </c>
      <c r="C1973" s="6">
        <v>1197831</v>
      </c>
      <c r="D1973" s="7">
        <v>44291</v>
      </c>
      <c r="E1973" s="6" t="s">
        <v>24</v>
      </c>
      <c r="F1973" s="6" t="s">
        <v>78</v>
      </c>
      <c r="G1973" s="6" t="s">
        <v>79</v>
      </c>
      <c r="H1973" s="6" t="s">
        <v>22</v>
      </c>
      <c r="I1973" s="8">
        <v>0.30000000000000004</v>
      </c>
      <c r="J1973" s="9">
        <v>5500</v>
      </c>
      <c r="K1973" s="10">
        <f t="shared" si="14"/>
        <v>1650.0000000000002</v>
      </c>
      <c r="L1973" s="10">
        <f t="shared" si="15"/>
        <v>825.00000000000011</v>
      </c>
      <c r="M1973" s="11">
        <v>0.5</v>
      </c>
      <c r="O1973" s="16"/>
      <c r="P1973" s="14"/>
      <c r="Q1973" s="12"/>
      <c r="R1973" s="13"/>
    </row>
    <row r="1974" spans="1:18" ht="15.75" customHeight="1">
      <c r="A1974" s="1"/>
      <c r="B1974" s="6" t="s">
        <v>23</v>
      </c>
      <c r="C1974" s="6">
        <v>1197831</v>
      </c>
      <c r="D1974" s="7">
        <v>44321</v>
      </c>
      <c r="E1974" s="6" t="s">
        <v>24</v>
      </c>
      <c r="F1974" s="6" t="s">
        <v>78</v>
      </c>
      <c r="G1974" s="6" t="s">
        <v>79</v>
      </c>
      <c r="H1974" s="6" t="s">
        <v>17</v>
      </c>
      <c r="I1974" s="8">
        <v>0.19999999999999998</v>
      </c>
      <c r="J1974" s="9">
        <v>7000</v>
      </c>
      <c r="K1974" s="10">
        <f t="shared" si="14"/>
        <v>1399.9999999999998</v>
      </c>
      <c r="L1974" s="10">
        <f t="shared" si="15"/>
        <v>489.99999999999989</v>
      </c>
      <c r="M1974" s="11">
        <v>0.35</v>
      </c>
      <c r="O1974" s="16"/>
      <c r="P1974" s="14"/>
      <c r="Q1974" s="12"/>
      <c r="R1974" s="13"/>
    </row>
    <row r="1975" spans="1:18" ht="15.75" customHeight="1">
      <c r="A1975" s="1"/>
      <c r="B1975" s="6" t="s">
        <v>23</v>
      </c>
      <c r="C1975" s="6">
        <v>1197831</v>
      </c>
      <c r="D1975" s="7">
        <v>44321</v>
      </c>
      <c r="E1975" s="6" t="s">
        <v>24</v>
      </c>
      <c r="F1975" s="6" t="s">
        <v>78</v>
      </c>
      <c r="G1975" s="6" t="s">
        <v>79</v>
      </c>
      <c r="H1975" s="6" t="s">
        <v>18</v>
      </c>
      <c r="I1975" s="8">
        <v>0.30000000000000004</v>
      </c>
      <c r="J1975" s="9">
        <v>7250</v>
      </c>
      <c r="K1975" s="10">
        <f t="shared" si="14"/>
        <v>2175.0000000000005</v>
      </c>
      <c r="L1975" s="10">
        <f t="shared" si="15"/>
        <v>761.25000000000011</v>
      </c>
      <c r="M1975" s="11">
        <v>0.35</v>
      </c>
      <c r="O1975" s="16"/>
      <c r="P1975" s="14"/>
      <c r="Q1975" s="12"/>
      <c r="R1975" s="13"/>
    </row>
    <row r="1976" spans="1:18" ht="15.75" customHeight="1">
      <c r="A1976" s="1"/>
      <c r="B1976" s="6" t="s">
        <v>23</v>
      </c>
      <c r="C1976" s="6">
        <v>1197831</v>
      </c>
      <c r="D1976" s="7">
        <v>44321</v>
      </c>
      <c r="E1976" s="6" t="s">
        <v>24</v>
      </c>
      <c r="F1976" s="6" t="s">
        <v>78</v>
      </c>
      <c r="G1976" s="6" t="s">
        <v>79</v>
      </c>
      <c r="H1976" s="6" t="s">
        <v>19</v>
      </c>
      <c r="I1976" s="8">
        <v>0.24999999999999997</v>
      </c>
      <c r="J1976" s="9">
        <v>5750</v>
      </c>
      <c r="K1976" s="10">
        <f t="shared" si="14"/>
        <v>1437.4999999999998</v>
      </c>
      <c r="L1976" s="10">
        <f t="shared" si="15"/>
        <v>503.12499999999989</v>
      </c>
      <c r="M1976" s="11">
        <v>0.35</v>
      </c>
      <c r="O1976" s="16"/>
      <c r="P1976" s="14"/>
      <c r="Q1976" s="12"/>
      <c r="R1976" s="13"/>
    </row>
    <row r="1977" spans="1:18" ht="15.75" customHeight="1">
      <c r="A1977" s="1"/>
      <c r="B1977" s="6" t="s">
        <v>23</v>
      </c>
      <c r="C1977" s="6">
        <v>1197831</v>
      </c>
      <c r="D1977" s="7">
        <v>44321</v>
      </c>
      <c r="E1977" s="6" t="s">
        <v>24</v>
      </c>
      <c r="F1977" s="6" t="s">
        <v>78</v>
      </c>
      <c r="G1977" s="6" t="s">
        <v>79</v>
      </c>
      <c r="H1977" s="6" t="s">
        <v>20</v>
      </c>
      <c r="I1977" s="8">
        <v>0.35000000000000003</v>
      </c>
      <c r="J1977" s="9">
        <v>5000</v>
      </c>
      <c r="K1977" s="10">
        <f t="shared" si="14"/>
        <v>1750.0000000000002</v>
      </c>
      <c r="L1977" s="10">
        <f t="shared" si="15"/>
        <v>787.50000000000011</v>
      </c>
      <c r="M1977" s="11">
        <v>0.45</v>
      </c>
      <c r="O1977" s="16"/>
      <c r="P1977" s="14"/>
      <c r="Q1977" s="12"/>
      <c r="R1977" s="13"/>
    </row>
    <row r="1978" spans="1:18" ht="15.75" customHeight="1">
      <c r="A1978" s="1"/>
      <c r="B1978" s="6" t="s">
        <v>23</v>
      </c>
      <c r="C1978" s="6">
        <v>1197831</v>
      </c>
      <c r="D1978" s="7">
        <v>44321</v>
      </c>
      <c r="E1978" s="6" t="s">
        <v>24</v>
      </c>
      <c r="F1978" s="6" t="s">
        <v>78</v>
      </c>
      <c r="G1978" s="6" t="s">
        <v>79</v>
      </c>
      <c r="H1978" s="6" t="s">
        <v>21</v>
      </c>
      <c r="I1978" s="8">
        <v>0.5</v>
      </c>
      <c r="J1978" s="9">
        <v>4000</v>
      </c>
      <c r="K1978" s="10">
        <f t="shared" si="14"/>
        <v>2000</v>
      </c>
      <c r="L1978" s="10">
        <f t="shared" si="15"/>
        <v>600</v>
      </c>
      <c r="M1978" s="11">
        <v>0.3</v>
      </c>
      <c r="O1978" s="16"/>
      <c r="P1978" s="14"/>
      <c r="Q1978" s="12"/>
      <c r="R1978" s="13"/>
    </row>
    <row r="1979" spans="1:18" ht="15.75" customHeight="1">
      <c r="A1979" s="1"/>
      <c r="B1979" s="6" t="s">
        <v>23</v>
      </c>
      <c r="C1979" s="6">
        <v>1197831</v>
      </c>
      <c r="D1979" s="7">
        <v>44321</v>
      </c>
      <c r="E1979" s="6" t="s">
        <v>24</v>
      </c>
      <c r="F1979" s="6" t="s">
        <v>78</v>
      </c>
      <c r="G1979" s="6" t="s">
        <v>79</v>
      </c>
      <c r="H1979" s="6" t="s">
        <v>22</v>
      </c>
      <c r="I1979" s="8">
        <v>0.45</v>
      </c>
      <c r="J1979" s="9">
        <v>7500</v>
      </c>
      <c r="K1979" s="10">
        <f t="shared" si="14"/>
        <v>3375</v>
      </c>
      <c r="L1979" s="10">
        <f t="shared" si="15"/>
        <v>1687.5</v>
      </c>
      <c r="M1979" s="11">
        <v>0.5</v>
      </c>
      <c r="O1979" s="16"/>
      <c r="P1979" s="14"/>
      <c r="Q1979" s="12"/>
      <c r="R1979" s="13"/>
    </row>
    <row r="1980" spans="1:18" ht="15.75" customHeight="1">
      <c r="A1980" s="1"/>
      <c r="B1980" s="6" t="s">
        <v>23</v>
      </c>
      <c r="C1980" s="6">
        <v>1197831</v>
      </c>
      <c r="D1980" s="7">
        <v>44351</v>
      </c>
      <c r="E1980" s="6" t="s">
        <v>24</v>
      </c>
      <c r="F1980" s="6" t="s">
        <v>78</v>
      </c>
      <c r="G1980" s="6" t="s">
        <v>79</v>
      </c>
      <c r="H1980" s="6" t="s">
        <v>17</v>
      </c>
      <c r="I1980" s="8">
        <v>0.45</v>
      </c>
      <c r="J1980" s="9">
        <v>7500</v>
      </c>
      <c r="K1980" s="10">
        <f t="shared" si="14"/>
        <v>3375</v>
      </c>
      <c r="L1980" s="10">
        <f t="shared" si="15"/>
        <v>1181.25</v>
      </c>
      <c r="M1980" s="11">
        <v>0.35</v>
      </c>
      <c r="O1980" s="16"/>
      <c r="P1980" s="14"/>
      <c r="Q1980" s="12"/>
      <c r="R1980" s="13"/>
    </row>
    <row r="1981" spans="1:18" ht="15.75" customHeight="1">
      <c r="A1981" s="1"/>
      <c r="B1981" s="6" t="s">
        <v>23</v>
      </c>
      <c r="C1981" s="6">
        <v>1197831</v>
      </c>
      <c r="D1981" s="7">
        <v>44351</v>
      </c>
      <c r="E1981" s="6" t="s">
        <v>24</v>
      </c>
      <c r="F1981" s="6" t="s">
        <v>78</v>
      </c>
      <c r="G1981" s="6" t="s">
        <v>79</v>
      </c>
      <c r="H1981" s="6" t="s">
        <v>18</v>
      </c>
      <c r="I1981" s="8">
        <v>0.5</v>
      </c>
      <c r="J1981" s="9">
        <v>7500</v>
      </c>
      <c r="K1981" s="10">
        <f t="shared" si="14"/>
        <v>3750</v>
      </c>
      <c r="L1981" s="10">
        <f t="shared" si="15"/>
        <v>1312.5</v>
      </c>
      <c r="M1981" s="11">
        <v>0.35</v>
      </c>
      <c r="O1981" s="16"/>
      <c r="P1981" s="14"/>
      <c r="Q1981" s="12"/>
      <c r="R1981" s="13"/>
    </row>
    <row r="1982" spans="1:18" ht="15.75" customHeight="1">
      <c r="A1982" s="1"/>
      <c r="B1982" s="6" t="s">
        <v>23</v>
      </c>
      <c r="C1982" s="6">
        <v>1197831</v>
      </c>
      <c r="D1982" s="7">
        <v>44351</v>
      </c>
      <c r="E1982" s="6" t="s">
        <v>24</v>
      </c>
      <c r="F1982" s="6" t="s">
        <v>78</v>
      </c>
      <c r="G1982" s="6" t="s">
        <v>79</v>
      </c>
      <c r="H1982" s="6" t="s">
        <v>19</v>
      </c>
      <c r="I1982" s="8">
        <v>0.5</v>
      </c>
      <c r="J1982" s="9">
        <v>6000</v>
      </c>
      <c r="K1982" s="10">
        <f t="shared" si="14"/>
        <v>3000</v>
      </c>
      <c r="L1982" s="10">
        <f t="shared" si="15"/>
        <v>1050</v>
      </c>
      <c r="M1982" s="11">
        <v>0.35</v>
      </c>
      <c r="O1982" s="16"/>
      <c r="P1982" s="14"/>
      <c r="Q1982" s="12"/>
      <c r="R1982" s="13"/>
    </row>
    <row r="1983" spans="1:18" ht="15.75" customHeight="1">
      <c r="A1983" s="1"/>
      <c r="B1983" s="6" t="s">
        <v>23</v>
      </c>
      <c r="C1983" s="6">
        <v>1197831</v>
      </c>
      <c r="D1983" s="7">
        <v>44351</v>
      </c>
      <c r="E1983" s="6" t="s">
        <v>24</v>
      </c>
      <c r="F1983" s="6" t="s">
        <v>78</v>
      </c>
      <c r="G1983" s="6" t="s">
        <v>79</v>
      </c>
      <c r="H1983" s="6" t="s">
        <v>20</v>
      </c>
      <c r="I1983" s="8">
        <v>0.5</v>
      </c>
      <c r="J1983" s="9">
        <v>5500</v>
      </c>
      <c r="K1983" s="10">
        <f t="shared" si="14"/>
        <v>2750</v>
      </c>
      <c r="L1983" s="10">
        <f t="shared" si="15"/>
        <v>1237.5</v>
      </c>
      <c r="M1983" s="11">
        <v>0.45</v>
      </c>
      <c r="O1983" s="16"/>
      <c r="P1983" s="14"/>
      <c r="Q1983" s="12"/>
      <c r="R1983" s="13"/>
    </row>
    <row r="1984" spans="1:18" ht="15.75" customHeight="1">
      <c r="A1984" s="1"/>
      <c r="B1984" s="6" t="s">
        <v>23</v>
      </c>
      <c r="C1984" s="6">
        <v>1197831</v>
      </c>
      <c r="D1984" s="7">
        <v>44351</v>
      </c>
      <c r="E1984" s="6" t="s">
        <v>24</v>
      </c>
      <c r="F1984" s="6" t="s">
        <v>78</v>
      </c>
      <c r="G1984" s="6" t="s">
        <v>79</v>
      </c>
      <c r="H1984" s="6" t="s">
        <v>21</v>
      </c>
      <c r="I1984" s="8">
        <v>0.55000000000000004</v>
      </c>
      <c r="J1984" s="9">
        <v>4500</v>
      </c>
      <c r="K1984" s="10">
        <f t="shared" si="14"/>
        <v>2475</v>
      </c>
      <c r="L1984" s="10">
        <f t="shared" si="15"/>
        <v>742.5</v>
      </c>
      <c r="M1984" s="11">
        <v>0.3</v>
      </c>
      <c r="O1984" s="16"/>
      <c r="P1984" s="14"/>
      <c r="Q1984" s="12"/>
      <c r="R1984" s="13"/>
    </row>
    <row r="1985" spans="1:18" ht="15.75" customHeight="1">
      <c r="A1985" s="1"/>
      <c r="B1985" s="6" t="s">
        <v>23</v>
      </c>
      <c r="C1985" s="6">
        <v>1197831</v>
      </c>
      <c r="D1985" s="7">
        <v>44351</v>
      </c>
      <c r="E1985" s="6" t="s">
        <v>24</v>
      </c>
      <c r="F1985" s="6" t="s">
        <v>78</v>
      </c>
      <c r="G1985" s="6" t="s">
        <v>79</v>
      </c>
      <c r="H1985" s="6" t="s">
        <v>22</v>
      </c>
      <c r="I1985" s="8">
        <v>0.60000000000000009</v>
      </c>
      <c r="J1985" s="9">
        <v>8250</v>
      </c>
      <c r="K1985" s="10">
        <f t="shared" si="14"/>
        <v>4950.0000000000009</v>
      </c>
      <c r="L1985" s="10">
        <f t="shared" si="15"/>
        <v>2475.0000000000005</v>
      </c>
      <c r="M1985" s="11">
        <v>0.5</v>
      </c>
      <c r="O1985" s="16"/>
      <c r="P1985" s="14"/>
      <c r="Q1985" s="12"/>
      <c r="R1985" s="13"/>
    </row>
    <row r="1986" spans="1:18" ht="15.75" customHeight="1">
      <c r="A1986" s="1"/>
      <c r="B1986" s="6" t="s">
        <v>23</v>
      </c>
      <c r="C1986" s="6">
        <v>1197831</v>
      </c>
      <c r="D1986" s="7">
        <v>44383</v>
      </c>
      <c r="E1986" s="6" t="s">
        <v>24</v>
      </c>
      <c r="F1986" s="6" t="s">
        <v>78</v>
      </c>
      <c r="G1986" s="6" t="s">
        <v>79</v>
      </c>
      <c r="H1986" s="6" t="s">
        <v>17</v>
      </c>
      <c r="I1986" s="8">
        <v>0.5</v>
      </c>
      <c r="J1986" s="9">
        <v>7750</v>
      </c>
      <c r="K1986" s="10">
        <f t="shared" si="14"/>
        <v>3875</v>
      </c>
      <c r="L1986" s="10">
        <f t="shared" si="15"/>
        <v>1549.9999999999998</v>
      </c>
      <c r="M1986" s="11">
        <v>0.39999999999999997</v>
      </c>
      <c r="O1986" s="16"/>
      <c r="P1986" s="14"/>
      <c r="Q1986" s="12"/>
      <c r="R1986" s="13"/>
    </row>
    <row r="1987" spans="1:18" ht="15.75" customHeight="1">
      <c r="A1987" s="1"/>
      <c r="B1987" s="6" t="s">
        <v>23</v>
      </c>
      <c r="C1987" s="6">
        <v>1197831</v>
      </c>
      <c r="D1987" s="7">
        <v>44383</v>
      </c>
      <c r="E1987" s="6" t="s">
        <v>24</v>
      </c>
      <c r="F1987" s="6" t="s">
        <v>78</v>
      </c>
      <c r="G1987" s="6" t="s">
        <v>79</v>
      </c>
      <c r="H1987" s="6" t="s">
        <v>18</v>
      </c>
      <c r="I1987" s="8">
        <v>0.55000000000000004</v>
      </c>
      <c r="J1987" s="9">
        <v>7750</v>
      </c>
      <c r="K1987" s="10">
        <f t="shared" si="14"/>
        <v>4262.5</v>
      </c>
      <c r="L1987" s="10">
        <f t="shared" si="15"/>
        <v>1704.9999999999998</v>
      </c>
      <c r="M1987" s="11">
        <v>0.39999999999999997</v>
      </c>
      <c r="O1987" s="16"/>
      <c r="P1987" s="14"/>
      <c r="Q1987" s="12"/>
      <c r="R1987" s="13"/>
    </row>
    <row r="1988" spans="1:18" ht="15.75" customHeight="1">
      <c r="A1988" s="1"/>
      <c r="B1988" s="6" t="s">
        <v>23</v>
      </c>
      <c r="C1988" s="6">
        <v>1197831</v>
      </c>
      <c r="D1988" s="7">
        <v>44383</v>
      </c>
      <c r="E1988" s="6" t="s">
        <v>24</v>
      </c>
      <c r="F1988" s="6" t="s">
        <v>78</v>
      </c>
      <c r="G1988" s="6" t="s">
        <v>79</v>
      </c>
      <c r="H1988" s="6" t="s">
        <v>19</v>
      </c>
      <c r="I1988" s="8">
        <v>0.5</v>
      </c>
      <c r="J1988" s="9">
        <v>9250</v>
      </c>
      <c r="K1988" s="10">
        <f t="shared" si="14"/>
        <v>4625</v>
      </c>
      <c r="L1988" s="10">
        <f t="shared" si="15"/>
        <v>1849.9999999999998</v>
      </c>
      <c r="M1988" s="11">
        <v>0.39999999999999997</v>
      </c>
      <c r="O1988" s="16"/>
      <c r="P1988" s="14"/>
      <c r="Q1988" s="12"/>
      <c r="R1988" s="13"/>
    </row>
    <row r="1989" spans="1:18" ht="15.75" customHeight="1">
      <c r="A1989" s="1"/>
      <c r="B1989" s="6" t="s">
        <v>23</v>
      </c>
      <c r="C1989" s="6">
        <v>1197831</v>
      </c>
      <c r="D1989" s="7">
        <v>44383</v>
      </c>
      <c r="E1989" s="6" t="s">
        <v>24</v>
      </c>
      <c r="F1989" s="6" t="s">
        <v>78</v>
      </c>
      <c r="G1989" s="6" t="s">
        <v>79</v>
      </c>
      <c r="H1989" s="6" t="s">
        <v>20</v>
      </c>
      <c r="I1989" s="8">
        <v>0.5</v>
      </c>
      <c r="J1989" s="9">
        <v>5250</v>
      </c>
      <c r="K1989" s="10">
        <f t="shared" si="14"/>
        <v>2625</v>
      </c>
      <c r="L1989" s="10">
        <f t="shared" si="15"/>
        <v>1312.5</v>
      </c>
      <c r="M1989" s="11">
        <v>0.5</v>
      </c>
      <c r="O1989" s="16"/>
      <c r="P1989" s="14"/>
      <c r="Q1989" s="12"/>
      <c r="R1989" s="13"/>
    </row>
    <row r="1990" spans="1:18" ht="15.75" customHeight="1">
      <c r="A1990" s="1"/>
      <c r="B1990" s="6" t="s">
        <v>23</v>
      </c>
      <c r="C1990" s="6">
        <v>1197831</v>
      </c>
      <c r="D1990" s="7">
        <v>44383</v>
      </c>
      <c r="E1990" s="6" t="s">
        <v>24</v>
      </c>
      <c r="F1990" s="6" t="s">
        <v>78</v>
      </c>
      <c r="G1990" s="6" t="s">
        <v>79</v>
      </c>
      <c r="H1990" s="6" t="s">
        <v>21</v>
      </c>
      <c r="I1990" s="8">
        <v>0.55000000000000004</v>
      </c>
      <c r="J1990" s="9">
        <v>5250</v>
      </c>
      <c r="K1990" s="10">
        <f t="shared" si="14"/>
        <v>2887.5000000000005</v>
      </c>
      <c r="L1990" s="10">
        <f t="shared" si="15"/>
        <v>1010.6250000000001</v>
      </c>
      <c r="M1990" s="11">
        <v>0.35</v>
      </c>
      <c r="O1990" s="16"/>
      <c r="P1990" s="14"/>
      <c r="Q1990" s="12"/>
      <c r="R1990" s="13"/>
    </row>
    <row r="1991" spans="1:18" ht="15.75" customHeight="1">
      <c r="A1991" s="1"/>
      <c r="B1991" s="6" t="s">
        <v>23</v>
      </c>
      <c r="C1991" s="6">
        <v>1197831</v>
      </c>
      <c r="D1991" s="7">
        <v>44383</v>
      </c>
      <c r="E1991" s="6" t="s">
        <v>24</v>
      </c>
      <c r="F1991" s="6" t="s">
        <v>78</v>
      </c>
      <c r="G1991" s="6" t="s">
        <v>79</v>
      </c>
      <c r="H1991" s="6" t="s">
        <v>22</v>
      </c>
      <c r="I1991" s="8">
        <v>0.65</v>
      </c>
      <c r="J1991" s="9">
        <v>8000</v>
      </c>
      <c r="K1991" s="10">
        <f t="shared" si="14"/>
        <v>5200</v>
      </c>
      <c r="L1991" s="10">
        <f t="shared" si="15"/>
        <v>2860.0000000000005</v>
      </c>
      <c r="M1991" s="11">
        <v>0.55000000000000004</v>
      </c>
      <c r="O1991" s="16"/>
      <c r="P1991" s="14"/>
      <c r="Q1991" s="12"/>
      <c r="R1991" s="13"/>
    </row>
    <row r="1992" spans="1:18" ht="15.75" customHeight="1">
      <c r="A1992" s="1"/>
      <c r="B1992" s="6" t="s">
        <v>23</v>
      </c>
      <c r="C1992" s="6">
        <v>1197831</v>
      </c>
      <c r="D1992" s="7">
        <v>44416</v>
      </c>
      <c r="E1992" s="6" t="s">
        <v>24</v>
      </c>
      <c r="F1992" s="6" t="s">
        <v>78</v>
      </c>
      <c r="G1992" s="6" t="s">
        <v>79</v>
      </c>
      <c r="H1992" s="6" t="s">
        <v>17</v>
      </c>
      <c r="I1992" s="8">
        <v>0.5</v>
      </c>
      <c r="J1992" s="9">
        <v>7500</v>
      </c>
      <c r="K1992" s="10">
        <f t="shared" si="14"/>
        <v>3750</v>
      </c>
      <c r="L1992" s="10">
        <f t="shared" si="15"/>
        <v>1499.9999999999998</v>
      </c>
      <c r="M1992" s="11">
        <v>0.39999999999999997</v>
      </c>
      <c r="O1992" s="16"/>
      <c r="P1992" s="14"/>
      <c r="Q1992" s="12"/>
      <c r="R1992" s="13"/>
    </row>
    <row r="1993" spans="1:18" ht="15.75" customHeight="1">
      <c r="A1993" s="1"/>
      <c r="B1993" s="6" t="s">
        <v>23</v>
      </c>
      <c r="C1993" s="6">
        <v>1197831</v>
      </c>
      <c r="D1993" s="7">
        <v>44416</v>
      </c>
      <c r="E1993" s="6" t="s">
        <v>24</v>
      </c>
      <c r="F1993" s="6" t="s">
        <v>78</v>
      </c>
      <c r="G1993" s="6" t="s">
        <v>79</v>
      </c>
      <c r="H1993" s="6" t="s">
        <v>18</v>
      </c>
      <c r="I1993" s="8">
        <v>0.55000000000000004</v>
      </c>
      <c r="J1993" s="9">
        <v>7500</v>
      </c>
      <c r="K1993" s="10">
        <f t="shared" si="14"/>
        <v>4125</v>
      </c>
      <c r="L1993" s="10">
        <f t="shared" si="15"/>
        <v>1649.9999999999998</v>
      </c>
      <c r="M1993" s="11">
        <v>0.39999999999999997</v>
      </c>
      <c r="O1993" s="16"/>
      <c r="P1993" s="14"/>
      <c r="Q1993" s="12"/>
      <c r="R1993" s="13"/>
    </row>
    <row r="1994" spans="1:18" ht="15.75" customHeight="1">
      <c r="A1994" s="1"/>
      <c r="B1994" s="6" t="s">
        <v>23</v>
      </c>
      <c r="C1994" s="6">
        <v>1197831</v>
      </c>
      <c r="D1994" s="7">
        <v>44416</v>
      </c>
      <c r="E1994" s="6" t="s">
        <v>24</v>
      </c>
      <c r="F1994" s="6" t="s">
        <v>78</v>
      </c>
      <c r="G1994" s="6" t="s">
        <v>79</v>
      </c>
      <c r="H1994" s="6" t="s">
        <v>19</v>
      </c>
      <c r="I1994" s="8">
        <v>0.5</v>
      </c>
      <c r="J1994" s="9">
        <v>9250</v>
      </c>
      <c r="K1994" s="10">
        <f t="shared" si="14"/>
        <v>4625</v>
      </c>
      <c r="L1994" s="10">
        <f t="shared" si="15"/>
        <v>1849.9999999999998</v>
      </c>
      <c r="M1994" s="11">
        <v>0.39999999999999997</v>
      </c>
      <c r="O1994" s="16"/>
      <c r="P1994" s="14"/>
      <c r="Q1994" s="12"/>
      <c r="R1994" s="13"/>
    </row>
    <row r="1995" spans="1:18" ht="15.75" customHeight="1">
      <c r="A1995" s="1"/>
      <c r="B1995" s="6" t="s">
        <v>23</v>
      </c>
      <c r="C1995" s="6">
        <v>1197831</v>
      </c>
      <c r="D1995" s="7">
        <v>44416</v>
      </c>
      <c r="E1995" s="6" t="s">
        <v>24</v>
      </c>
      <c r="F1995" s="6" t="s">
        <v>78</v>
      </c>
      <c r="G1995" s="6" t="s">
        <v>79</v>
      </c>
      <c r="H1995" s="6" t="s">
        <v>20</v>
      </c>
      <c r="I1995" s="8">
        <v>0.5</v>
      </c>
      <c r="J1995" s="9">
        <v>4750</v>
      </c>
      <c r="K1995" s="10">
        <f t="shared" si="14"/>
        <v>2375</v>
      </c>
      <c r="L1995" s="10">
        <f t="shared" si="15"/>
        <v>1187.5</v>
      </c>
      <c r="M1995" s="11">
        <v>0.5</v>
      </c>
      <c r="O1995" s="16"/>
      <c r="P1995" s="14"/>
      <c r="Q1995" s="12"/>
      <c r="R1995" s="13"/>
    </row>
    <row r="1996" spans="1:18" ht="15.75" customHeight="1">
      <c r="A1996" s="1"/>
      <c r="B1996" s="6" t="s">
        <v>23</v>
      </c>
      <c r="C1996" s="6">
        <v>1197831</v>
      </c>
      <c r="D1996" s="7">
        <v>44416</v>
      </c>
      <c r="E1996" s="6" t="s">
        <v>24</v>
      </c>
      <c r="F1996" s="6" t="s">
        <v>78</v>
      </c>
      <c r="G1996" s="6" t="s">
        <v>79</v>
      </c>
      <c r="H1996" s="6" t="s">
        <v>21</v>
      </c>
      <c r="I1996" s="8">
        <v>0.55000000000000004</v>
      </c>
      <c r="J1996" s="9">
        <v>4750</v>
      </c>
      <c r="K1996" s="10">
        <f t="shared" si="14"/>
        <v>2612.5</v>
      </c>
      <c r="L1996" s="10">
        <f t="shared" si="15"/>
        <v>914.37499999999989</v>
      </c>
      <c r="M1996" s="11">
        <v>0.35</v>
      </c>
      <c r="O1996" s="16"/>
      <c r="P1996" s="14"/>
      <c r="Q1996" s="12"/>
      <c r="R1996" s="13"/>
    </row>
    <row r="1997" spans="1:18" ht="15.75" customHeight="1">
      <c r="A1997" s="1"/>
      <c r="B1997" s="6" t="s">
        <v>23</v>
      </c>
      <c r="C1997" s="6">
        <v>1197831</v>
      </c>
      <c r="D1997" s="7">
        <v>44416</v>
      </c>
      <c r="E1997" s="6" t="s">
        <v>24</v>
      </c>
      <c r="F1997" s="6" t="s">
        <v>78</v>
      </c>
      <c r="G1997" s="6" t="s">
        <v>79</v>
      </c>
      <c r="H1997" s="6" t="s">
        <v>22</v>
      </c>
      <c r="I1997" s="8">
        <v>0.6</v>
      </c>
      <c r="J1997" s="9">
        <v>7250</v>
      </c>
      <c r="K1997" s="10">
        <f t="shared" si="14"/>
        <v>4350</v>
      </c>
      <c r="L1997" s="10">
        <f t="shared" si="15"/>
        <v>2392.5</v>
      </c>
      <c r="M1997" s="11">
        <v>0.55000000000000004</v>
      </c>
      <c r="O1997" s="16"/>
      <c r="P1997" s="14"/>
      <c r="Q1997" s="12"/>
      <c r="R1997" s="13"/>
    </row>
    <row r="1998" spans="1:18" ht="15.75" customHeight="1">
      <c r="A1998" s="1"/>
      <c r="B1998" s="6" t="s">
        <v>23</v>
      </c>
      <c r="C1998" s="6">
        <v>1197831</v>
      </c>
      <c r="D1998" s="7">
        <v>44444</v>
      </c>
      <c r="E1998" s="6" t="s">
        <v>24</v>
      </c>
      <c r="F1998" s="6" t="s">
        <v>78</v>
      </c>
      <c r="G1998" s="6" t="s">
        <v>79</v>
      </c>
      <c r="H1998" s="6" t="s">
        <v>17</v>
      </c>
      <c r="I1998" s="8">
        <v>0.55000000000000004</v>
      </c>
      <c r="J1998" s="9">
        <v>6750</v>
      </c>
      <c r="K1998" s="10">
        <f t="shared" si="14"/>
        <v>3712.5000000000005</v>
      </c>
      <c r="L1998" s="10">
        <f t="shared" si="15"/>
        <v>1485</v>
      </c>
      <c r="M1998" s="11">
        <v>0.39999999999999997</v>
      </c>
      <c r="O1998" s="16"/>
      <c r="P1998" s="14"/>
      <c r="Q1998" s="12"/>
      <c r="R1998" s="13"/>
    </row>
    <row r="1999" spans="1:18" ht="15.75" customHeight="1">
      <c r="A1999" s="1"/>
      <c r="B1999" s="6" t="s">
        <v>23</v>
      </c>
      <c r="C1999" s="6">
        <v>1197831</v>
      </c>
      <c r="D1999" s="7">
        <v>44444</v>
      </c>
      <c r="E1999" s="6" t="s">
        <v>24</v>
      </c>
      <c r="F1999" s="6" t="s">
        <v>78</v>
      </c>
      <c r="G1999" s="6" t="s">
        <v>79</v>
      </c>
      <c r="H1999" s="6" t="s">
        <v>18</v>
      </c>
      <c r="I1999" s="8">
        <v>0.55000000000000004</v>
      </c>
      <c r="J1999" s="9">
        <v>6250</v>
      </c>
      <c r="K1999" s="10">
        <f t="shared" si="14"/>
        <v>3437.5000000000005</v>
      </c>
      <c r="L1999" s="10">
        <f t="shared" si="15"/>
        <v>1375</v>
      </c>
      <c r="M1999" s="11">
        <v>0.39999999999999997</v>
      </c>
      <c r="O1999" s="16"/>
      <c r="P1999" s="14"/>
      <c r="Q1999" s="12"/>
      <c r="R1999" s="13"/>
    </row>
    <row r="2000" spans="1:18" ht="15.75" customHeight="1">
      <c r="A2000" s="1"/>
      <c r="B2000" s="6" t="s">
        <v>23</v>
      </c>
      <c r="C2000" s="6">
        <v>1197831</v>
      </c>
      <c r="D2000" s="7">
        <v>44444</v>
      </c>
      <c r="E2000" s="6" t="s">
        <v>24</v>
      </c>
      <c r="F2000" s="6" t="s">
        <v>78</v>
      </c>
      <c r="G2000" s="6" t="s">
        <v>79</v>
      </c>
      <c r="H2000" s="6" t="s">
        <v>19</v>
      </c>
      <c r="I2000" s="8">
        <v>0.6</v>
      </c>
      <c r="J2000" s="9">
        <v>6750</v>
      </c>
      <c r="K2000" s="10">
        <f t="shared" si="14"/>
        <v>4050</v>
      </c>
      <c r="L2000" s="10">
        <f t="shared" si="15"/>
        <v>1619.9999999999998</v>
      </c>
      <c r="M2000" s="11">
        <v>0.39999999999999997</v>
      </c>
      <c r="O2000" s="16"/>
      <c r="P2000" s="14"/>
      <c r="Q2000" s="12"/>
      <c r="R2000" s="13"/>
    </row>
    <row r="2001" spans="1:18" ht="15.75" customHeight="1">
      <c r="A2001" s="1"/>
      <c r="B2001" s="6" t="s">
        <v>23</v>
      </c>
      <c r="C2001" s="6">
        <v>1197831</v>
      </c>
      <c r="D2001" s="7">
        <v>44444</v>
      </c>
      <c r="E2001" s="6" t="s">
        <v>24</v>
      </c>
      <c r="F2001" s="6" t="s">
        <v>78</v>
      </c>
      <c r="G2001" s="6" t="s">
        <v>79</v>
      </c>
      <c r="H2001" s="6" t="s">
        <v>20</v>
      </c>
      <c r="I2001" s="8">
        <v>0.6</v>
      </c>
      <c r="J2001" s="9">
        <v>4000</v>
      </c>
      <c r="K2001" s="10">
        <f t="shared" si="14"/>
        <v>2400</v>
      </c>
      <c r="L2001" s="10">
        <f t="shared" si="15"/>
        <v>1200</v>
      </c>
      <c r="M2001" s="11">
        <v>0.5</v>
      </c>
      <c r="O2001" s="16"/>
      <c r="P2001" s="14"/>
      <c r="Q2001" s="12"/>
      <c r="R2001" s="13"/>
    </row>
    <row r="2002" spans="1:18" ht="15.75" customHeight="1">
      <c r="A2002" s="1"/>
      <c r="B2002" s="6" t="s">
        <v>23</v>
      </c>
      <c r="C2002" s="6">
        <v>1197831</v>
      </c>
      <c r="D2002" s="7">
        <v>44444</v>
      </c>
      <c r="E2002" s="6" t="s">
        <v>24</v>
      </c>
      <c r="F2002" s="6" t="s">
        <v>78</v>
      </c>
      <c r="G2002" s="6" t="s">
        <v>79</v>
      </c>
      <c r="H2002" s="6" t="s">
        <v>21</v>
      </c>
      <c r="I2002" s="8">
        <v>0.55000000000000004</v>
      </c>
      <c r="J2002" s="9">
        <v>4000</v>
      </c>
      <c r="K2002" s="10">
        <f t="shared" si="14"/>
        <v>2200</v>
      </c>
      <c r="L2002" s="10">
        <f t="shared" si="15"/>
        <v>770</v>
      </c>
      <c r="M2002" s="11">
        <v>0.35</v>
      </c>
      <c r="O2002" s="16"/>
      <c r="P2002" s="14"/>
      <c r="Q2002" s="12"/>
      <c r="R2002" s="13"/>
    </row>
    <row r="2003" spans="1:18" ht="15.75" customHeight="1">
      <c r="A2003" s="1"/>
      <c r="B2003" s="6" t="s">
        <v>23</v>
      </c>
      <c r="C2003" s="6">
        <v>1197831</v>
      </c>
      <c r="D2003" s="7">
        <v>44444</v>
      </c>
      <c r="E2003" s="6" t="s">
        <v>24</v>
      </c>
      <c r="F2003" s="6" t="s">
        <v>78</v>
      </c>
      <c r="G2003" s="6" t="s">
        <v>79</v>
      </c>
      <c r="H2003" s="6" t="s">
        <v>22</v>
      </c>
      <c r="I2003" s="8">
        <v>0.5</v>
      </c>
      <c r="J2003" s="9">
        <v>6250</v>
      </c>
      <c r="K2003" s="10">
        <f t="shared" si="14"/>
        <v>3125</v>
      </c>
      <c r="L2003" s="10">
        <f t="shared" si="15"/>
        <v>1718.7500000000002</v>
      </c>
      <c r="M2003" s="11">
        <v>0.55000000000000004</v>
      </c>
      <c r="O2003" s="16"/>
      <c r="P2003" s="14"/>
      <c r="Q2003" s="12"/>
      <c r="R2003" s="13"/>
    </row>
    <row r="2004" spans="1:18" ht="15.75" customHeight="1">
      <c r="A2004" s="1"/>
      <c r="B2004" s="6" t="s">
        <v>23</v>
      </c>
      <c r="C2004" s="6">
        <v>1197831</v>
      </c>
      <c r="D2004" s="7">
        <v>44473</v>
      </c>
      <c r="E2004" s="6" t="s">
        <v>24</v>
      </c>
      <c r="F2004" s="6" t="s">
        <v>78</v>
      </c>
      <c r="G2004" s="6" t="s">
        <v>79</v>
      </c>
      <c r="H2004" s="6" t="s">
        <v>17</v>
      </c>
      <c r="I2004" s="8">
        <v>0.4</v>
      </c>
      <c r="J2004" s="9">
        <v>5750</v>
      </c>
      <c r="K2004" s="10">
        <f t="shared" si="14"/>
        <v>2300</v>
      </c>
      <c r="L2004" s="10">
        <f t="shared" si="15"/>
        <v>919.99999999999989</v>
      </c>
      <c r="M2004" s="11">
        <v>0.39999999999999997</v>
      </c>
      <c r="O2004" s="16"/>
      <c r="P2004" s="14"/>
      <c r="Q2004" s="12"/>
      <c r="R2004" s="13"/>
    </row>
    <row r="2005" spans="1:18" ht="15.75" customHeight="1">
      <c r="A2005" s="1"/>
      <c r="B2005" s="6" t="s">
        <v>23</v>
      </c>
      <c r="C2005" s="6">
        <v>1197831</v>
      </c>
      <c r="D2005" s="7">
        <v>44473</v>
      </c>
      <c r="E2005" s="6" t="s">
        <v>24</v>
      </c>
      <c r="F2005" s="6" t="s">
        <v>78</v>
      </c>
      <c r="G2005" s="6" t="s">
        <v>79</v>
      </c>
      <c r="H2005" s="6" t="s">
        <v>18</v>
      </c>
      <c r="I2005" s="8">
        <v>0.4</v>
      </c>
      <c r="J2005" s="9">
        <v>5750</v>
      </c>
      <c r="K2005" s="10">
        <f t="shared" si="14"/>
        <v>2300</v>
      </c>
      <c r="L2005" s="10">
        <f t="shared" si="15"/>
        <v>919.99999999999989</v>
      </c>
      <c r="M2005" s="11">
        <v>0.39999999999999997</v>
      </c>
      <c r="O2005" s="16"/>
      <c r="P2005" s="14"/>
      <c r="Q2005" s="12"/>
      <c r="R2005" s="13"/>
    </row>
    <row r="2006" spans="1:18" ht="15.75" customHeight="1">
      <c r="A2006" s="1"/>
      <c r="B2006" s="6" t="s">
        <v>23</v>
      </c>
      <c r="C2006" s="6">
        <v>1197831</v>
      </c>
      <c r="D2006" s="7">
        <v>44473</v>
      </c>
      <c r="E2006" s="6" t="s">
        <v>24</v>
      </c>
      <c r="F2006" s="6" t="s">
        <v>78</v>
      </c>
      <c r="G2006" s="6" t="s">
        <v>79</v>
      </c>
      <c r="H2006" s="6" t="s">
        <v>19</v>
      </c>
      <c r="I2006" s="8">
        <v>0.45</v>
      </c>
      <c r="J2006" s="9">
        <v>5250</v>
      </c>
      <c r="K2006" s="10">
        <f t="shared" si="14"/>
        <v>2362.5</v>
      </c>
      <c r="L2006" s="10">
        <f t="shared" si="15"/>
        <v>944.99999999999989</v>
      </c>
      <c r="M2006" s="11">
        <v>0.39999999999999997</v>
      </c>
      <c r="O2006" s="16"/>
      <c r="P2006" s="14"/>
      <c r="Q2006" s="12"/>
      <c r="R2006" s="13"/>
    </row>
    <row r="2007" spans="1:18" ht="15.75" customHeight="1">
      <c r="A2007" s="1"/>
      <c r="B2007" s="6" t="s">
        <v>23</v>
      </c>
      <c r="C2007" s="6">
        <v>1197831</v>
      </c>
      <c r="D2007" s="7">
        <v>44473</v>
      </c>
      <c r="E2007" s="6" t="s">
        <v>24</v>
      </c>
      <c r="F2007" s="6" t="s">
        <v>78</v>
      </c>
      <c r="G2007" s="6" t="s">
        <v>79</v>
      </c>
      <c r="H2007" s="6" t="s">
        <v>20</v>
      </c>
      <c r="I2007" s="8">
        <v>0.45</v>
      </c>
      <c r="J2007" s="9">
        <v>3750</v>
      </c>
      <c r="K2007" s="10">
        <f t="shared" si="14"/>
        <v>1687.5</v>
      </c>
      <c r="L2007" s="10">
        <f t="shared" si="15"/>
        <v>843.75</v>
      </c>
      <c r="M2007" s="11">
        <v>0.5</v>
      </c>
      <c r="O2007" s="16"/>
      <c r="P2007" s="14"/>
      <c r="Q2007" s="12"/>
      <c r="R2007" s="13"/>
    </row>
    <row r="2008" spans="1:18" ht="15.75" customHeight="1">
      <c r="A2008" s="1"/>
      <c r="B2008" s="6" t="s">
        <v>23</v>
      </c>
      <c r="C2008" s="6">
        <v>1197831</v>
      </c>
      <c r="D2008" s="7">
        <v>44473</v>
      </c>
      <c r="E2008" s="6" t="s">
        <v>24</v>
      </c>
      <c r="F2008" s="6" t="s">
        <v>78</v>
      </c>
      <c r="G2008" s="6" t="s">
        <v>79</v>
      </c>
      <c r="H2008" s="6" t="s">
        <v>21</v>
      </c>
      <c r="I2008" s="8">
        <v>0.35000000000000003</v>
      </c>
      <c r="J2008" s="9">
        <v>3500</v>
      </c>
      <c r="K2008" s="10">
        <f t="shared" si="14"/>
        <v>1225.0000000000002</v>
      </c>
      <c r="L2008" s="10">
        <f t="shared" si="15"/>
        <v>428.75000000000006</v>
      </c>
      <c r="M2008" s="11">
        <v>0.35</v>
      </c>
      <c r="O2008" s="16"/>
      <c r="P2008" s="14"/>
      <c r="Q2008" s="12"/>
      <c r="R2008" s="13"/>
    </row>
    <row r="2009" spans="1:18" ht="15.75" customHeight="1">
      <c r="A2009" s="1"/>
      <c r="B2009" s="6" t="s">
        <v>23</v>
      </c>
      <c r="C2009" s="6">
        <v>1197831</v>
      </c>
      <c r="D2009" s="7">
        <v>44473</v>
      </c>
      <c r="E2009" s="6" t="s">
        <v>24</v>
      </c>
      <c r="F2009" s="6" t="s">
        <v>78</v>
      </c>
      <c r="G2009" s="6" t="s">
        <v>79</v>
      </c>
      <c r="H2009" s="6" t="s">
        <v>22</v>
      </c>
      <c r="I2009" s="8">
        <v>0.45</v>
      </c>
      <c r="J2009" s="9">
        <v>5250</v>
      </c>
      <c r="K2009" s="10">
        <f t="shared" si="14"/>
        <v>2362.5</v>
      </c>
      <c r="L2009" s="10">
        <f t="shared" si="15"/>
        <v>1299.375</v>
      </c>
      <c r="M2009" s="11">
        <v>0.55000000000000004</v>
      </c>
      <c r="O2009" s="16"/>
      <c r="P2009" s="14"/>
      <c r="Q2009" s="12"/>
      <c r="R2009" s="13"/>
    </row>
    <row r="2010" spans="1:18" ht="15.75" customHeight="1">
      <c r="A2010" s="1"/>
      <c r="B2010" s="6" t="s">
        <v>23</v>
      </c>
      <c r="C2010" s="6">
        <v>1197831</v>
      </c>
      <c r="D2010" s="7">
        <v>44505</v>
      </c>
      <c r="E2010" s="6" t="s">
        <v>24</v>
      </c>
      <c r="F2010" s="6" t="s">
        <v>78</v>
      </c>
      <c r="G2010" s="6" t="s">
        <v>79</v>
      </c>
      <c r="H2010" s="6" t="s">
        <v>17</v>
      </c>
      <c r="I2010" s="8">
        <v>0.35000000000000003</v>
      </c>
      <c r="J2010" s="9">
        <v>6750</v>
      </c>
      <c r="K2010" s="10">
        <f t="shared" si="14"/>
        <v>2362.5</v>
      </c>
      <c r="L2010" s="10">
        <f t="shared" si="15"/>
        <v>944.99999999999989</v>
      </c>
      <c r="M2010" s="11">
        <v>0.39999999999999997</v>
      </c>
      <c r="O2010" s="16"/>
      <c r="P2010" s="14"/>
      <c r="Q2010" s="12"/>
      <c r="R2010" s="13"/>
    </row>
    <row r="2011" spans="1:18" ht="15.75" customHeight="1">
      <c r="A2011" s="1"/>
      <c r="B2011" s="6" t="s">
        <v>23</v>
      </c>
      <c r="C2011" s="6">
        <v>1197831</v>
      </c>
      <c r="D2011" s="7">
        <v>44505</v>
      </c>
      <c r="E2011" s="6" t="s">
        <v>24</v>
      </c>
      <c r="F2011" s="6" t="s">
        <v>78</v>
      </c>
      <c r="G2011" s="6" t="s">
        <v>79</v>
      </c>
      <c r="H2011" s="6" t="s">
        <v>18</v>
      </c>
      <c r="I2011" s="8">
        <v>0.35000000000000003</v>
      </c>
      <c r="J2011" s="9">
        <v>6750</v>
      </c>
      <c r="K2011" s="10">
        <f t="shared" si="14"/>
        <v>2362.5</v>
      </c>
      <c r="L2011" s="10">
        <f t="shared" si="15"/>
        <v>944.99999999999989</v>
      </c>
      <c r="M2011" s="11">
        <v>0.39999999999999997</v>
      </c>
      <c r="O2011" s="16"/>
      <c r="P2011" s="14"/>
      <c r="Q2011" s="12"/>
      <c r="R2011" s="13"/>
    </row>
    <row r="2012" spans="1:18" ht="15.75" customHeight="1">
      <c r="A2012" s="1"/>
      <c r="B2012" s="6" t="s">
        <v>23</v>
      </c>
      <c r="C2012" s="6">
        <v>1197831</v>
      </c>
      <c r="D2012" s="7">
        <v>44505</v>
      </c>
      <c r="E2012" s="6" t="s">
        <v>24</v>
      </c>
      <c r="F2012" s="6" t="s">
        <v>78</v>
      </c>
      <c r="G2012" s="6" t="s">
        <v>79</v>
      </c>
      <c r="H2012" s="6" t="s">
        <v>19</v>
      </c>
      <c r="I2012" s="8">
        <v>0.6</v>
      </c>
      <c r="J2012" s="9">
        <v>6000</v>
      </c>
      <c r="K2012" s="10">
        <f t="shared" si="14"/>
        <v>3600</v>
      </c>
      <c r="L2012" s="10">
        <f t="shared" si="15"/>
        <v>1439.9999999999998</v>
      </c>
      <c r="M2012" s="11">
        <v>0.39999999999999997</v>
      </c>
      <c r="O2012" s="16"/>
      <c r="P2012" s="14"/>
      <c r="Q2012" s="12"/>
      <c r="R2012" s="13"/>
    </row>
    <row r="2013" spans="1:18" ht="15.75" customHeight="1">
      <c r="A2013" s="1"/>
      <c r="B2013" s="6" t="s">
        <v>23</v>
      </c>
      <c r="C2013" s="6">
        <v>1197831</v>
      </c>
      <c r="D2013" s="7">
        <v>44505</v>
      </c>
      <c r="E2013" s="6" t="s">
        <v>24</v>
      </c>
      <c r="F2013" s="6" t="s">
        <v>78</v>
      </c>
      <c r="G2013" s="6" t="s">
        <v>79</v>
      </c>
      <c r="H2013" s="6" t="s">
        <v>20</v>
      </c>
      <c r="I2013" s="8">
        <v>0.6</v>
      </c>
      <c r="J2013" s="9">
        <v>4500</v>
      </c>
      <c r="K2013" s="10">
        <f t="shared" si="14"/>
        <v>2700</v>
      </c>
      <c r="L2013" s="10">
        <f t="shared" si="15"/>
        <v>1350</v>
      </c>
      <c r="M2013" s="11">
        <v>0.5</v>
      </c>
      <c r="O2013" s="16"/>
      <c r="P2013" s="14"/>
      <c r="Q2013" s="12"/>
      <c r="R2013" s="13"/>
    </row>
    <row r="2014" spans="1:18" ht="15.75" customHeight="1">
      <c r="A2014" s="1"/>
      <c r="B2014" s="6" t="s">
        <v>23</v>
      </c>
      <c r="C2014" s="6">
        <v>1197831</v>
      </c>
      <c r="D2014" s="7">
        <v>44505</v>
      </c>
      <c r="E2014" s="6" t="s">
        <v>24</v>
      </c>
      <c r="F2014" s="6" t="s">
        <v>78</v>
      </c>
      <c r="G2014" s="6" t="s">
        <v>79</v>
      </c>
      <c r="H2014" s="6" t="s">
        <v>21</v>
      </c>
      <c r="I2014" s="8">
        <v>0.54999999999999993</v>
      </c>
      <c r="J2014" s="9">
        <v>4250</v>
      </c>
      <c r="K2014" s="10">
        <f t="shared" si="14"/>
        <v>2337.4999999999995</v>
      </c>
      <c r="L2014" s="10">
        <f t="shared" si="15"/>
        <v>818.12499999999977</v>
      </c>
      <c r="M2014" s="11">
        <v>0.35</v>
      </c>
      <c r="O2014" s="16"/>
      <c r="P2014" s="14"/>
      <c r="Q2014" s="12"/>
      <c r="R2014" s="13"/>
    </row>
    <row r="2015" spans="1:18" ht="15.75" customHeight="1">
      <c r="A2015" s="1"/>
      <c r="B2015" s="6" t="s">
        <v>23</v>
      </c>
      <c r="C2015" s="6">
        <v>1197831</v>
      </c>
      <c r="D2015" s="7">
        <v>44505</v>
      </c>
      <c r="E2015" s="6" t="s">
        <v>24</v>
      </c>
      <c r="F2015" s="6" t="s">
        <v>78</v>
      </c>
      <c r="G2015" s="6" t="s">
        <v>79</v>
      </c>
      <c r="H2015" s="6" t="s">
        <v>22</v>
      </c>
      <c r="I2015" s="8">
        <v>0.65</v>
      </c>
      <c r="J2015" s="9">
        <v>6250</v>
      </c>
      <c r="K2015" s="10">
        <f t="shared" si="14"/>
        <v>4062.5</v>
      </c>
      <c r="L2015" s="10">
        <f t="shared" si="15"/>
        <v>2234.375</v>
      </c>
      <c r="M2015" s="11">
        <v>0.55000000000000004</v>
      </c>
      <c r="O2015" s="16"/>
      <c r="P2015" s="14"/>
      <c r="Q2015" s="12"/>
      <c r="R2015" s="13"/>
    </row>
    <row r="2016" spans="1:18" ht="15.75" customHeight="1">
      <c r="A2016" s="1"/>
      <c r="B2016" s="6" t="s">
        <v>23</v>
      </c>
      <c r="C2016" s="6">
        <v>1197831</v>
      </c>
      <c r="D2016" s="7">
        <v>44534</v>
      </c>
      <c r="E2016" s="6" t="s">
        <v>24</v>
      </c>
      <c r="F2016" s="6" t="s">
        <v>78</v>
      </c>
      <c r="G2016" s="6" t="s">
        <v>79</v>
      </c>
      <c r="H2016" s="6" t="s">
        <v>17</v>
      </c>
      <c r="I2016" s="8">
        <v>0.54999999999999993</v>
      </c>
      <c r="J2016" s="9">
        <v>7750</v>
      </c>
      <c r="K2016" s="10">
        <f t="shared" si="14"/>
        <v>4262.4999999999991</v>
      </c>
      <c r="L2016" s="10">
        <f t="shared" si="15"/>
        <v>1704.9999999999995</v>
      </c>
      <c r="M2016" s="11">
        <v>0.39999999999999997</v>
      </c>
      <c r="O2016" s="16"/>
      <c r="P2016" s="14"/>
      <c r="Q2016" s="12"/>
      <c r="R2016" s="13"/>
    </row>
    <row r="2017" spans="1:18" ht="15.75" customHeight="1">
      <c r="A2017" s="1"/>
      <c r="B2017" s="6" t="s">
        <v>23</v>
      </c>
      <c r="C2017" s="6">
        <v>1197831</v>
      </c>
      <c r="D2017" s="7">
        <v>44534</v>
      </c>
      <c r="E2017" s="6" t="s">
        <v>24</v>
      </c>
      <c r="F2017" s="6" t="s">
        <v>78</v>
      </c>
      <c r="G2017" s="6" t="s">
        <v>79</v>
      </c>
      <c r="H2017" s="6" t="s">
        <v>18</v>
      </c>
      <c r="I2017" s="8">
        <v>0.54999999999999993</v>
      </c>
      <c r="J2017" s="9">
        <v>7750</v>
      </c>
      <c r="K2017" s="10">
        <f t="shared" si="14"/>
        <v>4262.4999999999991</v>
      </c>
      <c r="L2017" s="10">
        <f t="shared" si="15"/>
        <v>1704.9999999999995</v>
      </c>
      <c r="M2017" s="11">
        <v>0.39999999999999997</v>
      </c>
      <c r="O2017" s="16"/>
      <c r="P2017" s="14"/>
      <c r="Q2017" s="12"/>
      <c r="R2017" s="13"/>
    </row>
    <row r="2018" spans="1:18" ht="15.75" customHeight="1">
      <c r="A2018" s="1"/>
      <c r="B2018" s="6" t="s">
        <v>23</v>
      </c>
      <c r="C2018" s="6">
        <v>1197831</v>
      </c>
      <c r="D2018" s="7">
        <v>44534</v>
      </c>
      <c r="E2018" s="6" t="s">
        <v>24</v>
      </c>
      <c r="F2018" s="6" t="s">
        <v>78</v>
      </c>
      <c r="G2018" s="6" t="s">
        <v>79</v>
      </c>
      <c r="H2018" s="6" t="s">
        <v>19</v>
      </c>
      <c r="I2018" s="8">
        <v>0.6</v>
      </c>
      <c r="J2018" s="9">
        <v>6750</v>
      </c>
      <c r="K2018" s="10">
        <f t="shared" si="14"/>
        <v>4050</v>
      </c>
      <c r="L2018" s="10">
        <f t="shared" si="15"/>
        <v>1619.9999999999998</v>
      </c>
      <c r="M2018" s="11">
        <v>0.39999999999999997</v>
      </c>
      <c r="O2018" s="16"/>
      <c r="P2018" s="14"/>
      <c r="Q2018" s="12"/>
      <c r="R2018" s="13"/>
    </row>
    <row r="2019" spans="1:18" ht="15.75" customHeight="1">
      <c r="A2019" s="1"/>
      <c r="B2019" s="6" t="s">
        <v>23</v>
      </c>
      <c r="C2019" s="6">
        <v>1197831</v>
      </c>
      <c r="D2019" s="7">
        <v>44534</v>
      </c>
      <c r="E2019" s="6" t="s">
        <v>24</v>
      </c>
      <c r="F2019" s="6" t="s">
        <v>78</v>
      </c>
      <c r="G2019" s="6" t="s">
        <v>79</v>
      </c>
      <c r="H2019" s="6" t="s">
        <v>20</v>
      </c>
      <c r="I2019" s="8">
        <v>0.6</v>
      </c>
      <c r="J2019" s="9">
        <v>5250</v>
      </c>
      <c r="K2019" s="10">
        <f t="shared" si="14"/>
        <v>3150</v>
      </c>
      <c r="L2019" s="10">
        <f t="shared" si="15"/>
        <v>1575</v>
      </c>
      <c r="M2019" s="11">
        <v>0.5</v>
      </c>
      <c r="O2019" s="16"/>
      <c r="P2019" s="14"/>
      <c r="Q2019" s="12"/>
      <c r="R2019" s="13"/>
    </row>
    <row r="2020" spans="1:18" ht="15.75" customHeight="1">
      <c r="A2020" s="1"/>
      <c r="B2020" s="6" t="s">
        <v>23</v>
      </c>
      <c r="C2020" s="6">
        <v>1197831</v>
      </c>
      <c r="D2020" s="7">
        <v>44534</v>
      </c>
      <c r="E2020" s="6" t="s">
        <v>24</v>
      </c>
      <c r="F2020" s="6" t="s">
        <v>78</v>
      </c>
      <c r="G2020" s="6" t="s">
        <v>79</v>
      </c>
      <c r="H2020" s="6" t="s">
        <v>21</v>
      </c>
      <c r="I2020" s="8">
        <v>0.54999999999999993</v>
      </c>
      <c r="J2020" s="9">
        <v>4750</v>
      </c>
      <c r="K2020" s="10">
        <f t="shared" si="14"/>
        <v>2612.4999999999995</v>
      </c>
      <c r="L2020" s="10">
        <f t="shared" si="15"/>
        <v>914.37499999999977</v>
      </c>
      <c r="M2020" s="11">
        <v>0.35</v>
      </c>
      <c r="O2020" s="16"/>
      <c r="P2020" s="14"/>
      <c r="Q2020" s="12"/>
      <c r="R2020" s="13"/>
    </row>
    <row r="2021" spans="1:18" ht="15.75" customHeight="1">
      <c r="A2021" s="1"/>
      <c r="B2021" s="6" t="s">
        <v>23</v>
      </c>
      <c r="C2021" s="6">
        <v>1197831</v>
      </c>
      <c r="D2021" s="7">
        <v>44534</v>
      </c>
      <c r="E2021" s="6" t="s">
        <v>24</v>
      </c>
      <c r="F2021" s="6" t="s">
        <v>78</v>
      </c>
      <c r="G2021" s="6" t="s">
        <v>79</v>
      </c>
      <c r="H2021" s="6" t="s">
        <v>22</v>
      </c>
      <c r="I2021" s="8">
        <v>0.65</v>
      </c>
      <c r="J2021" s="9">
        <v>7250</v>
      </c>
      <c r="K2021" s="10">
        <f t="shared" si="14"/>
        <v>4712.5</v>
      </c>
      <c r="L2021" s="10">
        <f t="shared" si="15"/>
        <v>2591.875</v>
      </c>
      <c r="M2021" s="11">
        <v>0.55000000000000004</v>
      </c>
      <c r="O2021" s="16"/>
      <c r="P2021" s="14"/>
      <c r="Q2021" s="12"/>
      <c r="R2021" s="13"/>
    </row>
    <row r="2022" spans="1:18" ht="15.75" customHeight="1">
      <c r="A2022" s="1" t="s">
        <v>39</v>
      </c>
      <c r="B2022" s="6" t="s">
        <v>27</v>
      </c>
      <c r="C2022" s="6">
        <v>1128299</v>
      </c>
      <c r="D2022" s="7">
        <v>44219</v>
      </c>
      <c r="E2022" s="6" t="s">
        <v>28</v>
      </c>
      <c r="F2022" s="6" t="s">
        <v>80</v>
      </c>
      <c r="G2022" s="6" t="s">
        <v>81</v>
      </c>
      <c r="H2022" s="6" t="s">
        <v>17</v>
      </c>
      <c r="I2022" s="8">
        <v>0.29999999999999993</v>
      </c>
      <c r="J2022" s="9">
        <v>4250</v>
      </c>
      <c r="K2022" s="10">
        <f t="shared" si="14"/>
        <v>1274.9999999999998</v>
      </c>
      <c r="L2022" s="10">
        <f t="shared" si="15"/>
        <v>446.24999999999989</v>
      </c>
      <c r="M2022" s="11">
        <v>0.35</v>
      </c>
      <c r="O2022" s="16"/>
      <c r="P2022" s="14"/>
      <c r="Q2022" s="12"/>
      <c r="R2022" s="13"/>
    </row>
    <row r="2023" spans="1:18" ht="15.75" customHeight="1">
      <c r="A2023" s="1"/>
      <c r="B2023" s="6" t="s">
        <v>27</v>
      </c>
      <c r="C2023" s="6">
        <v>1128299</v>
      </c>
      <c r="D2023" s="7">
        <v>44219</v>
      </c>
      <c r="E2023" s="6" t="s">
        <v>28</v>
      </c>
      <c r="F2023" s="6" t="s">
        <v>80</v>
      </c>
      <c r="G2023" s="6" t="s">
        <v>81</v>
      </c>
      <c r="H2023" s="6" t="s">
        <v>18</v>
      </c>
      <c r="I2023" s="8">
        <v>0.4</v>
      </c>
      <c r="J2023" s="9">
        <v>4250</v>
      </c>
      <c r="K2023" s="10">
        <f t="shared" si="14"/>
        <v>1700</v>
      </c>
      <c r="L2023" s="10">
        <f t="shared" si="15"/>
        <v>680</v>
      </c>
      <c r="M2023" s="11">
        <v>0.4</v>
      </c>
      <c r="O2023" s="16"/>
      <c r="P2023" s="14"/>
      <c r="Q2023" s="12"/>
      <c r="R2023" s="13"/>
    </row>
    <row r="2024" spans="1:18" ht="15.75" customHeight="1">
      <c r="A2024" s="1"/>
      <c r="B2024" s="6" t="s">
        <v>27</v>
      </c>
      <c r="C2024" s="6">
        <v>1128299</v>
      </c>
      <c r="D2024" s="7">
        <v>44219</v>
      </c>
      <c r="E2024" s="6" t="s">
        <v>28</v>
      </c>
      <c r="F2024" s="6" t="s">
        <v>80</v>
      </c>
      <c r="G2024" s="6" t="s">
        <v>81</v>
      </c>
      <c r="H2024" s="6" t="s">
        <v>19</v>
      </c>
      <c r="I2024" s="8">
        <v>0.4</v>
      </c>
      <c r="J2024" s="9">
        <v>4250</v>
      </c>
      <c r="K2024" s="10">
        <f t="shared" si="14"/>
        <v>1700</v>
      </c>
      <c r="L2024" s="10">
        <f t="shared" si="15"/>
        <v>595</v>
      </c>
      <c r="M2024" s="11">
        <v>0.35</v>
      </c>
      <c r="O2024" s="16"/>
      <c r="P2024" s="14"/>
      <c r="Q2024" s="12"/>
      <c r="R2024" s="13"/>
    </row>
    <row r="2025" spans="1:18" ht="15.75" customHeight="1">
      <c r="A2025" s="1"/>
      <c r="B2025" s="6" t="s">
        <v>27</v>
      </c>
      <c r="C2025" s="6">
        <v>1128299</v>
      </c>
      <c r="D2025" s="7">
        <v>44219</v>
      </c>
      <c r="E2025" s="6" t="s">
        <v>28</v>
      </c>
      <c r="F2025" s="6" t="s">
        <v>80</v>
      </c>
      <c r="G2025" s="6" t="s">
        <v>81</v>
      </c>
      <c r="H2025" s="6" t="s">
        <v>20</v>
      </c>
      <c r="I2025" s="8">
        <v>0.4</v>
      </c>
      <c r="J2025" s="9">
        <v>2750</v>
      </c>
      <c r="K2025" s="10">
        <f t="shared" si="14"/>
        <v>1100</v>
      </c>
      <c r="L2025" s="10">
        <f t="shared" si="15"/>
        <v>385</v>
      </c>
      <c r="M2025" s="11">
        <v>0.35</v>
      </c>
      <c r="O2025" s="16"/>
      <c r="P2025" s="14"/>
      <c r="Q2025" s="12"/>
      <c r="R2025" s="13"/>
    </row>
    <row r="2026" spans="1:18" ht="15.75" customHeight="1">
      <c r="A2026" s="1"/>
      <c r="B2026" s="6" t="s">
        <v>27</v>
      </c>
      <c r="C2026" s="6">
        <v>1128299</v>
      </c>
      <c r="D2026" s="7">
        <v>44219</v>
      </c>
      <c r="E2026" s="6" t="s">
        <v>28</v>
      </c>
      <c r="F2026" s="6" t="s">
        <v>80</v>
      </c>
      <c r="G2026" s="6" t="s">
        <v>81</v>
      </c>
      <c r="H2026" s="6" t="s">
        <v>21</v>
      </c>
      <c r="I2026" s="8">
        <v>0.45000000000000007</v>
      </c>
      <c r="J2026" s="9">
        <v>2250</v>
      </c>
      <c r="K2026" s="10">
        <f t="shared" si="14"/>
        <v>1012.5000000000001</v>
      </c>
      <c r="L2026" s="10">
        <f t="shared" si="15"/>
        <v>303.75</v>
      </c>
      <c r="M2026" s="11">
        <v>0.3</v>
      </c>
      <c r="O2026" s="16"/>
      <c r="P2026" s="14"/>
      <c r="Q2026" s="12"/>
      <c r="R2026" s="13"/>
    </row>
    <row r="2027" spans="1:18" ht="15.75" customHeight="1">
      <c r="A2027" s="1"/>
      <c r="B2027" s="6" t="s">
        <v>27</v>
      </c>
      <c r="C2027" s="6">
        <v>1128299</v>
      </c>
      <c r="D2027" s="7">
        <v>44219</v>
      </c>
      <c r="E2027" s="6" t="s">
        <v>28</v>
      </c>
      <c r="F2027" s="6" t="s">
        <v>80</v>
      </c>
      <c r="G2027" s="6" t="s">
        <v>81</v>
      </c>
      <c r="H2027" s="6" t="s">
        <v>22</v>
      </c>
      <c r="I2027" s="8">
        <v>0.4</v>
      </c>
      <c r="J2027" s="9">
        <v>4250</v>
      </c>
      <c r="K2027" s="10">
        <f t="shared" si="14"/>
        <v>1700</v>
      </c>
      <c r="L2027" s="10">
        <f t="shared" si="15"/>
        <v>425</v>
      </c>
      <c r="M2027" s="11">
        <v>0.25</v>
      </c>
      <c r="O2027" s="16"/>
      <c r="P2027" s="14"/>
      <c r="Q2027" s="12"/>
      <c r="R2027" s="13"/>
    </row>
    <row r="2028" spans="1:18" ht="15.75" customHeight="1">
      <c r="A2028" s="1"/>
      <c r="B2028" s="6" t="s">
        <v>27</v>
      </c>
      <c r="C2028" s="6">
        <v>1128299</v>
      </c>
      <c r="D2028" s="7">
        <v>44250</v>
      </c>
      <c r="E2028" s="6" t="s">
        <v>28</v>
      </c>
      <c r="F2028" s="6" t="s">
        <v>80</v>
      </c>
      <c r="G2028" s="6" t="s">
        <v>81</v>
      </c>
      <c r="H2028" s="6" t="s">
        <v>17</v>
      </c>
      <c r="I2028" s="8">
        <v>0.29999999999999993</v>
      </c>
      <c r="J2028" s="9">
        <v>4750</v>
      </c>
      <c r="K2028" s="10">
        <f t="shared" si="14"/>
        <v>1424.9999999999998</v>
      </c>
      <c r="L2028" s="10">
        <f t="shared" si="15"/>
        <v>498.74999999999989</v>
      </c>
      <c r="M2028" s="11">
        <v>0.35</v>
      </c>
      <c r="O2028" s="16"/>
      <c r="P2028" s="14"/>
      <c r="Q2028" s="12"/>
      <c r="R2028" s="13"/>
    </row>
    <row r="2029" spans="1:18" ht="15.75" customHeight="1">
      <c r="A2029" s="1"/>
      <c r="B2029" s="6" t="s">
        <v>27</v>
      </c>
      <c r="C2029" s="6">
        <v>1128299</v>
      </c>
      <c r="D2029" s="7">
        <v>44250</v>
      </c>
      <c r="E2029" s="6" t="s">
        <v>28</v>
      </c>
      <c r="F2029" s="6" t="s">
        <v>80</v>
      </c>
      <c r="G2029" s="6" t="s">
        <v>81</v>
      </c>
      <c r="H2029" s="6" t="s">
        <v>18</v>
      </c>
      <c r="I2029" s="8">
        <v>0.4</v>
      </c>
      <c r="J2029" s="9">
        <v>3750</v>
      </c>
      <c r="K2029" s="10">
        <f t="shared" si="14"/>
        <v>1500</v>
      </c>
      <c r="L2029" s="10">
        <f t="shared" si="15"/>
        <v>600</v>
      </c>
      <c r="M2029" s="11">
        <v>0.4</v>
      </c>
      <c r="O2029" s="16"/>
      <c r="P2029" s="14"/>
      <c r="Q2029" s="12"/>
      <c r="R2029" s="13"/>
    </row>
    <row r="2030" spans="1:18" ht="15.75" customHeight="1">
      <c r="A2030" s="1"/>
      <c r="B2030" s="6" t="s">
        <v>27</v>
      </c>
      <c r="C2030" s="6">
        <v>1128299</v>
      </c>
      <c r="D2030" s="7">
        <v>44250</v>
      </c>
      <c r="E2030" s="6" t="s">
        <v>28</v>
      </c>
      <c r="F2030" s="6" t="s">
        <v>80</v>
      </c>
      <c r="G2030" s="6" t="s">
        <v>81</v>
      </c>
      <c r="H2030" s="6" t="s">
        <v>19</v>
      </c>
      <c r="I2030" s="8">
        <v>0.4</v>
      </c>
      <c r="J2030" s="9">
        <v>3750</v>
      </c>
      <c r="K2030" s="10">
        <f t="shared" si="14"/>
        <v>1500</v>
      </c>
      <c r="L2030" s="10">
        <f t="shared" si="15"/>
        <v>525</v>
      </c>
      <c r="M2030" s="11">
        <v>0.35</v>
      </c>
      <c r="O2030" s="16"/>
      <c r="P2030" s="14"/>
      <c r="Q2030" s="12"/>
      <c r="R2030" s="13"/>
    </row>
    <row r="2031" spans="1:18" ht="15.75" customHeight="1">
      <c r="A2031" s="1"/>
      <c r="B2031" s="6" t="s">
        <v>27</v>
      </c>
      <c r="C2031" s="6">
        <v>1128299</v>
      </c>
      <c r="D2031" s="7">
        <v>44250</v>
      </c>
      <c r="E2031" s="6" t="s">
        <v>28</v>
      </c>
      <c r="F2031" s="6" t="s">
        <v>80</v>
      </c>
      <c r="G2031" s="6" t="s">
        <v>81</v>
      </c>
      <c r="H2031" s="6" t="s">
        <v>20</v>
      </c>
      <c r="I2031" s="8">
        <v>0.4</v>
      </c>
      <c r="J2031" s="9">
        <v>2250</v>
      </c>
      <c r="K2031" s="10">
        <f t="shared" si="14"/>
        <v>900</v>
      </c>
      <c r="L2031" s="10">
        <f t="shared" si="15"/>
        <v>315</v>
      </c>
      <c r="M2031" s="11">
        <v>0.35</v>
      </c>
      <c r="O2031" s="16"/>
      <c r="P2031" s="14"/>
      <c r="Q2031" s="12"/>
      <c r="R2031" s="13"/>
    </row>
    <row r="2032" spans="1:18" ht="15.75" customHeight="1">
      <c r="A2032" s="1"/>
      <c r="B2032" s="6" t="s">
        <v>27</v>
      </c>
      <c r="C2032" s="6">
        <v>1128299</v>
      </c>
      <c r="D2032" s="7">
        <v>44250</v>
      </c>
      <c r="E2032" s="6" t="s">
        <v>28</v>
      </c>
      <c r="F2032" s="6" t="s">
        <v>80</v>
      </c>
      <c r="G2032" s="6" t="s">
        <v>81</v>
      </c>
      <c r="H2032" s="6" t="s">
        <v>21</v>
      </c>
      <c r="I2032" s="8">
        <v>0.45000000000000007</v>
      </c>
      <c r="J2032" s="9">
        <v>1500</v>
      </c>
      <c r="K2032" s="10">
        <f t="shared" si="14"/>
        <v>675.00000000000011</v>
      </c>
      <c r="L2032" s="10">
        <f t="shared" si="15"/>
        <v>202.50000000000003</v>
      </c>
      <c r="M2032" s="11">
        <v>0.3</v>
      </c>
      <c r="O2032" s="16"/>
      <c r="P2032" s="14"/>
      <c r="Q2032" s="12"/>
      <c r="R2032" s="13"/>
    </row>
    <row r="2033" spans="1:18" ht="15.75" customHeight="1">
      <c r="A2033" s="1"/>
      <c r="B2033" s="6" t="s">
        <v>27</v>
      </c>
      <c r="C2033" s="6">
        <v>1128299</v>
      </c>
      <c r="D2033" s="7">
        <v>44250</v>
      </c>
      <c r="E2033" s="6" t="s">
        <v>28</v>
      </c>
      <c r="F2033" s="6" t="s">
        <v>80</v>
      </c>
      <c r="G2033" s="6" t="s">
        <v>81</v>
      </c>
      <c r="H2033" s="6" t="s">
        <v>22</v>
      </c>
      <c r="I2033" s="8">
        <v>0.4</v>
      </c>
      <c r="J2033" s="9">
        <v>3500</v>
      </c>
      <c r="K2033" s="10">
        <f t="shared" si="14"/>
        <v>1400</v>
      </c>
      <c r="L2033" s="10">
        <f t="shared" si="15"/>
        <v>350</v>
      </c>
      <c r="M2033" s="11">
        <v>0.25</v>
      </c>
      <c r="O2033" s="16"/>
      <c r="P2033" s="14"/>
      <c r="Q2033" s="12"/>
      <c r="R2033" s="13"/>
    </row>
    <row r="2034" spans="1:18" ht="15.75" customHeight="1">
      <c r="A2034" s="1"/>
      <c r="B2034" s="6" t="s">
        <v>27</v>
      </c>
      <c r="C2034" s="6">
        <v>1128299</v>
      </c>
      <c r="D2034" s="7">
        <v>44277</v>
      </c>
      <c r="E2034" s="6" t="s">
        <v>28</v>
      </c>
      <c r="F2034" s="6" t="s">
        <v>80</v>
      </c>
      <c r="G2034" s="6" t="s">
        <v>81</v>
      </c>
      <c r="H2034" s="6" t="s">
        <v>17</v>
      </c>
      <c r="I2034" s="8">
        <v>0.4</v>
      </c>
      <c r="J2034" s="9">
        <v>5000</v>
      </c>
      <c r="K2034" s="10">
        <f t="shared" si="14"/>
        <v>2000</v>
      </c>
      <c r="L2034" s="10">
        <f t="shared" si="15"/>
        <v>700</v>
      </c>
      <c r="M2034" s="11">
        <v>0.35</v>
      </c>
      <c r="O2034" s="16"/>
      <c r="P2034" s="14"/>
      <c r="Q2034" s="12"/>
      <c r="R2034" s="13"/>
    </row>
    <row r="2035" spans="1:18" ht="15.75" customHeight="1">
      <c r="A2035" s="1"/>
      <c r="B2035" s="6" t="s">
        <v>27</v>
      </c>
      <c r="C2035" s="6">
        <v>1128299</v>
      </c>
      <c r="D2035" s="7">
        <v>44277</v>
      </c>
      <c r="E2035" s="6" t="s">
        <v>28</v>
      </c>
      <c r="F2035" s="6" t="s">
        <v>80</v>
      </c>
      <c r="G2035" s="6" t="s">
        <v>81</v>
      </c>
      <c r="H2035" s="6" t="s">
        <v>18</v>
      </c>
      <c r="I2035" s="8">
        <v>0.5</v>
      </c>
      <c r="J2035" s="9">
        <v>3500</v>
      </c>
      <c r="K2035" s="10">
        <f t="shared" si="14"/>
        <v>1750</v>
      </c>
      <c r="L2035" s="10">
        <f t="shared" si="15"/>
        <v>700</v>
      </c>
      <c r="M2035" s="11">
        <v>0.4</v>
      </c>
      <c r="O2035" s="16"/>
      <c r="P2035" s="14"/>
      <c r="Q2035" s="12"/>
      <c r="R2035" s="13"/>
    </row>
    <row r="2036" spans="1:18" ht="15.75" customHeight="1">
      <c r="A2036" s="1"/>
      <c r="B2036" s="6" t="s">
        <v>27</v>
      </c>
      <c r="C2036" s="6">
        <v>1128299</v>
      </c>
      <c r="D2036" s="7">
        <v>44277</v>
      </c>
      <c r="E2036" s="6" t="s">
        <v>28</v>
      </c>
      <c r="F2036" s="6" t="s">
        <v>80</v>
      </c>
      <c r="G2036" s="6" t="s">
        <v>81</v>
      </c>
      <c r="H2036" s="6" t="s">
        <v>19</v>
      </c>
      <c r="I2036" s="8">
        <v>0.5</v>
      </c>
      <c r="J2036" s="9">
        <v>3500</v>
      </c>
      <c r="K2036" s="10">
        <f t="shared" si="14"/>
        <v>1750</v>
      </c>
      <c r="L2036" s="10">
        <f t="shared" si="15"/>
        <v>612.5</v>
      </c>
      <c r="M2036" s="11">
        <v>0.35</v>
      </c>
      <c r="O2036" s="16"/>
      <c r="P2036" s="14"/>
      <c r="Q2036" s="12"/>
      <c r="R2036" s="13"/>
    </row>
    <row r="2037" spans="1:18" ht="15.75" customHeight="1">
      <c r="A2037" s="1"/>
      <c r="B2037" s="6" t="s">
        <v>27</v>
      </c>
      <c r="C2037" s="6">
        <v>1128299</v>
      </c>
      <c r="D2037" s="7">
        <v>44277</v>
      </c>
      <c r="E2037" s="6" t="s">
        <v>28</v>
      </c>
      <c r="F2037" s="6" t="s">
        <v>80</v>
      </c>
      <c r="G2037" s="6" t="s">
        <v>81</v>
      </c>
      <c r="H2037" s="6" t="s">
        <v>20</v>
      </c>
      <c r="I2037" s="8">
        <v>0.5</v>
      </c>
      <c r="J2037" s="9">
        <v>2250</v>
      </c>
      <c r="K2037" s="10">
        <f t="shared" si="14"/>
        <v>1125</v>
      </c>
      <c r="L2037" s="10">
        <f t="shared" si="15"/>
        <v>393.75</v>
      </c>
      <c r="M2037" s="11">
        <v>0.35</v>
      </c>
      <c r="O2037" s="16"/>
      <c r="P2037" s="14"/>
      <c r="Q2037" s="12"/>
      <c r="R2037" s="13"/>
    </row>
    <row r="2038" spans="1:18" ht="15.75" customHeight="1">
      <c r="A2038" s="1"/>
      <c r="B2038" s="6" t="s">
        <v>27</v>
      </c>
      <c r="C2038" s="6">
        <v>1128299</v>
      </c>
      <c r="D2038" s="7">
        <v>44277</v>
      </c>
      <c r="E2038" s="6" t="s">
        <v>28</v>
      </c>
      <c r="F2038" s="6" t="s">
        <v>80</v>
      </c>
      <c r="G2038" s="6" t="s">
        <v>81</v>
      </c>
      <c r="H2038" s="6" t="s">
        <v>21</v>
      </c>
      <c r="I2038" s="8">
        <v>0.55000000000000004</v>
      </c>
      <c r="J2038" s="9">
        <v>1250</v>
      </c>
      <c r="K2038" s="10">
        <f t="shared" si="14"/>
        <v>687.5</v>
      </c>
      <c r="L2038" s="10">
        <f t="shared" si="15"/>
        <v>206.25</v>
      </c>
      <c r="M2038" s="11">
        <v>0.3</v>
      </c>
      <c r="O2038" s="16"/>
      <c r="P2038" s="14"/>
      <c r="Q2038" s="12"/>
      <c r="R2038" s="13"/>
    </row>
    <row r="2039" spans="1:18" ht="15.75" customHeight="1">
      <c r="A2039" s="1"/>
      <c r="B2039" s="6" t="s">
        <v>27</v>
      </c>
      <c r="C2039" s="6">
        <v>1128299</v>
      </c>
      <c r="D2039" s="7">
        <v>44277</v>
      </c>
      <c r="E2039" s="6" t="s">
        <v>28</v>
      </c>
      <c r="F2039" s="6" t="s">
        <v>80</v>
      </c>
      <c r="G2039" s="6" t="s">
        <v>81</v>
      </c>
      <c r="H2039" s="6" t="s">
        <v>22</v>
      </c>
      <c r="I2039" s="8">
        <v>0.5</v>
      </c>
      <c r="J2039" s="9">
        <v>3250</v>
      </c>
      <c r="K2039" s="10">
        <f t="shared" si="14"/>
        <v>1625</v>
      </c>
      <c r="L2039" s="10">
        <f t="shared" si="15"/>
        <v>406.25</v>
      </c>
      <c r="M2039" s="11">
        <v>0.25</v>
      </c>
      <c r="O2039" s="16"/>
      <c r="P2039" s="14"/>
      <c r="Q2039" s="12"/>
      <c r="R2039" s="13"/>
    </row>
    <row r="2040" spans="1:18" ht="15.75" customHeight="1">
      <c r="A2040" s="1"/>
      <c r="B2040" s="6" t="s">
        <v>27</v>
      </c>
      <c r="C2040" s="6">
        <v>1128299</v>
      </c>
      <c r="D2040" s="7">
        <v>44309</v>
      </c>
      <c r="E2040" s="6" t="s">
        <v>28</v>
      </c>
      <c r="F2040" s="6" t="s">
        <v>80</v>
      </c>
      <c r="G2040" s="6" t="s">
        <v>81</v>
      </c>
      <c r="H2040" s="6" t="s">
        <v>17</v>
      </c>
      <c r="I2040" s="8">
        <v>0.5</v>
      </c>
      <c r="J2040" s="9">
        <v>5000</v>
      </c>
      <c r="K2040" s="10">
        <f t="shared" si="14"/>
        <v>2500</v>
      </c>
      <c r="L2040" s="10">
        <f t="shared" si="15"/>
        <v>875</v>
      </c>
      <c r="M2040" s="11">
        <v>0.35</v>
      </c>
      <c r="O2040" s="16"/>
      <c r="P2040" s="14"/>
      <c r="Q2040" s="12"/>
      <c r="R2040" s="13"/>
    </row>
    <row r="2041" spans="1:18" ht="15.75" customHeight="1">
      <c r="A2041" s="1"/>
      <c r="B2041" s="6" t="s">
        <v>27</v>
      </c>
      <c r="C2041" s="6">
        <v>1128299</v>
      </c>
      <c r="D2041" s="7">
        <v>44309</v>
      </c>
      <c r="E2041" s="6" t="s">
        <v>28</v>
      </c>
      <c r="F2041" s="6" t="s">
        <v>80</v>
      </c>
      <c r="G2041" s="6" t="s">
        <v>81</v>
      </c>
      <c r="H2041" s="6" t="s">
        <v>18</v>
      </c>
      <c r="I2041" s="8">
        <v>0.55000000000000004</v>
      </c>
      <c r="J2041" s="9">
        <v>3000</v>
      </c>
      <c r="K2041" s="10">
        <f t="shared" si="14"/>
        <v>1650.0000000000002</v>
      </c>
      <c r="L2041" s="10">
        <f t="shared" si="15"/>
        <v>660.00000000000011</v>
      </c>
      <c r="M2041" s="11">
        <v>0.4</v>
      </c>
      <c r="O2041" s="16"/>
      <c r="P2041" s="14"/>
      <c r="Q2041" s="12"/>
      <c r="R2041" s="13"/>
    </row>
    <row r="2042" spans="1:18" ht="15.75" customHeight="1">
      <c r="A2042" s="1"/>
      <c r="B2042" s="6" t="s">
        <v>27</v>
      </c>
      <c r="C2042" s="6">
        <v>1128299</v>
      </c>
      <c r="D2042" s="7">
        <v>44309</v>
      </c>
      <c r="E2042" s="6" t="s">
        <v>28</v>
      </c>
      <c r="F2042" s="6" t="s">
        <v>80</v>
      </c>
      <c r="G2042" s="6" t="s">
        <v>81</v>
      </c>
      <c r="H2042" s="6" t="s">
        <v>19</v>
      </c>
      <c r="I2042" s="8">
        <v>0.55000000000000004</v>
      </c>
      <c r="J2042" s="9">
        <v>3500</v>
      </c>
      <c r="K2042" s="10">
        <f t="shared" si="14"/>
        <v>1925.0000000000002</v>
      </c>
      <c r="L2042" s="10">
        <f t="shared" si="15"/>
        <v>673.75</v>
      </c>
      <c r="M2042" s="11">
        <v>0.35</v>
      </c>
      <c r="O2042" s="16"/>
      <c r="P2042" s="14"/>
      <c r="Q2042" s="12"/>
      <c r="R2042" s="13"/>
    </row>
    <row r="2043" spans="1:18" ht="15.75" customHeight="1">
      <c r="A2043" s="1"/>
      <c r="B2043" s="6" t="s">
        <v>27</v>
      </c>
      <c r="C2043" s="6">
        <v>1128299</v>
      </c>
      <c r="D2043" s="7">
        <v>44309</v>
      </c>
      <c r="E2043" s="6" t="s">
        <v>28</v>
      </c>
      <c r="F2043" s="6" t="s">
        <v>80</v>
      </c>
      <c r="G2043" s="6" t="s">
        <v>81</v>
      </c>
      <c r="H2043" s="6" t="s">
        <v>20</v>
      </c>
      <c r="I2043" s="8">
        <v>0.5</v>
      </c>
      <c r="J2043" s="9">
        <v>2500</v>
      </c>
      <c r="K2043" s="10">
        <f t="shared" si="14"/>
        <v>1250</v>
      </c>
      <c r="L2043" s="10">
        <f t="shared" si="15"/>
        <v>437.5</v>
      </c>
      <c r="M2043" s="11">
        <v>0.35</v>
      </c>
      <c r="O2043" s="16"/>
      <c r="P2043" s="14"/>
      <c r="Q2043" s="12"/>
      <c r="R2043" s="13"/>
    </row>
    <row r="2044" spans="1:18" ht="15.75" customHeight="1">
      <c r="A2044" s="1"/>
      <c r="B2044" s="6" t="s">
        <v>27</v>
      </c>
      <c r="C2044" s="6">
        <v>1128299</v>
      </c>
      <c r="D2044" s="7">
        <v>44309</v>
      </c>
      <c r="E2044" s="6" t="s">
        <v>28</v>
      </c>
      <c r="F2044" s="6" t="s">
        <v>80</v>
      </c>
      <c r="G2044" s="6" t="s">
        <v>81</v>
      </c>
      <c r="H2044" s="6" t="s">
        <v>21</v>
      </c>
      <c r="I2044" s="8">
        <v>0.55000000000000004</v>
      </c>
      <c r="J2044" s="9">
        <v>1500</v>
      </c>
      <c r="K2044" s="10">
        <f t="shared" si="14"/>
        <v>825.00000000000011</v>
      </c>
      <c r="L2044" s="10">
        <f t="shared" si="15"/>
        <v>247.50000000000003</v>
      </c>
      <c r="M2044" s="11">
        <v>0.3</v>
      </c>
      <c r="O2044" s="16"/>
      <c r="P2044" s="14"/>
      <c r="Q2044" s="12"/>
      <c r="R2044" s="13"/>
    </row>
    <row r="2045" spans="1:18" ht="15.75" customHeight="1">
      <c r="A2045" s="1"/>
      <c r="B2045" s="6" t="s">
        <v>27</v>
      </c>
      <c r="C2045" s="6">
        <v>1128299</v>
      </c>
      <c r="D2045" s="7">
        <v>44309</v>
      </c>
      <c r="E2045" s="6" t="s">
        <v>28</v>
      </c>
      <c r="F2045" s="6" t="s">
        <v>80</v>
      </c>
      <c r="G2045" s="6" t="s">
        <v>81</v>
      </c>
      <c r="H2045" s="6" t="s">
        <v>22</v>
      </c>
      <c r="I2045" s="8">
        <v>0.70000000000000007</v>
      </c>
      <c r="J2045" s="9">
        <v>3250</v>
      </c>
      <c r="K2045" s="10">
        <f t="shared" si="14"/>
        <v>2275</v>
      </c>
      <c r="L2045" s="10">
        <f t="shared" si="15"/>
        <v>568.75</v>
      </c>
      <c r="M2045" s="11">
        <v>0.25</v>
      </c>
      <c r="O2045" s="16"/>
      <c r="P2045" s="14"/>
      <c r="Q2045" s="12"/>
      <c r="R2045" s="13"/>
    </row>
    <row r="2046" spans="1:18" ht="15.75" customHeight="1">
      <c r="A2046" s="1"/>
      <c r="B2046" s="6" t="s">
        <v>27</v>
      </c>
      <c r="C2046" s="6">
        <v>1128299</v>
      </c>
      <c r="D2046" s="7">
        <v>44340</v>
      </c>
      <c r="E2046" s="6" t="s">
        <v>28</v>
      </c>
      <c r="F2046" s="6" t="s">
        <v>80</v>
      </c>
      <c r="G2046" s="6" t="s">
        <v>81</v>
      </c>
      <c r="H2046" s="6" t="s">
        <v>17</v>
      </c>
      <c r="I2046" s="8">
        <v>0.5</v>
      </c>
      <c r="J2046" s="9">
        <v>5250</v>
      </c>
      <c r="K2046" s="10">
        <f t="shared" ref="K2046:K2300" si="16">I2046*J2046</f>
        <v>2625</v>
      </c>
      <c r="L2046" s="10">
        <f t="shared" ref="L2046:L2300" si="17">K2046*M2046</f>
        <v>918.74999999999989</v>
      </c>
      <c r="M2046" s="11">
        <v>0.35</v>
      </c>
      <c r="O2046" s="16"/>
      <c r="P2046" s="14"/>
      <c r="Q2046" s="12"/>
      <c r="R2046" s="13"/>
    </row>
    <row r="2047" spans="1:18" ht="15.75" customHeight="1">
      <c r="A2047" s="1"/>
      <c r="B2047" s="6" t="s">
        <v>27</v>
      </c>
      <c r="C2047" s="6">
        <v>1128299</v>
      </c>
      <c r="D2047" s="7">
        <v>44340</v>
      </c>
      <c r="E2047" s="6" t="s">
        <v>28</v>
      </c>
      <c r="F2047" s="6" t="s">
        <v>80</v>
      </c>
      <c r="G2047" s="6" t="s">
        <v>81</v>
      </c>
      <c r="H2047" s="6" t="s">
        <v>18</v>
      </c>
      <c r="I2047" s="8">
        <v>0.55000000000000004</v>
      </c>
      <c r="J2047" s="9">
        <v>3750</v>
      </c>
      <c r="K2047" s="10">
        <f t="shared" si="16"/>
        <v>2062.5</v>
      </c>
      <c r="L2047" s="10">
        <f t="shared" si="17"/>
        <v>825</v>
      </c>
      <c r="M2047" s="11">
        <v>0.4</v>
      </c>
      <c r="O2047" s="16"/>
      <c r="P2047" s="14"/>
      <c r="Q2047" s="12"/>
      <c r="R2047" s="13"/>
    </row>
    <row r="2048" spans="1:18" ht="15.75" customHeight="1">
      <c r="A2048" s="1"/>
      <c r="B2048" s="6" t="s">
        <v>27</v>
      </c>
      <c r="C2048" s="6">
        <v>1128299</v>
      </c>
      <c r="D2048" s="7">
        <v>44340</v>
      </c>
      <c r="E2048" s="6" t="s">
        <v>28</v>
      </c>
      <c r="F2048" s="6" t="s">
        <v>80</v>
      </c>
      <c r="G2048" s="6" t="s">
        <v>81</v>
      </c>
      <c r="H2048" s="6" t="s">
        <v>19</v>
      </c>
      <c r="I2048" s="8">
        <v>0.55000000000000004</v>
      </c>
      <c r="J2048" s="9">
        <v>4000</v>
      </c>
      <c r="K2048" s="10">
        <f t="shared" si="16"/>
        <v>2200</v>
      </c>
      <c r="L2048" s="10">
        <f t="shared" si="17"/>
        <v>770</v>
      </c>
      <c r="M2048" s="11">
        <v>0.35</v>
      </c>
      <c r="O2048" s="16"/>
      <c r="P2048" s="14"/>
      <c r="Q2048" s="12"/>
      <c r="R2048" s="13"/>
    </row>
    <row r="2049" spans="1:18" ht="15.75" customHeight="1">
      <c r="A2049" s="1"/>
      <c r="B2049" s="6" t="s">
        <v>27</v>
      </c>
      <c r="C2049" s="6">
        <v>1128299</v>
      </c>
      <c r="D2049" s="7">
        <v>44340</v>
      </c>
      <c r="E2049" s="6" t="s">
        <v>28</v>
      </c>
      <c r="F2049" s="6" t="s">
        <v>80</v>
      </c>
      <c r="G2049" s="6" t="s">
        <v>81</v>
      </c>
      <c r="H2049" s="6" t="s">
        <v>20</v>
      </c>
      <c r="I2049" s="8">
        <v>0.5</v>
      </c>
      <c r="J2049" s="9">
        <v>3000</v>
      </c>
      <c r="K2049" s="10">
        <f t="shared" si="16"/>
        <v>1500</v>
      </c>
      <c r="L2049" s="10">
        <f t="shared" si="17"/>
        <v>525</v>
      </c>
      <c r="M2049" s="11">
        <v>0.35</v>
      </c>
      <c r="O2049" s="16"/>
      <c r="P2049" s="14"/>
      <c r="Q2049" s="12"/>
      <c r="R2049" s="13"/>
    </row>
    <row r="2050" spans="1:18" ht="15.75" customHeight="1">
      <c r="A2050" s="1"/>
      <c r="B2050" s="6" t="s">
        <v>27</v>
      </c>
      <c r="C2050" s="6">
        <v>1128299</v>
      </c>
      <c r="D2050" s="7">
        <v>44340</v>
      </c>
      <c r="E2050" s="6" t="s">
        <v>28</v>
      </c>
      <c r="F2050" s="6" t="s">
        <v>80</v>
      </c>
      <c r="G2050" s="6" t="s">
        <v>81</v>
      </c>
      <c r="H2050" s="6" t="s">
        <v>21</v>
      </c>
      <c r="I2050" s="8">
        <v>0.55000000000000004</v>
      </c>
      <c r="J2050" s="9">
        <v>2000</v>
      </c>
      <c r="K2050" s="10">
        <f t="shared" si="16"/>
        <v>1100</v>
      </c>
      <c r="L2050" s="10">
        <f t="shared" si="17"/>
        <v>330</v>
      </c>
      <c r="M2050" s="11">
        <v>0.3</v>
      </c>
      <c r="O2050" s="16"/>
      <c r="P2050" s="14"/>
      <c r="Q2050" s="12"/>
      <c r="R2050" s="13"/>
    </row>
    <row r="2051" spans="1:18" ht="15.75" customHeight="1">
      <c r="A2051" s="1"/>
      <c r="B2051" s="6" t="s">
        <v>27</v>
      </c>
      <c r="C2051" s="6">
        <v>1128299</v>
      </c>
      <c r="D2051" s="7">
        <v>44340</v>
      </c>
      <c r="E2051" s="6" t="s">
        <v>28</v>
      </c>
      <c r="F2051" s="6" t="s">
        <v>80</v>
      </c>
      <c r="G2051" s="6" t="s">
        <v>81</v>
      </c>
      <c r="H2051" s="6" t="s">
        <v>22</v>
      </c>
      <c r="I2051" s="8">
        <v>0.70000000000000007</v>
      </c>
      <c r="J2051" s="9">
        <v>3750</v>
      </c>
      <c r="K2051" s="10">
        <f t="shared" si="16"/>
        <v>2625.0000000000005</v>
      </c>
      <c r="L2051" s="10">
        <f t="shared" si="17"/>
        <v>656.25000000000011</v>
      </c>
      <c r="M2051" s="11">
        <v>0.25</v>
      </c>
      <c r="O2051" s="16"/>
      <c r="P2051" s="14"/>
      <c r="Q2051" s="12"/>
      <c r="R2051" s="13"/>
    </row>
    <row r="2052" spans="1:18" ht="15.75" customHeight="1">
      <c r="A2052" s="1"/>
      <c r="B2052" s="6" t="s">
        <v>27</v>
      </c>
      <c r="C2052" s="6">
        <v>1128299</v>
      </c>
      <c r="D2052" s="7">
        <v>44370</v>
      </c>
      <c r="E2052" s="6" t="s">
        <v>28</v>
      </c>
      <c r="F2052" s="6" t="s">
        <v>80</v>
      </c>
      <c r="G2052" s="6" t="s">
        <v>81</v>
      </c>
      <c r="H2052" s="6" t="s">
        <v>17</v>
      </c>
      <c r="I2052" s="8">
        <v>0.5</v>
      </c>
      <c r="J2052" s="9">
        <v>6250</v>
      </c>
      <c r="K2052" s="10">
        <f t="shared" si="16"/>
        <v>3125</v>
      </c>
      <c r="L2052" s="10">
        <f t="shared" si="17"/>
        <v>1093.75</v>
      </c>
      <c r="M2052" s="11">
        <v>0.35</v>
      </c>
      <c r="O2052" s="16"/>
      <c r="P2052" s="14"/>
      <c r="Q2052" s="12"/>
      <c r="R2052" s="13"/>
    </row>
    <row r="2053" spans="1:18" ht="15.75" customHeight="1">
      <c r="A2053" s="1"/>
      <c r="B2053" s="6" t="s">
        <v>27</v>
      </c>
      <c r="C2053" s="6">
        <v>1128299</v>
      </c>
      <c r="D2053" s="7">
        <v>44370</v>
      </c>
      <c r="E2053" s="6" t="s">
        <v>28</v>
      </c>
      <c r="F2053" s="6" t="s">
        <v>80</v>
      </c>
      <c r="G2053" s="6" t="s">
        <v>81</v>
      </c>
      <c r="H2053" s="6" t="s">
        <v>18</v>
      </c>
      <c r="I2053" s="8">
        <v>0.55000000000000004</v>
      </c>
      <c r="J2053" s="9">
        <v>4750</v>
      </c>
      <c r="K2053" s="10">
        <f t="shared" si="16"/>
        <v>2612.5</v>
      </c>
      <c r="L2053" s="10">
        <f t="shared" si="17"/>
        <v>1045</v>
      </c>
      <c r="M2053" s="11">
        <v>0.4</v>
      </c>
      <c r="O2053" s="16"/>
      <c r="P2053" s="14"/>
      <c r="Q2053" s="12"/>
      <c r="R2053" s="13"/>
    </row>
    <row r="2054" spans="1:18" ht="15.75" customHeight="1">
      <c r="A2054" s="1"/>
      <c r="B2054" s="6" t="s">
        <v>27</v>
      </c>
      <c r="C2054" s="6">
        <v>1128299</v>
      </c>
      <c r="D2054" s="7">
        <v>44370</v>
      </c>
      <c r="E2054" s="6" t="s">
        <v>28</v>
      </c>
      <c r="F2054" s="6" t="s">
        <v>80</v>
      </c>
      <c r="G2054" s="6" t="s">
        <v>81</v>
      </c>
      <c r="H2054" s="6" t="s">
        <v>19</v>
      </c>
      <c r="I2054" s="8">
        <v>0.55000000000000004</v>
      </c>
      <c r="J2054" s="9">
        <v>4750</v>
      </c>
      <c r="K2054" s="10">
        <f t="shared" si="16"/>
        <v>2612.5</v>
      </c>
      <c r="L2054" s="10">
        <f t="shared" si="17"/>
        <v>914.37499999999989</v>
      </c>
      <c r="M2054" s="11">
        <v>0.35</v>
      </c>
      <c r="O2054" s="16"/>
      <c r="P2054" s="14"/>
      <c r="Q2054" s="12"/>
      <c r="R2054" s="13"/>
    </row>
    <row r="2055" spans="1:18" ht="15.75" customHeight="1">
      <c r="A2055" s="1"/>
      <c r="B2055" s="6" t="s">
        <v>27</v>
      </c>
      <c r="C2055" s="6">
        <v>1128299</v>
      </c>
      <c r="D2055" s="7">
        <v>44370</v>
      </c>
      <c r="E2055" s="6" t="s">
        <v>28</v>
      </c>
      <c r="F2055" s="6" t="s">
        <v>80</v>
      </c>
      <c r="G2055" s="6" t="s">
        <v>81</v>
      </c>
      <c r="H2055" s="6" t="s">
        <v>20</v>
      </c>
      <c r="I2055" s="8">
        <v>0.5</v>
      </c>
      <c r="J2055" s="9">
        <v>3500</v>
      </c>
      <c r="K2055" s="10">
        <f t="shared" si="16"/>
        <v>1750</v>
      </c>
      <c r="L2055" s="10">
        <f t="shared" si="17"/>
        <v>612.5</v>
      </c>
      <c r="M2055" s="11">
        <v>0.35</v>
      </c>
      <c r="O2055" s="16"/>
      <c r="P2055" s="14"/>
      <c r="Q2055" s="12"/>
      <c r="R2055" s="13"/>
    </row>
    <row r="2056" spans="1:18" ht="15.75" customHeight="1">
      <c r="A2056" s="1"/>
      <c r="B2056" s="6" t="s">
        <v>27</v>
      </c>
      <c r="C2056" s="6">
        <v>1128299</v>
      </c>
      <c r="D2056" s="7">
        <v>44370</v>
      </c>
      <c r="E2056" s="6" t="s">
        <v>28</v>
      </c>
      <c r="F2056" s="6" t="s">
        <v>80</v>
      </c>
      <c r="G2056" s="6" t="s">
        <v>81</v>
      </c>
      <c r="H2056" s="6" t="s">
        <v>21</v>
      </c>
      <c r="I2056" s="8">
        <v>0.55000000000000004</v>
      </c>
      <c r="J2056" s="9">
        <v>2250</v>
      </c>
      <c r="K2056" s="10">
        <f t="shared" si="16"/>
        <v>1237.5</v>
      </c>
      <c r="L2056" s="10">
        <f t="shared" si="17"/>
        <v>371.25</v>
      </c>
      <c r="M2056" s="11">
        <v>0.3</v>
      </c>
      <c r="O2056" s="16"/>
      <c r="P2056" s="14"/>
      <c r="Q2056" s="12"/>
      <c r="R2056" s="13"/>
    </row>
    <row r="2057" spans="1:18" ht="15.75" customHeight="1">
      <c r="A2057" s="1"/>
      <c r="B2057" s="6" t="s">
        <v>27</v>
      </c>
      <c r="C2057" s="6">
        <v>1128299</v>
      </c>
      <c r="D2057" s="7">
        <v>44370</v>
      </c>
      <c r="E2057" s="6" t="s">
        <v>28</v>
      </c>
      <c r="F2057" s="6" t="s">
        <v>80</v>
      </c>
      <c r="G2057" s="6" t="s">
        <v>81</v>
      </c>
      <c r="H2057" s="6" t="s">
        <v>22</v>
      </c>
      <c r="I2057" s="8">
        <v>0.70000000000000007</v>
      </c>
      <c r="J2057" s="9">
        <v>5250</v>
      </c>
      <c r="K2057" s="10">
        <f t="shared" si="16"/>
        <v>3675.0000000000005</v>
      </c>
      <c r="L2057" s="10">
        <f t="shared" si="17"/>
        <v>918.75000000000011</v>
      </c>
      <c r="M2057" s="11">
        <v>0.25</v>
      </c>
      <c r="O2057" s="16"/>
      <c r="P2057" s="14"/>
      <c r="Q2057" s="12"/>
      <c r="R2057" s="13"/>
    </row>
    <row r="2058" spans="1:18" ht="15.75" customHeight="1">
      <c r="A2058" s="1"/>
      <c r="B2058" s="6" t="s">
        <v>27</v>
      </c>
      <c r="C2058" s="6">
        <v>1128299</v>
      </c>
      <c r="D2058" s="7">
        <v>44399</v>
      </c>
      <c r="E2058" s="6" t="s">
        <v>28</v>
      </c>
      <c r="F2058" s="6" t="s">
        <v>80</v>
      </c>
      <c r="G2058" s="6" t="s">
        <v>81</v>
      </c>
      <c r="H2058" s="6" t="s">
        <v>17</v>
      </c>
      <c r="I2058" s="8">
        <v>0.5</v>
      </c>
      <c r="J2058" s="9">
        <v>6750</v>
      </c>
      <c r="K2058" s="10">
        <f t="shared" si="16"/>
        <v>3375</v>
      </c>
      <c r="L2058" s="10">
        <f t="shared" si="17"/>
        <v>1181.25</v>
      </c>
      <c r="M2058" s="11">
        <v>0.35</v>
      </c>
      <c r="O2058" s="16"/>
      <c r="P2058" s="14"/>
      <c r="Q2058" s="12"/>
      <c r="R2058" s="13"/>
    </row>
    <row r="2059" spans="1:18" ht="15.75" customHeight="1">
      <c r="A2059" s="1"/>
      <c r="B2059" s="6" t="s">
        <v>27</v>
      </c>
      <c r="C2059" s="6">
        <v>1128299</v>
      </c>
      <c r="D2059" s="7">
        <v>44399</v>
      </c>
      <c r="E2059" s="6" t="s">
        <v>28</v>
      </c>
      <c r="F2059" s="6" t="s">
        <v>80</v>
      </c>
      <c r="G2059" s="6" t="s">
        <v>81</v>
      </c>
      <c r="H2059" s="6" t="s">
        <v>18</v>
      </c>
      <c r="I2059" s="8">
        <v>0.55000000000000004</v>
      </c>
      <c r="J2059" s="9">
        <v>5250</v>
      </c>
      <c r="K2059" s="10">
        <f t="shared" si="16"/>
        <v>2887.5000000000005</v>
      </c>
      <c r="L2059" s="10">
        <f t="shared" si="17"/>
        <v>1155.0000000000002</v>
      </c>
      <c r="M2059" s="11">
        <v>0.4</v>
      </c>
      <c r="O2059" s="16"/>
      <c r="P2059" s="14"/>
      <c r="Q2059" s="12"/>
      <c r="R2059" s="13"/>
    </row>
    <row r="2060" spans="1:18" ht="15.75" customHeight="1">
      <c r="A2060" s="1"/>
      <c r="B2060" s="6" t="s">
        <v>27</v>
      </c>
      <c r="C2060" s="6">
        <v>1128299</v>
      </c>
      <c r="D2060" s="7">
        <v>44399</v>
      </c>
      <c r="E2060" s="6" t="s">
        <v>28</v>
      </c>
      <c r="F2060" s="6" t="s">
        <v>80</v>
      </c>
      <c r="G2060" s="6" t="s">
        <v>81</v>
      </c>
      <c r="H2060" s="6" t="s">
        <v>19</v>
      </c>
      <c r="I2060" s="8">
        <v>0.55000000000000004</v>
      </c>
      <c r="J2060" s="9">
        <v>4750</v>
      </c>
      <c r="K2060" s="10">
        <f t="shared" si="16"/>
        <v>2612.5</v>
      </c>
      <c r="L2060" s="10">
        <f t="shared" si="17"/>
        <v>914.37499999999989</v>
      </c>
      <c r="M2060" s="11">
        <v>0.35</v>
      </c>
      <c r="O2060" s="16"/>
      <c r="P2060" s="14"/>
      <c r="Q2060" s="12"/>
      <c r="R2060" s="13"/>
    </row>
    <row r="2061" spans="1:18" ht="15.75" customHeight="1">
      <c r="A2061" s="1"/>
      <c r="B2061" s="6" t="s">
        <v>27</v>
      </c>
      <c r="C2061" s="6">
        <v>1128299</v>
      </c>
      <c r="D2061" s="7">
        <v>44399</v>
      </c>
      <c r="E2061" s="6" t="s">
        <v>28</v>
      </c>
      <c r="F2061" s="6" t="s">
        <v>80</v>
      </c>
      <c r="G2061" s="6" t="s">
        <v>81</v>
      </c>
      <c r="H2061" s="6" t="s">
        <v>20</v>
      </c>
      <c r="I2061" s="8">
        <v>0.5</v>
      </c>
      <c r="J2061" s="9">
        <v>3750</v>
      </c>
      <c r="K2061" s="10">
        <f t="shared" si="16"/>
        <v>1875</v>
      </c>
      <c r="L2061" s="10">
        <f t="shared" si="17"/>
        <v>656.25</v>
      </c>
      <c r="M2061" s="11">
        <v>0.35</v>
      </c>
      <c r="O2061" s="16"/>
      <c r="P2061" s="14"/>
      <c r="Q2061" s="12"/>
      <c r="R2061" s="13"/>
    </row>
    <row r="2062" spans="1:18" ht="15.75" customHeight="1">
      <c r="A2062" s="1"/>
      <c r="B2062" s="6" t="s">
        <v>27</v>
      </c>
      <c r="C2062" s="6">
        <v>1128299</v>
      </c>
      <c r="D2062" s="7">
        <v>44399</v>
      </c>
      <c r="E2062" s="6" t="s">
        <v>28</v>
      </c>
      <c r="F2062" s="6" t="s">
        <v>80</v>
      </c>
      <c r="G2062" s="6" t="s">
        <v>81</v>
      </c>
      <c r="H2062" s="6" t="s">
        <v>21</v>
      </c>
      <c r="I2062" s="8">
        <v>0.55000000000000004</v>
      </c>
      <c r="J2062" s="9">
        <v>4250</v>
      </c>
      <c r="K2062" s="10">
        <f t="shared" si="16"/>
        <v>2337.5</v>
      </c>
      <c r="L2062" s="10">
        <f t="shared" si="17"/>
        <v>701.25</v>
      </c>
      <c r="M2062" s="11">
        <v>0.3</v>
      </c>
      <c r="O2062" s="16"/>
      <c r="P2062" s="14"/>
      <c r="Q2062" s="12"/>
      <c r="R2062" s="13"/>
    </row>
    <row r="2063" spans="1:18" ht="15.75" customHeight="1">
      <c r="A2063" s="1"/>
      <c r="B2063" s="6" t="s">
        <v>27</v>
      </c>
      <c r="C2063" s="6">
        <v>1128299</v>
      </c>
      <c r="D2063" s="7">
        <v>44399</v>
      </c>
      <c r="E2063" s="6" t="s">
        <v>28</v>
      </c>
      <c r="F2063" s="6" t="s">
        <v>80</v>
      </c>
      <c r="G2063" s="6" t="s">
        <v>81</v>
      </c>
      <c r="H2063" s="6" t="s">
        <v>22</v>
      </c>
      <c r="I2063" s="8">
        <v>0.70000000000000007</v>
      </c>
      <c r="J2063" s="9">
        <v>4250</v>
      </c>
      <c r="K2063" s="10">
        <f t="shared" si="16"/>
        <v>2975.0000000000005</v>
      </c>
      <c r="L2063" s="10">
        <f t="shared" si="17"/>
        <v>743.75000000000011</v>
      </c>
      <c r="M2063" s="11">
        <v>0.25</v>
      </c>
      <c r="O2063" s="16"/>
      <c r="P2063" s="14"/>
      <c r="Q2063" s="12"/>
      <c r="R2063" s="13"/>
    </row>
    <row r="2064" spans="1:18" ht="15.75" customHeight="1">
      <c r="A2064" s="1"/>
      <c r="B2064" s="6" t="s">
        <v>27</v>
      </c>
      <c r="C2064" s="6">
        <v>1128299</v>
      </c>
      <c r="D2064" s="7">
        <v>44431</v>
      </c>
      <c r="E2064" s="6" t="s">
        <v>28</v>
      </c>
      <c r="F2064" s="6" t="s">
        <v>80</v>
      </c>
      <c r="G2064" s="6" t="s">
        <v>81</v>
      </c>
      <c r="H2064" s="6" t="s">
        <v>17</v>
      </c>
      <c r="I2064" s="8">
        <v>0.55000000000000004</v>
      </c>
      <c r="J2064" s="9">
        <v>6250</v>
      </c>
      <c r="K2064" s="10">
        <f t="shared" si="16"/>
        <v>3437.5000000000005</v>
      </c>
      <c r="L2064" s="10">
        <f t="shared" si="17"/>
        <v>1203.125</v>
      </c>
      <c r="M2064" s="11">
        <v>0.35</v>
      </c>
      <c r="O2064" s="16"/>
      <c r="P2064" s="14"/>
      <c r="Q2064" s="12"/>
      <c r="R2064" s="13"/>
    </row>
    <row r="2065" spans="1:18" ht="15.75" customHeight="1">
      <c r="A2065" s="1"/>
      <c r="B2065" s="6" t="s">
        <v>27</v>
      </c>
      <c r="C2065" s="6">
        <v>1128299</v>
      </c>
      <c r="D2065" s="7">
        <v>44431</v>
      </c>
      <c r="E2065" s="6" t="s">
        <v>28</v>
      </c>
      <c r="F2065" s="6" t="s">
        <v>80</v>
      </c>
      <c r="G2065" s="6" t="s">
        <v>81</v>
      </c>
      <c r="H2065" s="6" t="s">
        <v>18</v>
      </c>
      <c r="I2065" s="8">
        <v>0.60000000000000009</v>
      </c>
      <c r="J2065" s="9">
        <v>5750</v>
      </c>
      <c r="K2065" s="10">
        <f t="shared" si="16"/>
        <v>3450.0000000000005</v>
      </c>
      <c r="L2065" s="10">
        <f t="shared" si="17"/>
        <v>1380.0000000000002</v>
      </c>
      <c r="M2065" s="11">
        <v>0.4</v>
      </c>
      <c r="O2065" s="16"/>
      <c r="P2065" s="14"/>
      <c r="Q2065" s="12"/>
      <c r="R2065" s="13"/>
    </row>
    <row r="2066" spans="1:18" ht="15.75" customHeight="1">
      <c r="A2066" s="1"/>
      <c r="B2066" s="6" t="s">
        <v>27</v>
      </c>
      <c r="C2066" s="6">
        <v>1128299</v>
      </c>
      <c r="D2066" s="7">
        <v>44431</v>
      </c>
      <c r="E2066" s="6" t="s">
        <v>28</v>
      </c>
      <c r="F2066" s="6" t="s">
        <v>80</v>
      </c>
      <c r="G2066" s="6" t="s">
        <v>81</v>
      </c>
      <c r="H2066" s="6" t="s">
        <v>19</v>
      </c>
      <c r="I2066" s="8">
        <v>0.55000000000000004</v>
      </c>
      <c r="J2066" s="9">
        <v>4500</v>
      </c>
      <c r="K2066" s="10">
        <f t="shared" si="16"/>
        <v>2475</v>
      </c>
      <c r="L2066" s="10">
        <f t="shared" si="17"/>
        <v>866.25</v>
      </c>
      <c r="M2066" s="11">
        <v>0.35</v>
      </c>
      <c r="O2066" s="16"/>
      <c r="P2066" s="14"/>
      <c r="Q2066" s="12"/>
      <c r="R2066" s="13"/>
    </row>
    <row r="2067" spans="1:18" ht="15.75" customHeight="1">
      <c r="A2067" s="1"/>
      <c r="B2067" s="6" t="s">
        <v>27</v>
      </c>
      <c r="C2067" s="6">
        <v>1128299</v>
      </c>
      <c r="D2067" s="7">
        <v>44431</v>
      </c>
      <c r="E2067" s="6" t="s">
        <v>28</v>
      </c>
      <c r="F2067" s="6" t="s">
        <v>80</v>
      </c>
      <c r="G2067" s="6" t="s">
        <v>81</v>
      </c>
      <c r="H2067" s="6" t="s">
        <v>20</v>
      </c>
      <c r="I2067" s="8">
        <v>0.55000000000000004</v>
      </c>
      <c r="J2067" s="9">
        <v>4000</v>
      </c>
      <c r="K2067" s="10">
        <f t="shared" si="16"/>
        <v>2200</v>
      </c>
      <c r="L2067" s="10">
        <f t="shared" si="17"/>
        <v>770</v>
      </c>
      <c r="M2067" s="11">
        <v>0.35</v>
      </c>
      <c r="O2067" s="16"/>
      <c r="P2067" s="14"/>
      <c r="Q2067" s="12"/>
      <c r="R2067" s="13"/>
    </row>
    <row r="2068" spans="1:18" ht="15.75" customHeight="1">
      <c r="A2068" s="1"/>
      <c r="B2068" s="6" t="s">
        <v>27</v>
      </c>
      <c r="C2068" s="6">
        <v>1128299</v>
      </c>
      <c r="D2068" s="7">
        <v>44431</v>
      </c>
      <c r="E2068" s="6" t="s">
        <v>28</v>
      </c>
      <c r="F2068" s="6" t="s">
        <v>80</v>
      </c>
      <c r="G2068" s="6" t="s">
        <v>81</v>
      </c>
      <c r="H2068" s="6" t="s">
        <v>21</v>
      </c>
      <c r="I2068" s="8">
        <v>0.65</v>
      </c>
      <c r="J2068" s="9">
        <v>4000</v>
      </c>
      <c r="K2068" s="10">
        <f t="shared" si="16"/>
        <v>2600</v>
      </c>
      <c r="L2068" s="10">
        <f t="shared" si="17"/>
        <v>780</v>
      </c>
      <c r="M2068" s="11">
        <v>0.3</v>
      </c>
      <c r="O2068" s="16"/>
      <c r="P2068" s="14"/>
      <c r="Q2068" s="12"/>
      <c r="R2068" s="13"/>
    </row>
    <row r="2069" spans="1:18" ht="15.75" customHeight="1">
      <c r="A2069" s="1"/>
      <c r="B2069" s="6" t="s">
        <v>27</v>
      </c>
      <c r="C2069" s="6">
        <v>1128299</v>
      </c>
      <c r="D2069" s="7">
        <v>44431</v>
      </c>
      <c r="E2069" s="6" t="s">
        <v>28</v>
      </c>
      <c r="F2069" s="6" t="s">
        <v>80</v>
      </c>
      <c r="G2069" s="6" t="s">
        <v>81</v>
      </c>
      <c r="H2069" s="6" t="s">
        <v>22</v>
      </c>
      <c r="I2069" s="8">
        <v>0.70000000000000007</v>
      </c>
      <c r="J2069" s="9">
        <v>3750</v>
      </c>
      <c r="K2069" s="10">
        <f t="shared" si="16"/>
        <v>2625.0000000000005</v>
      </c>
      <c r="L2069" s="10">
        <f t="shared" si="17"/>
        <v>656.25000000000011</v>
      </c>
      <c r="M2069" s="11">
        <v>0.25</v>
      </c>
      <c r="O2069" s="16"/>
      <c r="P2069" s="14"/>
      <c r="Q2069" s="12"/>
      <c r="R2069" s="13"/>
    </row>
    <row r="2070" spans="1:18" ht="15.75" customHeight="1">
      <c r="A2070" s="1"/>
      <c r="B2070" s="6" t="s">
        <v>27</v>
      </c>
      <c r="C2070" s="6">
        <v>1128299</v>
      </c>
      <c r="D2070" s="7">
        <v>44463</v>
      </c>
      <c r="E2070" s="6" t="s">
        <v>28</v>
      </c>
      <c r="F2070" s="6" t="s">
        <v>80</v>
      </c>
      <c r="G2070" s="6" t="s">
        <v>81</v>
      </c>
      <c r="H2070" s="6" t="s">
        <v>17</v>
      </c>
      <c r="I2070" s="8">
        <v>0.45000000000000007</v>
      </c>
      <c r="J2070" s="9">
        <v>5750</v>
      </c>
      <c r="K2070" s="10">
        <f t="shared" si="16"/>
        <v>2587.5000000000005</v>
      </c>
      <c r="L2070" s="10">
        <f t="shared" si="17"/>
        <v>905.62500000000011</v>
      </c>
      <c r="M2070" s="11">
        <v>0.35</v>
      </c>
      <c r="O2070" s="16"/>
      <c r="P2070" s="14"/>
      <c r="Q2070" s="12"/>
      <c r="R2070" s="13"/>
    </row>
    <row r="2071" spans="1:18" ht="15.75" customHeight="1">
      <c r="A2071" s="1"/>
      <c r="B2071" s="6" t="s">
        <v>27</v>
      </c>
      <c r="C2071" s="6">
        <v>1128299</v>
      </c>
      <c r="D2071" s="7">
        <v>44463</v>
      </c>
      <c r="E2071" s="6" t="s">
        <v>28</v>
      </c>
      <c r="F2071" s="6" t="s">
        <v>80</v>
      </c>
      <c r="G2071" s="6" t="s">
        <v>81</v>
      </c>
      <c r="H2071" s="6" t="s">
        <v>18</v>
      </c>
      <c r="I2071" s="8">
        <v>0.50000000000000011</v>
      </c>
      <c r="J2071" s="9">
        <v>5750</v>
      </c>
      <c r="K2071" s="10">
        <f t="shared" si="16"/>
        <v>2875.0000000000005</v>
      </c>
      <c r="L2071" s="10">
        <f t="shared" si="17"/>
        <v>1150.0000000000002</v>
      </c>
      <c r="M2071" s="11">
        <v>0.4</v>
      </c>
      <c r="O2071" s="16"/>
      <c r="P2071" s="14"/>
      <c r="Q2071" s="12"/>
      <c r="R2071" s="13"/>
    </row>
    <row r="2072" spans="1:18" ht="15.75" customHeight="1">
      <c r="A2072" s="1"/>
      <c r="B2072" s="6" t="s">
        <v>27</v>
      </c>
      <c r="C2072" s="6">
        <v>1128299</v>
      </c>
      <c r="D2072" s="7">
        <v>44463</v>
      </c>
      <c r="E2072" s="6" t="s">
        <v>28</v>
      </c>
      <c r="F2072" s="6" t="s">
        <v>80</v>
      </c>
      <c r="G2072" s="6" t="s">
        <v>81</v>
      </c>
      <c r="H2072" s="6" t="s">
        <v>19</v>
      </c>
      <c r="I2072" s="8">
        <v>0.45000000000000007</v>
      </c>
      <c r="J2072" s="9">
        <v>4250</v>
      </c>
      <c r="K2072" s="10">
        <f t="shared" si="16"/>
        <v>1912.5000000000002</v>
      </c>
      <c r="L2072" s="10">
        <f t="shared" si="17"/>
        <v>669.375</v>
      </c>
      <c r="M2072" s="11">
        <v>0.35</v>
      </c>
      <c r="O2072" s="16"/>
      <c r="P2072" s="14"/>
      <c r="Q2072" s="12"/>
      <c r="R2072" s="13"/>
    </row>
    <row r="2073" spans="1:18" ht="15.75" customHeight="1">
      <c r="A2073" s="1"/>
      <c r="B2073" s="6" t="s">
        <v>27</v>
      </c>
      <c r="C2073" s="6">
        <v>1128299</v>
      </c>
      <c r="D2073" s="7">
        <v>44463</v>
      </c>
      <c r="E2073" s="6" t="s">
        <v>28</v>
      </c>
      <c r="F2073" s="6" t="s">
        <v>80</v>
      </c>
      <c r="G2073" s="6" t="s">
        <v>81</v>
      </c>
      <c r="H2073" s="6" t="s">
        <v>20</v>
      </c>
      <c r="I2073" s="8">
        <v>0.45000000000000007</v>
      </c>
      <c r="J2073" s="9">
        <v>3750</v>
      </c>
      <c r="K2073" s="10">
        <f t="shared" si="16"/>
        <v>1687.5000000000002</v>
      </c>
      <c r="L2073" s="10">
        <f t="shared" si="17"/>
        <v>590.625</v>
      </c>
      <c r="M2073" s="11">
        <v>0.35</v>
      </c>
      <c r="O2073" s="16"/>
      <c r="P2073" s="14"/>
      <c r="Q2073" s="12"/>
      <c r="R2073" s="13"/>
    </row>
    <row r="2074" spans="1:18" ht="15.75" customHeight="1">
      <c r="A2074" s="1"/>
      <c r="B2074" s="6" t="s">
        <v>27</v>
      </c>
      <c r="C2074" s="6">
        <v>1128299</v>
      </c>
      <c r="D2074" s="7">
        <v>44463</v>
      </c>
      <c r="E2074" s="6" t="s">
        <v>28</v>
      </c>
      <c r="F2074" s="6" t="s">
        <v>80</v>
      </c>
      <c r="G2074" s="6" t="s">
        <v>81</v>
      </c>
      <c r="H2074" s="6" t="s">
        <v>21</v>
      </c>
      <c r="I2074" s="8">
        <v>0.55000000000000004</v>
      </c>
      <c r="J2074" s="9">
        <v>3750</v>
      </c>
      <c r="K2074" s="10">
        <f t="shared" si="16"/>
        <v>2062.5</v>
      </c>
      <c r="L2074" s="10">
        <f t="shared" si="17"/>
        <v>618.75</v>
      </c>
      <c r="M2074" s="11">
        <v>0.3</v>
      </c>
      <c r="O2074" s="16"/>
      <c r="P2074" s="14"/>
      <c r="Q2074" s="12"/>
      <c r="R2074" s="13"/>
    </row>
    <row r="2075" spans="1:18" ht="15.75" customHeight="1">
      <c r="A2075" s="1"/>
      <c r="B2075" s="6" t="s">
        <v>27</v>
      </c>
      <c r="C2075" s="6">
        <v>1128299</v>
      </c>
      <c r="D2075" s="7">
        <v>44463</v>
      </c>
      <c r="E2075" s="6" t="s">
        <v>28</v>
      </c>
      <c r="F2075" s="6" t="s">
        <v>80</v>
      </c>
      <c r="G2075" s="6" t="s">
        <v>81</v>
      </c>
      <c r="H2075" s="6" t="s">
        <v>22</v>
      </c>
      <c r="I2075" s="8">
        <v>0.60000000000000009</v>
      </c>
      <c r="J2075" s="9">
        <v>4250</v>
      </c>
      <c r="K2075" s="10">
        <f t="shared" si="16"/>
        <v>2550.0000000000005</v>
      </c>
      <c r="L2075" s="10">
        <f t="shared" si="17"/>
        <v>637.50000000000011</v>
      </c>
      <c r="M2075" s="11">
        <v>0.25</v>
      </c>
      <c r="O2075" s="16"/>
      <c r="P2075" s="14"/>
      <c r="Q2075" s="12"/>
      <c r="R2075" s="13"/>
    </row>
    <row r="2076" spans="1:18" ht="15.75" customHeight="1">
      <c r="A2076" s="1"/>
      <c r="B2076" s="6" t="s">
        <v>27</v>
      </c>
      <c r="C2076" s="6">
        <v>1128299</v>
      </c>
      <c r="D2076" s="7">
        <v>44492</v>
      </c>
      <c r="E2076" s="6" t="s">
        <v>28</v>
      </c>
      <c r="F2076" s="6" t="s">
        <v>80</v>
      </c>
      <c r="G2076" s="6" t="s">
        <v>81</v>
      </c>
      <c r="H2076" s="6" t="s">
        <v>17</v>
      </c>
      <c r="I2076" s="8">
        <v>0.45000000000000007</v>
      </c>
      <c r="J2076" s="9">
        <v>5000</v>
      </c>
      <c r="K2076" s="10">
        <f t="shared" si="16"/>
        <v>2250.0000000000005</v>
      </c>
      <c r="L2076" s="10">
        <f t="shared" si="17"/>
        <v>787.50000000000011</v>
      </c>
      <c r="M2076" s="11">
        <v>0.35</v>
      </c>
      <c r="O2076" s="16"/>
      <c r="P2076" s="14"/>
      <c r="Q2076" s="12"/>
      <c r="R2076" s="13"/>
    </row>
    <row r="2077" spans="1:18" ht="15.75" customHeight="1">
      <c r="A2077" s="1"/>
      <c r="B2077" s="6" t="s">
        <v>27</v>
      </c>
      <c r="C2077" s="6">
        <v>1128299</v>
      </c>
      <c r="D2077" s="7">
        <v>44492</v>
      </c>
      <c r="E2077" s="6" t="s">
        <v>28</v>
      </c>
      <c r="F2077" s="6" t="s">
        <v>80</v>
      </c>
      <c r="G2077" s="6" t="s">
        <v>81</v>
      </c>
      <c r="H2077" s="6" t="s">
        <v>18</v>
      </c>
      <c r="I2077" s="8">
        <v>0.50000000000000011</v>
      </c>
      <c r="J2077" s="9">
        <v>5000</v>
      </c>
      <c r="K2077" s="10">
        <f t="shared" si="16"/>
        <v>2500.0000000000005</v>
      </c>
      <c r="L2077" s="10">
        <f t="shared" si="17"/>
        <v>1000.0000000000002</v>
      </c>
      <c r="M2077" s="11">
        <v>0.4</v>
      </c>
      <c r="O2077" s="16"/>
      <c r="P2077" s="14"/>
      <c r="Q2077" s="12"/>
      <c r="R2077" s="13"/>
    </row>
    <row r="2078" spans="1:18" ht="15.75" customHeight="1">
      <c r="A2078" s="1"/>
      <c r="B2078" s="6" t="s">
        <v>27</v>
      </c>
      <c r="C2078" s="6">
        <v>1128299</v>
      </c>
      <c r="D2078" s="7">
        <v>44492</v>
      </c>
      <c r="E2078" s="6" t="s">
        <v>28</v>
      </c>
      <c r="F2078" s="6" t="s">
        <v>80</v>
      </c>
      <c r="G2078" s="6" t="s">
        <v>81</v>
      </c>
      <c r="H2078" s="6" t="s">
        <v>19</v>
      </c>
      <c r="I2078" s="8">
        <v>0.45000000000000007</v>
      </c>
      <c r="J2078" s="9">
        <v>3250</v>
      </c>
      <c r="K2078" s="10">
        <f t="shared" si="16"/>
        <v>1462.5000000000002</v>
      </c>
      <c r="L2078" s="10">
        <f t="shared" si="17"/>
        <v>511.87500000000006</v>
      </c>
      <c r="M2078" s="11">
        <v>0.35</v>
      </c>
      <c r="O2078" s="16"/>
      <c r="P2078" s="14"/>
      <c r="Q2078" s="12"/>
      <c r="R2078" s="13"/>
    </row>
    <row r="2079" spans="1:18" ht="15.75" customHeight="1">
      <c r="A2079" s="1"/>
      <c r="B2079" s="6" t="s">
        <v>27</v>
      </c>
      <c r="C2079" s="6">
        <v>1128299</v>
      </c>
      <c r="D2079" s="7">
        <v>44492</v>
      </c>
      <c r="E2079" s="6" t="s">
        <v>28</v>
      </c>
      <c r="F2079" s="6" t="s">
        <v>80</v>
      </c>
      <c r="G2079" s="6" t="s">
        <v>81</v>
      </c>
      <c r="H2079" s="6" t="s">
        <v>20</v>
      </c>
      <c r="I2079" s="8">
        <v>0.45000000000000007</v>
      </c>
      <c r="J2079" s="9">
        <v>3000</v>
      </c>
      <c r="K2079" s="10">
        <f t="shared" si="16"/>
        <v>1350.0000000000002</v>
      </c>
      <c r="L2079" s="10">
        <f t="shared" si="17"/>
        <v>472.50000000000006</v>
      </c>
      <c r="M2079" s="11">
        <v>0.35</v>
      </c>
      <c r="O2079" s="16"/>
      <c r="P2079" s="14"/>
      <c r="Q2079" s="12"/>
      <c r="R2079" s="13"/>
    </row>
    <row r="2080" spans="1:18" ht="15.75" customHeight="1">
      <c r="A2080" s="1"/>
      <c r="B2080" s="6" t="s">
        <v>27</v>
      </c>
      <c r="C2080" s="6">
        <v>1128299</v>
      </c>
      <c r="D2080" s="7">
        <v>44492</v>
      </c>
      <c r="E2080" s="6" t="s">
        <v>28</v>
      </c>
      <c r="F2080" s="6" t="s">
        <v>80</v>
      </c>
      <c r="G2080" s="6" t="s">
        <v>81</v>
      </c>
      <c r="H2080" s="6" t="s">
        <v>21</v>
      </c>
      <c r="I2080" s="8">
        <v>0.55000000000000004</v>
      </c>
      <c r="J2080" s="9">
        <v>2750</v>
      </c>
      <c r="K2080" s="10">
        <f t="shared" si="16"/>
        <v>1512.5000000000002</v>
      </c>
      <c r="L2080" s="10">
        <f t="shared" si="17"/>
        <v>453.75000000000006</v>
      </c>
      <c r="M2080" s="11">
        <v>0.3</v>
      </c>
      <c r="O2080" s="16"/>
      <c r="P2080" s="14"/>
      <c r="Q2080" s="12"/>
      <c r="R2080" s="13"/>
    </row>
    <row r="2081" spans="1:18" ht="15.75" customHeight="1">
      <c r="A2081" s="1"/>
      <c r="B2081" s="6" t="s">
        <v>27</v>
      </c>
      <c r="C2081" s="6">
        <v>1128299</v>
      </c>
      <c r="D2081" s="7">
        <v>44492</v>
      </c>
      <c r="E2081" s="6" t="s">
        <v>28</v>
      </c>
      <c r="F2081" s="6" t="s">
        <v>80</v>
      </c>
      <c r="G2081" s="6" t="s">
        <v>81</v>
      </c>
      <c r="H2081" s="6" t="s">
        <v>22</v>
      </c>
      <c r="I2081" s="8">
        <v>0.60000000000000009</v>
      </c>
      <c r="J2081" s="9">
        <v>3250</v>
      </c>
      <c r="K2081" s="10">
        <f t="shared" si="16"/>
        <v>1950.0000000000002</v>
      </c>
      <c r="L2081" s="10">
        <f t="shared" si="17"/>
        <v>487.50000000000006</v>
      </c>
      <c r="M2081" s="11">
        <v>0.25</v>
      </c>
      <c r="O2081" s="16"/>
      <c r="P2081" s="14"/>
      <c r="Q2081" s="12"/>
      <c r="R2081" s="13"/>
    </row>
    <row r="2082" spans="1:18" ht="15.75" customHeight="1">
      <c r="A2082" s="1"/>
      <c r="B2082" s="6" t="s">
        <v>27</v>
      </c>
      <c r="C2082" s="6">
        <v>1128299</v>
      </c>
      <c r="D2082" s="7">
        <v>44523</v>
      </c>
      <c r="E2082" s="6" t="s">
        <v>28</v>
      </c>
      <c r="F2082" s="6" t="s">
        <v>80</v>
      </c>
      <c r="G2082" s="6" t="s">
        <v>81</v>
      </c>
      <c r="H2082" s="6" t="s">
        <v>17</v>
      </c>
      <c r="I2082" s="8">
        <v>0.45000000000000007</v>
      </c>
      <c r="J2082" s="9">
        <v>5000</v>
      </c>
      <c r="K2082" s="10">
        <f t="shared" si="16"/>
        <v>2250.0000000000005</v>
      </c>
      <c r="L2082" s="10">
        <f t="shared" si="17"/>
        <v>787.50000000000011</v>
      </c>
      <c r="M2082" s="11">
        <v>0.35</v>
      </c>
      <c r="O2082" s="16"/>
      <c r="P2082" s="14"/>
      <c r="Q2082" s="12"/>
      <c r="R2082" s="13"/>
    </row>
    <row r="2083" spans="1:18" ht="15.75" customHeight="1">
      <c r="A2083" s="1"/>
      <c r="B2083" s="6" t="s">
        <v>27</v>
      </c>
      <c r="C2083" s="6">
        <v>1128299</v>
      </c>
      <c r="D2083" s="7">
        <v>44523</v>
      </c>
      <c r="E2083" s="6" t="s">
        <v>28</v>
      </c>
      <c r="F2083" s="6" t="s">
        <v>80</v>
      </c>
      <c r="G2083" s="6" t="s">
        <v>81</v>
      </c>
      <c r="H2083" s="6" t="s">
        <v>18</v>
      </c>
      <c r="I2083" s="8">
        <v>0.50000000000000011</v>
      </c>
      <c r="J2083" s="9">
        <v>5250</v>
      </c>
      <c r="K2083" s="10">
        <f t="shared" si="16"/>
        <v>2625.0000000000005</v>
      </c>
      <c r="L2083" s="10">
        <f t="shared" si="17"/>
        <v>1050.0000000000002</v>
      </c>
      <c r="M2083" s="11">
        <v>0.4</v>
      </c>
      <c r="O2083" s="16"/>
      <c r="P2083" s="14"/>
      <c r="Q2083" s="12"/>
      <c r="R2083" s="13"/>
    </row>
    <row r="2084" spans="1:18" ht="15.75" customHeight="1">
      <c r="A2084" s="1"/>
      <c r="B2084" s="6" t="s">
        <v>27</v>
      </c>
      <c r="C2084" s="6">
        <v>1128299</v>
      </c>
      <c r="D2084" s="7">
        <v>44523</v>
      </c>
      <c r="E2084" s="6" t="s">
        <v>28</v>
      </c>
      <c r="F2084" s="6" t="s">
        <v>80</v>
      </c>
      <c r="G2084" s="6" t="s">
        <v>81</v>
      </c>
      <c r="H2084" s="6" t="s">
        <v>19</v>
      </c>
      <c r="I2084" s="8">
        <v>0.45000000000000007</v>
      </c>
      <c r="J2084" s="9">
        <v>3750</v>
      </c>
      <c r="K2084" s="10">
        <f t="shared" si="16"/>
        <v>1687.5000000000002</v>
      </c>
      <c r="L2084" s="10">
        <f t="shared" si="17"/>
        <v>590.625</v>
      </c>
      <c r="M2084" s="11">
        <v>0.35</v>
      </c>
      <c r="O2084" s="16"/>
      <c r="P2084" s="14"/>
      <c r="Q2084" s="12"/>
      <c r="R2084" s="13"/>
    </row>
    <row r="2085" spans="1:18" ht="15.75" customHeight="1">
      <c r="A2085" s="1"/>
      <c r="B2085" s="6" t="s">
        <v>27</v>
      </c>
      <c r="C2085" s="6">
        <v>1128299</v>
      </c>
      <c r="D2085" s="7">
        <v>44523</v>
      </c>
      <c r="E2085" s="6" t="s">
        <v>28</v>
      </c>
      <c r="F2085" s="6" t="s">
        <v>80</v>
      </c>
      <c r="G2085" s="6" t="s">
        <v>81</v>
      </c>
      <c r="H2085" s="6" t="s">
        <v>20</v>
      </c>
      <c r="I2085" s="8">
        <v>0.45000000000000007</v>
      </c>
      <c r="J2085" s="9">
        <v>3500</v>
      </c>
      <c r="K2085" s="10">
        <f t="shared" si="16"/>
        <v>1575.0000000000002</v>
      </c>
      <c r="L2085" s="10">
        <f t="shared" si="17"/>
        <v>551.25</v>
      </c>
      <c r="M2085" s="11">
        <v>0.35</v>
      </c>
      <c r="O2085" s="16"/>
      <c r="P2085" s="14"/>
      <c r="Q2085" s="12"/>
      <c r="R2085" s="13"/>
    </row>
    <row r="2086" spans="1:18" ht="15.75" customHeight="1">
      <c r="A2086" s="1"/>
      <c r="B2086" s="6" t="s">
        <v>27</v>
      </c>
      <c r="C2086" s="6">
        <v>1128299</v>
      </c>
      <c r="D2086" s="7">
        <v>44523</v>
      </c>
      <c r="E2086" s="6" t="s">
        <v>28</v>
      </c>
      <c r="F2086" s="6" t="s">
        <v>80</v>
      </c>
      <c r="G2086" s="6" t="s">
        <v>81</v>
      </c>
      <c r="H2086" s="6" t="s">
        <v>21</v>
      </c>
      <c r="I2086" s="8">
        <v>0.55000000000000004</v>
      </c>
      <c r="J2086" s="9">
        <v>3000</v>
      </c>
      <c r="K2086" s="10">
        <f t="shared" si="16"/>
        <v>1650.0000000000002</v>
      </c>
      <c r="L2086" s="10">
        <f t="shared" si="17"/>
        <v>495.00000000000006</v>
      </c>
      <c r="M2086" s="11">
        <v>0.3</v>
      </c>
      <c r="O2086" s="16"/>
      <c r="P2086" s="14"/>
      <c r="Q2086" s="12"/>
      <c r="R2086" s="13"/>
    </row>
    <row r="2087" spans="1:18" ht="15.75" customHeight="1">
      <c r="A2087" s="1"/>
      <c r="B2087" s="6" t="s">
        <v>27</v>
      </c>
      <c r="C2087" s="6">
        <v>1128299</v>
      </c>
      <c r="D2087" s="7">
        <v>44523</v>
      </c>
      <c r="E2087" s="6" t="s">
        <v>28</v>
      </c>
      <c r="F2087" s="6" t="s">
        <v>80</v>
      </c>
      <c r="G2087" s="6" t="s">
        <v>81</v>
      </c>
      <c r="H2087" s="6" t="s">
        <v>22</v>
      </c>
      <c r="I2087" s="8">
        <v>0.60000000000000009</v>
      </c>
      <c r="J2087" s="9">
        <v>4250</v>
      </c>
      <c r="K2087" s="10">
        <f t="shared" si="16"/>
        <v>2550.0000000000005</v>
      </c>
      <c r="L2087" s="10">
        <f t="shared" si="17"/>
        <v>637.50000000000011</v>
      </c>
      <c r="M2087" s="11">
        <v>0.25</v>
      </c>
      <c r="O2087" s="16"/>
      <c r="P2087" s="14"/>
      <c r="Q2087" s="12"/>
      <c r="R2087" s="13"/>
    </row>
    <row r="2088" spans="1:18" ht="15.75" customHeight="1">
      <c r="A2088" s="1"/>
      <c r="B2088" s="6" t="s">
        <v>27</v>
      </c>
      <c r="C2088" s="6">
        <v>1128299</v>
      </c>
      <c r="D2088" s="7">
        <v>44552</v>
      </c>
      <c r="E2088" s="6" t="s">
        <v>28</v>
      </c>
      <c r="F2088" s="6" t="s">
        <v>80</v>
      </c>
      <c r="G2088" s="6" t="s">
        <v>81</v>
      </c>
      <c r="H2088" s="6" t="s">
        <v>17</v>
      </c>
      <c r="I2088" s="8">
        <v>0.45000000000000007</v>
      </c>
      <c r="J2088" s="9">
        <v>6250</v>
      </c>
      <c r="K2088" s="10">
        <f t="shared" si="16"/>
        <v>2812.5000000000005</v>
      </c>
      <c r="L2088" s="10">
        <f t="shared" si="17"/>
        <v>984.37500000000011</v>
      </c>
      <c r="M2088" s="11">
        <v>0.35</v>
      </c>
      <c r="O2088" s="16"/>
      <c r="P2088" s="14"/>
      <c r="Q2088" s="12"/>
      <c r="R2088" s="13"/>
    </row>
    <row r="2089" spans="1:18" ht="15.75" customHeight="1">
      <c r="A2089" s="1"/>
      <c r="B2089" s="6" t="s">
        <v>27</v>
      </c>
      <c r="C2089" s="6">
        <v>1128299</v>
      </c>
      <c r="D2089" s="7">
        <v>44552</v>
      </c>
      <c r="E2089" s="6" t="s">
        <v>28</v>
      </c>
      <c r="F2089" s="6" t="s">
        <v>80</v>
      </c>
      <c r="G2089" s="6" t="s">
        <v>81</v>
      </c>
      <c r="H2089" s="6" t="s">
        <v>18</v>
      </c>
      <c r="I2089" s="8">
        <v>0.50000000000000011</v>
      </c>
      <c r="J2089" s="9">
        <v>6250</v>
      </c>
      <c r="K2089" s="10">
        <f t="shared" si="16"/>
        <v>3125.0000000000009</v>
      </c>
      <c r="L2089" s="10">
        <f t="shared" si="17"/>
        <v>1250.0000000000005</v>
      </c>
      <c r="M2089" s="11">
        <v>0.4</v>
      </c>
      <c r="O2089" s="16"/>
      <c r="P2089" s="14"/>
      <c r="Q2089" s="12"/>
      <c r="R2089" s="13"/>
    </row>
    <row r="2090" spans="1:18" ht="15.75" customHeight="1">
      <c r="A2090" s="1"/>
      <c r="B2090" s="6" t="s">
        <v>27</v>
      </c>
      <c r="C2090" s="6">
        <v>1128299</v>
      </c>
      <c r="D2090" s="7">
        <v>44552</v>
      </c>
      <c r="E2090" s="6" t="s">
        <v>28</v>
      </c>
      <c r="F2090" s="6" t="s">
        <v>80</v>
      </c>
      <c r="G2090" s="6" t="s">
        <v>81</v>
      </c>
      <c r="H2090" s="6" t="s">
        <v>19</v>
      </c>
      <c r="I2090" s="8">
        <v>0.45000000000000007</v>
      </c>
      <c r="J2090" s="9">
        <v>4250</v>
      </c>
      <c r="K2090" s="10">
        <f t="shared" si="16"/>
        <v>1912.5000000000002</v>
      </c>
      <c r="L2090" s="10">
        <f t="shared" si="17"/>
        <v>669.375</v>
      </c>
      <c r="M2090" s="11">
        <v>0.35</v>
      </c>
      <c r="O2090" s="16"/>
      <c r="P2090" s="14"/>
      <c r="Q2090" s="12"/>
      <c r="R2090" s="13"/>
    </row>
    <row r="2091" spans="1:18" ht="15.75" customHeight="1">
      <c r="A2091" s="1"/>
      <c r="B2091" s="6" t="s">
        <v>27</v>
      </c>
      <c r="C2091" s="6">
        <v>1128299</v>
      </c>
      <c r="D2091" s="7">
        <v>44552</v>
      </c>
      <c r="E2091" s="6" t="s">
        <v>28</v>
      </c>
      <c r="F2091" s="6" t="s">
        <v>80</v>
      </c>
      <c r="G2091" s="6" t="s">
        <v>81</v>
      </c>
      <c r="H2091" s="6" t="s">
        <v>20</v>
      </c>
      <c r="I2091" s="8">
        <v>0.45000000000000007</v>
      </c>
      <c r="J2091" s="9">
        <v>4250</v>
      </c>
      <c r="K2091" s="10">
        <f t="shared" si="16"/>
        <v>1912.5000000000002</v>
      </c>
      <c r="L2091" s="10">
        <f t="shared" si="17"/>
        <v>669.375</v>
      </c>
      <c r="M2091" s="11">
        <v>0.35</v>
      </c>
      <c r="O2091" s="16"/>
      <c r="P2091" s="14"/>
      <c r="Q2091" s="12"/>
      <c r="R2091" s="13"/>
    </row>
    <row r="2092" spans="1:18" ht="15.75" customHeight="1">
      <c r="A2092" s="1"/>
      <c r="B2092" s="6" t="s">
        <v>27</v>
      </c>
      <c r="C2092" s="6">
        <v>1128299</v>
      </c>
      <c r="D2092" s="7">
        <v>44552</v>
      </c>
      <c r="E2092" s="6" t="s">
        <v>28</v>
      </c>
      <c r="F2092" s="6" t="s">
        <v>80</v>
      </c>
      <c r="G2092" s="6" t="s">
        <v>81</v>
      </c>
      <c r="H2092" s="6" t="s">
        <v>21</v>
      </c>
      <c r="I2092" s="8">
        <v>0.55000000000000004</v>
      </c>
      <c r="J2092" s="9">
        <v>3500</v>
      </c>
      <c r="K2092" s="10">
        <f t="shared" si="16"/>
        <v>1925.0000000000002</v>
      </c>
      <c r="L2092" s="10">
        <f t="shared" si="17"/>
        <v>577.5</v>
      </c>
      <c r="M2092" s="11">
        <v>0.3</v>
      </c>
      <c r="O2092" s="16"/>
      <c r="P2092" s="14"/>
      <c r="Q2092" s="12"/>
      <c r="R2092" s="13"/>
    </row>
    <row r="2093" spans="1:18" ht="15.75" customHeight="1">
      <c r="A2093" s="1"/>
      <c r="B2093" s="6" t="s">
        <v>27</v>
      </c>
      <c r="C2093" s="6">
        <v>1128299</v>
      </c>
      <c r="D2093" s="7">
        <v>44552</v>
      </c>
      <c r="E2093" s="6" t="s">
        <v>28</v>
      </c>
      <c r="F2093" s="6" t="s">
        <v>80</v>
      </c>
      <c r="G2093" s="6" t="s">
        <v>81</v>
      </c>
      <c r="H2093" s="6" t="s">
        <v>22</v>
      </c>
      <c r="I2093" s="8">
        <v>0.60000000000000009</v>
      </c>
      <c r="J2093" s="9">
        <v>4500</v>
      </c>
      <c r="K2093" s="10">
        <f t="shared" si="16"/>
        <v>2700.0000000000005</v>
      </c>
      <c r="L2093" s="10">
        <f t="shared" si="17"/>
        <v>675.00000000000011</v>
      </c>
      <c r="M2093" s="11">
        <v>0.25</v>
      </c>
      <c r="O2093" s="16"/>
      <c r="P2093" s="14"/>
      <c r="Q2093" s="12"/>
      <c r="R2093" s="13"/>
    </row>
    <row r="2094" spans="1:18" ht="15.75" customHeight="1">
      <c r="A2094" s="1" t="s">
        <v>39</v>
      </c>
      <c r="B2094" s="6" t="s">
        <v>27</v>
      </c>
      <c r="C2094" s="6">
        <v>1128299</v>
      </c>
      <c r="D2094" s="7">
        <v>44222</v>
      </c>
      <c r="E2094" s="6" t="s">
        <v>28</v>
      </c>
      <c r="F2094" s="6" t="s">
        <v>82</v>
      </c>
      <c r="G2094" s="6" t="s">
        <v>83</v>
      </c>
      <c r="H2094" s="6" t="s">
        <v>17</v>
      </c>
      <c r="I2094" s="8">
        <v>0.34999999999999992</v>
      </c>
      <c r="J2094" s="9">
        <v>4750</v>
      </c>
      <c r="K2094" s="10">
        <f t="shared" si="16"/>
        <v>1662.4999999999995</v>
      </c>
      <c r="L2094" s="10">
        <f t="shared" si="17"/>
        <v>581.87499999999977</v>
      </c>
      <c r="M2094" s="11">
        <v>0.35</v>
      </c>
      <c r="O2094" s="16"/>
      <c r="P2094" s="14"/>
      <c r="Q2094" s="12"/>
      <c r="R2094" s="13"/>
    </row>
    <row r="2095" spans="1:18" ht="15.75" customHeight="1">
      <c r="A2095" s="1"/>
      <c r="B2095" s="6" t="s">
        <v>27</v>
      </c>
      <c r="C2095" s="6">
        <v>1128299</v>
      </c>
      <c r="D2095" s="7">
        <v>44222</v>
      </c>
      <c r="E2095" s="6" t="s">
        <v>28</v>
      </c>
      <c r="F2095" s="6" t="s">
        <v>82</v>
      </c>
      <c r="G2095" s="6" t="s">
        <v>83</v>
      </c>
      <c r="H2095" s="6" t="s">
        <v>18</v>
      </c>
      <c r="I2095" s="8">
        <v>0.45</v>
      </c>
      <c r="J2095" s="9">
        <v>4750</v>
      </c>
      <c r="K2095" s="10">
        <f t="shared" si="16"/>
        <v>2137.5</v>
      </c>
      <c r="L2095" s="10">
        <f t="shared" si="17"/>
        <v>855</v>
      </c>
      <c r="M2095" s="11">
        <v>0.4</v>
      </c>
      <c r="O2095" s="16"/>
      <c r="P2095" s="14"/>
      <c r="Q2095" s="12"/>
      <c r="R2095" s="13"/>
    </row>
    <row r="2096" spans="1:18" ht="15.75" customHeight="1">
      <c r="A2096" s="1"/>
      <c r="B2096" s="6" t="s">
        <v>27</v>
      </c>
      <c r="C2096" s="6">
        <v>1128299</v>
      </c>
      <c r="D2096" s="7">
        <v>44222</v>
      </c>
      <c r="E2096" s="6" t="s">
        <v>28</v>
      </c>
      <c r="F2096" s="6" t="s">
        <v>82</v>
      </c>
      <c r="G2096" s="6" t="s">
        <v>83</v>
      </c>
      <c r="H2096" s="6" t="s">
        <v>19</v>
      </c>
      <c r="I2096" s="8">
        <v>0.45</v>
      </c>
      <c r="J2096" s="9">
        <v>4750</v>
      </c>
      <c r="K2096" s="10">
        <f t="shared" si="16"/>
        <v>2137.5</v>
      </c>
      <c r="L2096" s="10">
        <f t="shared" si="17"/>
        <v>748.125</v>
      </c>
      <c r="M2096" s="11">
        <v>0.35</v>
      </c>
      <c r="O2096" s="16"/>
      <c r="P2096" s="14"/>
      <c r="Q2096" s="12"/>
      <c r="R2096" s="13"/>
    </row>
    <row r="2097" spans="1:18" ht="15.75" customHeight="1">
      <c r="A2097" s="1"/>
      <c r="B2097" s="6" t="s">
        <v>27</v>
      </c>
      <c r="C2097" s="6">
        <v>1128299</v>
      </c>
      <c r="D2097" s="7">
        <v>44222</v>
      </c>
      <c r="E2097" s="6" t="s">
        <v>28</v>
      </c>
      <c r="F2097" s="6" t="s">
        <v>82</v>
      </c>
      <c r="G2097" s="6" t="s">
        <v>83</v>
      </c>
      <c r="H2097" s="6" t="s">
        <v>20</v>
      </c>
      <c r="I2097" s="8">
        <v>0.45</v>
      </c>
      <c r="J2097" s="9">
        <v>3250</v>
      </c>
      <c r="K2097" s="10">
        <f t="shared" si="16"/>
        <v>1462.5</v>
      </c>
      <c r="L2097" s="10">
        <f t="shared" si="17"/>
        <v>511.87499999999994</v>
      </c>
      <c r="M2097" s="11">
        <v>0.35</v>
      </c>
      <c r="O2097" s="16"/>
      <c r="P2097" s="14"/>
      <c r="Q2097" s="12"/>
      <c r="R2097" s="13"/>
    </row>
    <row r="2098" spans="1:18" ht="15.75" customHeight="1">
      <c r="A2098" s="1"/>
      <c r="B2098" s="6" t="s">
        <v>27</v>
      </c>
      <c r="C2098" s="6">
        <v>1128299</v>
      </c>
      <c r="D2098" s="7">
        <v>44222</v>
      </c>
      <c r="E2098" s="6" t="s">
        <v>28</v>
      </c>
      <c r="F2098" s="6" t="s">
        <v>82</v>
      </c>
      <c r="G2098" s="6" t="s">
        <v>83</v>
      </c>
      <c r="H2098" s="6" t="s">
        <v>21</v>
      </c>
      <c r="I2098" s="8">
        <v>0.50000000000000011</v>
      </c>
      <c r="J2098" s="9">
        <v>2750</v>
      </c>
      <c r="K2098" s="10">
        <f t="shared" si="16"/>
        <v>1375.0000000000002</v>
      </c>
      <c r="L2098" s="10">
        <f t="shared" si="17"/>
        <v>412.50000000000006</v>
      </c>
      <c r="M2098" s="11">
        <v>0.3</v>
      </c>
      <c r="O2098" s="16"/>
      <c r="P2098" s="14"/>
      <c r="Q2098" s="12"/>
      <c r="R2098" s="13"/>
    </row>
    <row r="2099" spans="1:18" ht="15.75" customHeight="1">
      <c r="A2099" s="1"/>
      <c r="B2099" s="6" t="s">
        <v>27</v>
      </c>
      <c r="C2099" s="6">
        <v>1128299</v>
      </c>
      <c r="D2099" s="7">
        <v>44222</v>
      </c>
      <c r="E2099" s="6" t="s">
        <v>28</v>
      </c>
      <c r="F2099" s="6" t="s">
        <v>82</v>
      </c>
      <c r="G2099" s="6" t="s">
        <v>83</v>
      </c>
      <c r="H2099" s="6" t="s">
        <v>22</v>
      </c>
      <c r="I2099" s="8">
        <v>0.45</v>
      </c>
      <c r="J2099" s="9">
        <v>4750</v>
      </c>
      <c r="K2099" s="10">
        <f t="shared" si="16"/>
        <v>2137.5</v>
      </c>
      <c r="L2099" s="10">
        <f t="shared" si="17"/>
        <v>534.375</v>
      </c>
      <c r="M2099" s="11">
        <v>0.25</v>
      </c>
      <c r="O2099" s="16"/>
      <c r="P2099" s="14"/>
      <c r="Q2099" s="12"/>
      <c r="R2099" s="13"/>
    </row>
    <row r="2100" spans="1:18" ht="15.75" customHeight="1">
      <c r="A2100" s="1"/>
      <c r="B2100" s="6" t="s">
        <v>27</v>
      </c>
      <c r="C2100" s="6">
        <v>1128299</v>
      </c>
      <c r="D2100" s="7">
        <v>44253</v>
      </c>
      <c r="E2100" s="6" t="s">
        <v>28</v>
      </c>
      <c r="F2100" s="6" t="s">
        <v>82</v>
      </c>
      <c r="G2100" s="6" t="s">
        <v>83</v>
      </c>
      <c r="H2100" s="6" t="s">
        <v>17</v>
      </c>
      <c r="I2100" s="8">
        <v>0.34999999999999992</v>
      </c>
      <c r="J2100" s="9">
        <v>5250</v>
      </c>
      <c r="K2100" s="10">
        <f t="shared" si="16"/>
        <v>1837.4999999999995</v>
      </c>
      <c r="L2100" s="10">
        <f t="shared" si="17"/>
        <v>643.12499999999977</v>
      </c>
      <c r="M2100" s="11">
        <v>0.35</v>
      </c>
      <c r="O2100" s="16"/>
      <c r="P2100" s="14"/>
      <c r="Q2100" s="12"/>
      <c r="R2100" s="13"/>
    </row>
    <row r="2101" spans="1:18" ht="15.75" customHeight="1">
      <c r="A2101" s="1"/>
      <c r="B2101" s="6" t="s">
        <v>27</v>
      </c>
      <c r="C2101" s="6">
        <v>1128299</v>
      </c>
      <c r="D2101" s="7">
        <v>44253</v>
      </c>
      <c r="E2101" s="6" t="s">
        <v>28</v>
      </c>
      <c r="F2101" s="6" t="s">
        <v>82</v>
      </c>
      <c r="G2101" s="6" t="s">
        <v>83</v>
      </c>
      <c r="H2101" s="6" t="s">
        <v>18</v>
      </c>
      <c r="I2101" s="8">
        <v>0.45</v>
      </c>
      <c r="J2101" s="9">
        <v>4250</v>
      </c>
      <c r="K2101" s="10">
        <f t="shared" si="16"/>
        <v>1912.5</v>
      </c>
      <c r="L2101" s="10">
        <f t="shared" si="17"/>
        <v>765</v>
      </c>
      <c r="M2101" s="11">
        <v>0.4</v>
      </c>
      <c r="O2101" s="16"/>
      <c r="P2101" s="14"/>
      <c r="Q2101" s="12"/>
      <c r="R2101" s="13"/>
    </row>
    <row r="2102" spans="1:18" ht="15.75" customHeight="1">
      <c r="A2102" s="1"/>
      <c r="B2102" s="6" t="s">
        <v>27</v>
      </c>
      <c r="C2102" s="6">
        <v>1128299</v>
      </c>
      <c r="D2102" s="7">
        <v>44253</v>
      </c>
      <c r="E2102" s="6" t="s">
        <v>28</v>
      </c>
      <c r="F2102" s="6" t="s">
        <v>82</v>
      </c>
      <c r="G2102" s="6" t="s">
        <v>83</v>
      </c>
      <c r="H2102" s="6" t="s">
        <v>19</v>
      </c>
      <c r="I2102" s="8">
        <v>0.45</v>
      </c>
      <c r="J2102" s="9">
        <v>4250</v>
      </c>
      <c r="K2102" s="10">
        <f t="shared" si="16"/>
        <v>1912.5</v>
      </c>
      <c r="L2102" s="10">
        <f t="shared" si="17"/>
        <v>669.375</v>
      </c>
      <c r="M2102" s="11">
        <v>0.35</v>
      </c>
      <c r="O2102" s="16"/>
      <c r="P2102" s="14"/>
      <c r="Q2102" s="12"/>
      <c r="R2102" s="13"/>
    </row>
    <row r="2103" spans="1:18" ht="15.75" customHeight="1">
      <c r="A2103" s="1"/>
      <c r="B2103" s="6" t="s">
        <v>27</v>
      </c>
      <c r="C2103" s="6">
        <v>1128299</v>
      </c>
      <c r="D2103" s="7">
        <v>44253</v>
      </c>
      <c r="E2103" s="6" t="s">
        <v>28</v>
      </c>
      <c r="F2103" s="6" t="s">
        <v>82</v>
      </c>
      <c r="G2103" s="6" t="s">
        <v>83</v>
      </c>
      <c r="H2103" s="6" t="s">
        <v>20</v>
      </c>
      <c r="I2103" s="8">
        <v>0.45</v>
      </c>
      <c r="J2103" s="9">
        <v>2750</v>
      </c>
      <c r="K2103" s="10">
        <f t="shared" si="16"/>
        <v>1237.5</v>
      </c>
      <c r="L2103" s="10">
        <f t="shared" si="17"/>
        <v>433.125</v>
      </c>
      <c r="M2103" s="11">
        <v>0.35</v>
      </c>
      <c r="O2103" s="16"/>
      <c r="P2103" s="14"/>
      <c r="Q2103" s="12"/>
      <c r="R2103" s="13"/>
    </row>
    <row r="2104" spans="1:18" ht="15.75" customHeight="1">
      <c r="A2104" s="1"/>
      <c r="B2104" s="6" t="s">
        <v>27</v>
      </c>
      <c r="C2104" s="6">
        <v>1128299</v>
      </c>
      <c r="D2104" s="7">
        <v>44253</v>
      </c>
      <c r="E2104" s="6" t="s">
        <v>28</v>
      </c>
      <c r="F2104" s="6" t="s">
        <v>82</v>
      </c>
      <c r="G2104" s="6" t="s">
        <v>83</v>
      </c>
      <c r="H2104" s="6" t="s">
        <v>21</v>
      </c>
      <c r="I2104" s="8">
        <v>0.50000000000000011</v>
      </c>
      <c r="J2104" s="9">
        <v>2000</v>
      </c>
      <c r="K2104" s="10">
        <f t="shared" si="16"/>
        <v>1000.0000000000002</v>
      </c>
      <c r="L2104" s="10">
        <f t="shared" si="17"/>
        <v>300.00000000000006</v>
      </c>
      <c r="M2104" s="11">
        <v>0.3</v>
      </c>
      <c r="O2104" s="16"/>
      <c r="P2104" s="14"/>
      <c r="Q2104" s="12"/>
      <c r="R2104" s="13"/>
    </row>
    <row r="2105" spans="1:18" ht="15.75" customHeight="1">
      <c r="A2105" s="1"/>
      <c r="B2105" s="6" t="s">
        <v>27</v>
      </c>
      <c r="C2105" s="6">
        <v>1128299</v>
      </c>
      <c r="D2105" s="7">
        <v>44253</v>
      </c>
      <c r="E2105" s="6" t="s">
        <v>28</v>
      </c>
      <c r="F2105" s="6" t="s">
        <v>82</v>
      </c>
      <c r="G2105" s="6" t="s">
        <v>83</v>
      </c>
      <c r="H2105" s="6" t="s">
        <v>22</v>
      </c>
      <c r="I2105" s="8">
        <v>0.45</v>
      </c>
      <c r="J2105" s="9">
        <v>4000</v>
      </c>
      <c r="K2105" s="10">
        <f t="shared" si="16"/>
        <v>1800</v>
      </c>
      <c r="L2105" s="10">
        <f t="shared" si="17"/>
        <v>450</v>
      </c>
      <c r="M2105" s="11">
        <v>0.25</v>
      </c>
      <c r="O2105" s="16"/>
      <c r="P2105" s="14"/>
      <c r="Q2105" s="12"/>
      <c r="R2105" s="13"/>
    </row>
    <row r="2106" spans="1:18" ht="15.75" customHeight="1">
      <c r="A2106" s="1"/>
      <c r="B2106" s="6" t="s">
        <v>27</v>
      </c>
      <c r="C2106" s="6">
        <v>1128299</v>
      </c>
      <c r="D2106" s="7">
        <v>44280</v>
      </c>
      <c r="E2106" s="6" t="s">
        <v>28</v>
      </c>
      <c r="F2106" s="6" t="s">
        <v>82</v>
      </c>
      <c r="G2106" s="6" t="s">
        <v>83</v>
      </c>
      <c r="H2106" s="6" t="s">
        <v>17</v>
      </c>
      <c r="I2106" s="8">
        <v>0.45</v>
      </c>
      <c r="J2106" s="9">
        <v>5500</v>
      </c>
      <c r="K2106" s="10">
        <f t="shared" si="16"/>
        <v>2475</v>
      </c>
      <c r="L2106" s="10">
        <f t="shared" si="17"/>
        <v>866.25</v>
      </c>
      <c r="M2106" s="11">
        <v>0.35</v>
      </c>
      <c r="O2106" s="16"/>
      <c r="P2106" s="14"/>
      <c r="Q2106" s="12"/>
      <c r="R2106" s="13"/>
    </row>
    <row r="2107" spans="1:18" ht="15.75" customHeight="1">
      <c r="A2107" s="1"/>
      <c r="B2107" s="6" t="s">
        <v>27</v>
      </c>
      <c r="C2107" s="6">
        <v>1128299</v>
      </c>
      <c r="D2107" s="7">
        <v>44280</v>
      </c>
      <c r="E2107" s="6" t="s">
        <v>28</v>
      </c>
      <c r="F2107" s="6" t="s">
        <v>82</v>
      </c>
      <c r="G2107" s="6" t="s">
        <v>83</v>
      </c>
      <c r="H2107" s="6" t="s">
        <v>18</v>
      </c>
      <c r="I2107" s="8">
        <v>0.55000000000000004</v>
      </c>
      <c r="J2107" s="9">
        <v>4000</v>
      </c>
      <c r="K2107" s="10">
        <f t="shared" si="16"/>
        <v>2200</v>
      </c>
      <c r="L2107" s="10">
        <f t="shared" si="17"/>
        <v>880</v>
      </c>
      <c r="M2107" s="11">
        <v>0.4</v>
      </c>
      <c r="O2107" s="16"/>
      <c r="P2107" s="14"/>
      <c r="Q2107" s="12"/>
      <c r="R2107" s="13"/>
    </row>
    <row r="2108" spans="1:18" ht="15.75" customHeight="1">
      <c r="A2108" s="1"/>
      <c r="B2108" s="6" t="s">
        <v>27</v>
      </c>
      <c r="C2108" s="6">
        <v>1128299</v>
      </c>
      <c r="D2108" s="7">
        <v>44280</v>
      </c>
      <c r="E2108" s="6" t="s">
        <v>28</v>
      </c>
      <c r="F2108" s="6" t="s">
        <v>82</v>
      </c>
      <c r="G2108" s="6" t="s">
        <v>83</v>
      </c>
      <c r="H2108" s="6" t="s">
        <v>19</v>
      </c>
      <c r="I2108" s="8">
        <v>0.55000000000000004</v>
      </c>
      <c r="J2108" s="9">
        <v>4000</v>
      </c>
      <c r="K2108" s="10">
        <f t="shared" si="16"/>
        <v>2200</v>
      </c>
      <c r="L2108" s="10">
        <f t="shared" si="17"/>
        <v>770</v>
      </c>
      <c r="M2108" s="11">
        <v>0.35</v>
      </c>
      <c r="O2108" s="16"/>
      <c r="P2108" s="14"/>
      <c r="Q2108" s="12"/>
      <c r="R2108" s="13"/>
    </row>
    <row r="2109" spans="1:18" ht="15.75" customHeight="1">
      <c r="A2109" s="1"/>
      <c r="B2109" s="6" t="s">
        <v>27</v>
      </c>
      <c r="C2109" s="6">
        <v>1128299</v>
      </c>
      <c r="D2109" s="7">
        <v>44280</v>
      </c>
      <c r="E2109" s="6" t="s">
        <v>28</v>
      </c>
      <c r="F2109" s="6" t="s">
        <v>82</v>
      </c>
      <c r="G2109" s="6" t="s">
        <v>83</v>
      </c>
      <c r="H2109" s="6" t="s">
        <v>20</v>
      </c>
      <c r="I2109" s="8">
        <v>0.55000000000000004</v>
      </c>
      <c r="J2109" s="9">
        <v>2750</v>
      </c>
      <c r="K2109" s="10">
        <f t="shared" si="16"/>
        <v>1512.5000000000002</v>
      </c>
      <c r="L2109" s="10">
        <f t="shared" si="17"/>
        <v>529.375</v>
      </c>
      <c r="M2109" s="11">
        <v>0.35</v>
      </c>
      <c r="O2109" s="16"/>
      <c r="P2109" s="14"/>
      <c r="Q2109" s="12"/>
      <c r="R2109" s="13"/>
    </row>
    <row r="2110" spans="1:18" ht="15.75" customHeight="1">
      <c r="A2110" s="1"/>
      <c r="B2110" s="6" t="s">
        <v>27</v>
      </c>
      <c r="C2110" s="6">
        <v>1128299</v>
      </c>
      <c r="D2110" s="7">
        <v>44280</v>
      </c>
      <c r="E2110" s="6" t="s">
        <v>28</v>
      </c>
      <c r="F2110" s="6" t="s">
        <v>82</v>
      </c>
      <c r="G2110" s="6" t="s">
        <v>83</v>
      </c>
      <c r="H2110" s="6" t="s">
        <v>21</v>
      </c>
      <c r="I2110" s="8">
        <v>0.60000000000000009</v>
      </c>
      <c r="J2110" s="9">
        <v>1750</v>
      </c>
      <c r="K2110" s="10">
        <f t="shared" si="16"/>
        <v>1050.0000000000002</v>
      </c>
      <c r="L2110" s="10">
        <f t="shared" si="17"/>
        <v>315.00000000000006</v>
      </c>
      <c r="M2110" s="11">
        <v>0.3</v>
      </c>
      <c r="O2110" s="16"/>
      <c r="P2110" s="14"/>
      <c r="Q2110" s="12"/>
      <c r="R2110" s="13"/>
    </row>
    <row r="2111" spans="1:18" ht="15.75" customHeight="1">
      <c r="A2111" s="1"/>
      <c r="B2111" s="6" t="s">
        <v>27</v>
      </c>
      <c r="C2111" s="6">
        <v>1128299</v>
      </c>
      <c r="D2111" s="7">
        <v>44280</v>
      </c>
      <c r="E2111" s="6" t="s">
        <v>28</v>
      </c>
      <c r="F2111" s="6" t="s">
        <v>82</v>
      </c>
      <c r="G2111" s="6" t="s">
        <v>83</v>
      </c>
      <c r="H2111" s="6" t="s">
        <v>22</v>
      </c>
      <c r="I2111" s="8">
        <v>0.55000000000000004</v>
      </c>
      <c r="J2111" s="9">
        <v>3750</v>
      </c>
      <c r="K2111" s="10">
        <f t="shared" si="16"/>
        <v>2062.5</v>
      </c>
      <c r="L2111" s="10">
        <f t="shared" si="17"/>
        <v>515.625</v>
      </c>
      <c r="M2111" s="11">
        <v>0.25</v>
      </c>
      <c r="O2111" s="16"/>
      <c r="P2111" s="14"/>
      <c r="Q2111" s="12"/>
      <c r="R2111" s="13"/>
    </row>
    <row r="2112" spans="1:18" ht="15.75" customHeight="1">
      <c r="A2112" s="1"/>
      <c r="B2112" s="6" t="s">
        <v>27</v>
      </c>
      <c r="C2112" s="6">
        <v>1128299</v>
      </c>
      <c r="D2112" s="7">
        <v>44312</v>
      </c>
      <c r="E2112" s="6" t="s">
        <v>28</v>
      </c>
      <c r="F2112" s="6" t="s">
        <v>82</v>
      </c>
      <c r="G2112" s="6" t="s">
        <v>83</v>
      </c>
      <c r="H2112" s="6" t="s">
        <v>17</v>
      </c>
      <c r="I2112" s="8">
        <v>0.55000000000000004</v>
      </c>
      <c r="J2112" s="9">
        <v>5500</v>
      </c>
      <c r="K2112" s="10">
        <f t="shared" si="16"/>
        <v>3025.0000000000005</v>
      </c>
      <c r="L2112" s="10">
        <f t="shared" si="17"/>
        <v>1058.75</v>
      </c>
      <c r="M2112" s="11">
        <v>0.35</v>
      </c>
      <c r="O2112" s="16"/>
      <c r="P2112" s="14"/>
      <c r="Q2112" s="12"/>
      <c r="R2112" s="13"/>
    </row>
    <row r="2113" spans="1:18" ht="15.75" customHeight="1">
      <c r="A2113" s="1"/>
      <c r="B2113" s="6" t="s">
        <v>27</v>
      </c>
      <c r="C2113" s="6">
        <v>1128299</v>
      </c>
      <c r="D2113" s="7">
        <v>44312</v>
      </c>
      <c r="E2113" s="6" t="s">
        <v>28</v>
      </c>
      <c r="F2113" s="6" t="s">
        <v>82</v>
      </c>
      <c r="G2113" s="6" t="s">
        <v>83</v>
      </c>
      <c r="H2113" s="6" t="s">
        <v>18</v>
      </c>
      <c r="I2113" s="8">
        <v>0.60000000000000009</v>
      </c>
      <c r="J2113" s="9">
        <v>3500</v>
      </c>
      <c r="K2113" s="10">
        <f t="shared" si="16"/>
        <v>2100.0000000000005</v>
      </c>
      <c r="L2113" s="10">
        <f t="shared" si="17"/>
        <v>840.00000000000023</v>
      </c>
      <c r="M2113" s="11">
        <v>0.4</v>
      </c>
      <c r="O2113" s="16"/>
      <c r="P2113" s="14"/>
      <c r="Q2113" s="12"/>
      <c r="R2113" s="13"/>
    </row>
    <row r="2114" spans="1:18" ht="15.75" customHeight="1">
      <c r="A2114" s="1"/>
      <c r="B2114" s="6" t="s">
        <v>27</v>
      </c>
      <c r="C2114" s="6">
        <v>1128299</v>
      </c>
      <c r="D2114" s="7">
        <v>44312</v>
      </c>
      <c r="E2114" s="6" t="s">
        <v>28</v>
      </c>
      <c r="F2114" s="6" t="s">
        <v>82</v>
      </c>
      <c r="G2114" s="6" t="s">
        <v>83</v>
      </c>
      <c r="H2114" s="6" t="s">
        <v>19</v>
      </c>
      <c r="I2114" s="8">
        <v>0.60000000000000009</v>
      </c>
      <c r="J2114" s="9">
        <v>4000</v>
      </c>
      <c r="K2114" s="10">
        <f t="shared" si="16"/>
        <v>2400.0000000000005</v>
      </c>
      <c r="L2114" s="10">
        <f t="shared" si="17"/>
        <v>840.00000000000011</v>
      </c>
      <c r="M2114" s="11">
        <v>0.35</v>
      </c>
      <c r="O2114" s="16"/>
      <c r="P2114" s="14"/>
      <c r="Q2114" s="12"/>
      <c r="R2114" s="13"/>
    </row>
    <row r="2115" spans="1:18" ht="15.75" customHeight="1">
      <c r="A2115" s="1"/>
      <c r="B2115" s="6" t="s">
        <v>27</v>
      </c>
      <c r="C2115" s="6">
        <v>1128299</v>
      </c>
      <c r="D2115" s="7">
        <v>44312</v>
      </c>
      <c r="E2115" s="6" t="s">
        <v>28</v>
      </c>
      <c r="F2115" s="6" t="s">
        <v>82</v>
      </c>
      <c r="G2115" s="6" t="s">
        <v>83</v>
      </c>
      <c r="H2115" s="6" t="s">
        <v>20</v>
      </c>
      <c r="I2115" s="8">
        <v>0.55000000000000004</v>
      </c>
      <c r="J2115" s="9">
        <v>3000</v>
      </c>
      <c r="K2115" s="10">
        <f t="shared" si="16"/>
        <v>1650.0000000000002</v>
      </c>
      <c r="L2115" s="10">
        <f t="shared" si="17"/>
        <v>577.5</v>
      </c>
      <c r="M2115" s="11">
        <v>0.35</v>
      </c>
      <c r="O2115" s="16"/>
      <c r="P2115" s="14"/>
      <c r="Q2115" s="12"/>
      <c r="R2115" s="13"/>
    </row>
    <row r="2116" spans="1:18" ht="15.75" customHeight="1">
      <c r="A2116" s="1"/>
      <c r="B2116" s="6" t="s">
        <v>27</v>
      </c>
      <c r="C2116" s="6">
        <v>1128299</v>
      </c>
      <c r="D2116" s="7">
        <v>44312</v>
      </c>
      <c r="E2116" s="6" t="s">
        <v>28</v>
      </c>
      <c r="F2116" s="6" t="s">
        <v>82</v>
      </c>
      <c r="G2116" s="6" t="s">
        <v>83</v>
      </c>
      <c r="H2116" s="6" t="s">
        <v>21</v>
      </c>
      <c r="I2116" s="8">
        <v>0.60000000000000009</v>
      </c>
      <c r="J2116" s="9">
        <v>2000</v>
      </c>
      <c r="K2116" s="10">
        <f t="shared" si="16"/>
        <v>1200.0000000000002</v>
      </c>
      <c r="L2116" s="10">
        <f t="shared" si="17"/>
        <v>360.00000000000006</v>
      </c>
      <c r="M2116" s="11">
        <v>0.3</v>
      </c>
      <c r="O2116" s="16"/>
      <c r="P2116" s="14"/>
      <c r="Q2116" s="12"/>
      <c r="R2116" s="13"/>
    </row>
    <row r="2117" spans="1:18" ht="15.75" customHeight="1">
      <c r="A2117" s="1"/>
      <c r="B2117" s="6" t="s">
        <v>27</v>
      </c>
      <c r="C2117" s="6">
        <v>1128299</v>
      </c>
      <c r="D2117" s="7">
        <v>44312</v>
      </c>
      <c r="E2117" s="6" t="s">
        <v>28</v>
      </c>
      <c r="F2117" s="6" t="s">
        <v>82</v>
      </c>
      <c r="G2117" s="6" t="s">
        <v>83</v>
      </c>
      <c r="H2117" s="6" t="s">
        <v>22</v>
      </c>
      <c r="I2117" s="8">
        <v>0.75000000000000011</v>
      </c>
      <c r="J2117" s="9">
        <v>3750</v>
      </c>
      <c r="K2117" s="10">
        <f t="shared" si="16"/>
        <v>2812.5000000000005</v>
      </c>
      <c r="L2117" s="10">
        <f t="shared" si="17"/>
        <v>703.12500000000011</v>
      </c>
      <c r="M2117" s="11">
        <v>0.25</v>
      </c>
      <c r="O2117" s="16"/>
      <c r="P2117" s="14"/>
      <c r="Q2117" s="12"/>
      <c r="R2117" s="13"/>
    </row>
    <row r="2118" spans="1:18" ht="15.75" customHeight="1">
      <c r="A2118" s="1"/>
      <c r="B2118" s="6" t="s">
        <v>27</v>
      </c>
      <c r="C2118" s="6">
        <v>1128299</v>
      </c>
      <c r="D2118" s="7">
        <v>44343</v>
      </c>
      <c r="E2118" s="6" t="s">
        <v>28</v>
      </c>
      <c r="F2118" s="6" t="s">
        <v>82</v>
      </c>
      <c r="G2118" s="6" t="s">
        <v>83</v>
      </c>
      <c r="H2118" s="6" t="s">
        <v>17</v>
      </c>
      <c r="I2118" s="8">
        <v>0.55000000000000004</v>
      </c>
      <c r="J2118" s="9">
        <v>5750</v>
      </c>
      <c r="K2118" s="10">
        <f t="shared" si="16"/>
        <v>3162.5000000000005</v>
      </c>
      <c r="L2118" s="10">
        <f t="shared" si="17"/>
        <v>1106.875</v>
      </c>
      <c r="M2118" s="11">
        <v>0.35</v>
      </c>
      <c r="O2118" s="16"/>
      <c r="P2118" s="14"/>
      <c r="Q2118" s="12"/>
      <c r="R2118" s="13"/>
    </row>
    <row r="2119" spans="1:18" ht="15.75" customHeight="1">
      <c r="A2119" s="1"/>
      <c r="B2119" s="6" t="s">
        <v>27</v>
      </c>
      <c r="C2119" s="6">
        <v>1128299</v>
      </c>
      <c r="D2119" s="7">
        <v>44343</v>
      </c>
      <c r="E2119" s="6" t="s">
        <v>28</v>
      </c>
      <c r="F2119" s="6" t="s">
        <v>82</v>
      </c>
      <c r="G2119" s="6" t="s">
        <v>83</v>
      </c>
      <c r="H2119" s="6" t="s">
        <v>18</v>
      </c>
      <c r="I2119" s="8">
        <v>0.60000000000000009</v>
      </c>
      <c r="J2119" s="9">
        <v>4250</v>
      </c>
      <c r="K2119" s="10">
        <f t="shared" si="16"/>
        <v>2550.0000000000005</v>
      </c>
      <c r="L2119" s="10">
        <f t="shared" si="17"/>
        <v>1020.0000000000002</v>
      </c>
      <c r="M2119" s="11">
        <v>0.4</v>
      </c>
      <c r="O2119" s="16"/>
      <c r="P2119" s="14"/>
      <c r="Q2119" s="12"/>
      <c r="R2119" s="13"/>
    </row>
    <row r="2120" spans="1:18" ht="15.75" customHeight="1">
      <c r="A2120" s="1"/>
      <c r="B2120" s="6" t="s">
        <v>27</v>
      </c>
      <c r="C2120" s="6">
        <v>1128299</v>
      </c>
      <c r="D2120" s="7">
        <v>44343</v>
      </c>
      <c r="E2120" s="6" t="s">
        <v>28</v>
      </c>
      <c r="F2120" s="6" t="s">
        <v>82</v>
      </c>
      <c r="G2120" s="6" t="s">
        <v>83</v>
      </c>
      <c r="H2120" s="6" t="s">
        <v>19</v>
      </c>
      <c r="I2120" s="8">
        <v>0.60000000000000009</v>
      </c>
      <c r="J2120" s="9">
        <v>4500</v>
      </c>
      <c r="K2120" s="10">
        <f t="shared" si="16"/>
        <v>2700.0000000000005</v>
      </c>
      <c r="L2120" s="10">
        <f t="shared" si="17"/>
        <v>945.00000000000011</v>
      </c>
      <c r="M2120" s="11">
        <v>0.35</v>
      </c>
      <c r="O2120" s="16"/>
      <c r="P2120" s="14"/>
      <c r="Q2120" s="12"/>
      <c r="R2120" s="13"/>
    </row>
    <row r="2121" spans="1:18" ht="15.75" customHeight="1">
      <c r="A2121" s="1"/>
      <c r="B2121" s="6" t="s">
        <v>27</v>
      </c>
      <c r="C2121" s="6">
        <v>1128299</v>
      </c>
      <c r="D2121" s="7">
        <v>44343</v>
      </c>
      <c r="E2121" s="6" t="s">
        <v>28</v>
      </c>
      <c r="F2121" s="6" t="s">
        <v>82</v>
      </c>
      <c r="G2121" s="6" t="s">
        <v>83</v>
      </c>
      <c r="H2121" s="6" t="s">
        <v>20</v>
      </c>
      <c r="I2121" s="8">
        <v>0.55000000000000004</v>
      </c>
      <c r="J2121" s="9">
        <v>3500</v>
      </c>
      <c r="K2121" s="10">
        <f t="shared" si="16"/>
        <v>1925.0000000000002</v>
      </c>
      <c r="L2121" s="10">
        <f t="shared" si="17"/>
        <v>673.75</v>
      </c>
      <c r="M2121" s="11">
        <v>0.35</v>
      </c>
      <c r="O2121" s="16"/>
      <c r="P2121" s="14"/>
      <c r="Q2121" s="12"/>
      <c r="R2121" s="13"/>
    </row>
    <row r="2122" spans="1:18" ht="15.75" customHeight="1">
      <c r="A2122" s="1"/>
      <c r="B2122" s="6" t="s">
        <v>27</v>
      </c>
      <c r="C2122" s="6">
        <v>1128299</v>
      </c>
      <c r="D2122" s="7">
        <v>44343</v>
      </c>
      <c r="E2122" s="6" t="s">
        <v>28</v>
      </c>
      <c r="F2122" s="6" t="s">
        <v>82</v>
      </c>
      <c r="G2122" s="6" t="s">
        <v>83</v>
      </c>
      <c r="H2122" s="6" t="s">
        <v>21</v>
      </c>
      <c r="I2122" s="8">
        <v>0.60000000000000009</v>
      </c>
      <c r="J2122" s="9">
        <v>2500</v>
      </c>
      <c r="K2122" s="10">
        <f t="shared" si="16"/>
        <v>1500.0000000000002</v>
      </c>
      <c r="L2122" s="10">
        <f t="shared" si="17"/>
        <v>450.00000000000006</v>
      </c>
      <c r="M2122" s="11">
        <v>0.3</v>
      </c>
      <c r="O2122" s="16"/>
      <c r="P2122" s="14"/>
      <c r="Q2122" s="12"/>
      <c r="R2122" s="13"/>
    </row>
    <row r="2123" spans="1:18" ht="15.75" customHeight="1">
      <c r="A2123" s="1"/>
      <c r="B2123" s="6" t="s">
        <v>27</v>
      </c>
      <c r="C2123" s="6">
        <v>1128299</v>
      </c>
      <c r="D2123" s="7">
        <v>44343</v>
      </c>
      <c r="E2123" s="6" t="s">
        <v>28</v>
      </c>
      <c r="F2123" s="6" t="s">
        <v>82</v>
      </c>
      <c r="G2123" s="6" t="s">
        <v>83</v>
      </c>
      <c r="H2123" s="6" t="s">
        <v>22</v>
      </c>
      <c r="I2123" s="8">
        <v>0.75000000000000011</v>
      </c>
      <c r="J2123" s="9">
        <v>4250</v>
      </c>
      <c r="K2123" s="10">
        <f t="shared" si="16"/>
        <v>3187.5000000000005</v>
      </c>
      <c r="L2123" s="10">
        <f t="shared" si="17"/>
        <v>796.87500000000011</v>
      </c>
      <c r="M2123" s="11">
        <v>0.25</v>
      </c>
      <c r="O2123" s="16"/>
      <c r="P2123" s="14"/>
      <c r="Q2123" s="12"/>
      <c r="R2123" s="13"/>
    </row>
    <row r="2124" spans="1:18" ht="15.75" customHeight="1">
      <c r="A2124" s="1"/>
      <c r="B2124" s="6" t="s">
        <v>27</v>
      </c>
      <c r="C2124" s="6">
        <v>1128299</v>
      </c>
      <c r="D2124" s="7">
        <v>44373</v>
      </c>
      <c r="E2124" s="6" t="s">
        <v>28</v>
      </c>
      <c r="F2124" s="6" t="s">
        <v>82</v>
      </c>
      <c r="G2124" s="6" t="s">
        <v>83</v>
      </c>
      <c r="H2124" s="6" t="s">
        <v>17</v>
      </c>
      <c r="I2124" s="8">
        <v>0.55000000000000004</v>
      </c>
      <c r="J2124" s="9">
        <v>7000</v>
      </c>
      <c r="K2124" s="10">
        <f t="shared" si="16"/>
        <v>3850.0000000000005</v>
      </c>
      <c r="L2124" s="10">
        <f t="shared" si="17"/>
        <v>1347.5</v>
      </c>
      <c r="M2124" s="11">
        <v>0.35</v>
      </c>
      <c r="O2124" s="16"/>
      <c r="P2124" s="14"/>
      <c r="Q2124" s="12"/>
      <c r="R2124" s="13"/>
    </row>
    <row r="2125" spans="1:18" ht="15.75" customHeight="1">
      <c r="A2125" s="1"/>
      <c r="B2125" s="6" t="s">
        <v>27</v>
      </c>
      <c r="C2125" s="6">
        <v>1128299</v>
      </c>
      <c r="D2125" s="7">
        <v>44373</v>
      </c>
      <c r="E2125" s="6" t="s">
        <v>28</v>
      </c>
      <c r="F2125" s="6" t="s">
        <v>82</v>
      </c>
      <c r="G2125" s="6" t="s">
        <v>83</v>
      </c>
      <c r="H2125" s="6" t="s">
        <v>18</v>
      </c>
      <c r="I2125" s="8">
        <v>0.60000000000000009</v>
      </c>
      <c r="J2125" s="9">
        <v>5500</v>
      </c>
      <c r="K2125" s="10">
        <f t="shared" si="16"/>
        <v>3300.0000000000005</v>
      </c>
      <c r="L2125" s="10">
        <f t="shared" si="17"/>
        <v>1320.0000000000002</v>
      </c>
      <c r="M2125" s="11">
        <v>0.4</v>
      </c>
      <c r="O2125" s="16"/>
      <c r="P2125" s="14"/>
      <c r="Q2125" s="12"/>
      <c r="R2125" s="13"/>
    </row>
    <row r="2126" spans="1:18" ht="15.75" customHeight="1">
      <c r="A2126" s="1"/>
      <c r="B2126" s="6" t="s">
        <v>27</v>
      </c>
      <c r="C2126" s="6">
        <v>1128299</v>
      </c>
      <c r="D2126" s="7">
        <v>44373</v>
      </c>
      <c r="E2126" s="6" t="s">
        <v>28</v>
      </c>
      <c r="F2126" s="6" t="s">
        <v>82</v>
      </c>
      <c r="G2126" s="6" t="s">
        <v>83</v>
      </c>
      <c r="H2126" s="6" t="s">
        <v>19</v>
      </c>
      <c r="I2126" s="8">
        <v>0.60000000000000009</v>
      </c>
      <c r="J2126" s="9">
        <v>5500</v>
      </c>
      <c r="K2126" s="10">
        <f t="shared" si="16"/>
        <v>3300.0000000000005</v>
      </c>
      <c r="L2126" s="10">
        <f t="shared" si="17"/>
        <v>1155</v>
      </c>
      <c r="M2126" s="11">
        <v>0.35</v>
      </c>
      <c r="O2126" s="16"/>
      <c r="P2126" s="14"/>
      <c r="Q2126" s="12"/>
      <c r="R2126" s="13"/>
    </row>
    <row r="2127" spans="1:18" ht="15.75" customHeight="1">
      <c r="A2127" s="1"/>
      <c r="B2127" s="6" t="s">
        <v>27</v>
      </c>
      <c r="C2127" s="6">
        <v>1128299</v>
      </c>
      <c r="D2127" s="7">
        <v>44373</v>
      </c>
      <c r="E2127" s="6" t="s">
        <v>28</v>
      </c>
      <c r="F2127" s="6" t="s">
        <v>82</v>
      </c>
      <c r="G2127" s="6" t="s">
        <v>83</v>
      </c>
      <c r="H2127" s="6" t="s">
        <v>20</v>
      </c>
      <c r="I2127" s="8">
        <v>0.55000000000000004</v>
      </c>
      <c r="J2127" s="9">
        <v>4250</v>
      </c>
      <c r="K2127" s="10">
        <f t="shared" si="16"/>
        <v>2337.5</v>
      </c>
      <c r="L2127" s="10">
        <f t="shared" si="17"/>
        <v>818.125</v>
      </c>
      <c r="M2127" s="11">
        <v>0.35</v>
      </c>
      <c r="O2127" s="16"/>
      <c r="P2127" s="14"/>
      <c r="Q2127" s="12"/>
      <c r="R2127" s="13"/>
    </row>
    <row r="2128" spans="1:18" ht="15.75" customHeight="1">
      <c r="A2128" s="1"/>
      <c r="B2128" s="6" t="s">
        <v>27</v>
      </c>
      <c r="C2128" s="6">
        <v>1128299</v>
      </c>
      <c r="D2128" s="7">
        <v>44373</v>
      </c>
      <c r="E2128" s="6" t="s">
        <v>28</v>
      </c>
      <c r="F2128" s="6" t="s">
        <v>82</v>
      </c>
      <c r="G2128" s="6" t="s">
        <v>83</v>
      </c>
      <c r="H2128" s="6" t="s">
        <v>21</v>
      </c>
      <c r="I2128" s="8">
        <v>0.60000000000000009</v>
      </c>
      <c r="J2128" s="9">
        <v>3000</v>
      </c>
      <c r="K2128" s="10">
        <f t="shared" si="16"/>
        <v>1800.0000000000002</v>
      </c>
      <c r="L2128" s="10">
        <f t="shared" si="17"/>
        <v>540</v>
      </c>
      <c r="M2128" s="11">
        <v>0.3</v>
      </c>
      <c r="O2128" s="16"/>
      <c r="P2128" s="14"/>
      <c r="Q2128" s="12"/>
      <c r="R2128" s="13"/>
    </row>
    <row r="2129" spans="1:18" ht="15.75" customHeight="1">
      <c r="A2129" s="1"/>
      <c r="B2129" s="6" t="s">
        <v>27</v>
      </c>
      <c r="C2129" s="6">
        <v>1128299</v>
      </c>
      <c r="D2129" s="7">
        <v>44373</v>
      </c>
      <c r="E2129" s="6" t="s">
        <v>28</v>
      </c>
      <c r="F2129" s="6" t="s">
        <v>82</v>
      </c>
      <c r="G2129" s="6" t="s">
        <v>83</v>
      </c>
      <c r="H2129" s="6" t="s">
        <v>22</v>
      </c>
      <c r="I2129" s="8">
        <v>0.75000000000000011</v>
      </c>
      <c r="J2129" s="9">
        <v>6000</v>
      </c>
      <c r="K2129" s="10">
        <f t="shared" si="16"/>
        <v>4500.0000000000009</v>
      </c>
      <c r="L2129" s="10">
        <f t="shared" si="17"/>
        <v>1125.0000000000002</v>
      </c>
      <c r="M2129" s="11">
        <v>0.25</v>
      </c>
      <c r="O2129" s="16"/>
      <c r="P2129" s="14"/>
      <c r="Q2129" s="12"/>
      <c r="R2129" s="13"/>
    </row>
    <row r="2130" spans="1:18" ht="15.75" customHeight="1">
      <c r="A2130" s="1"/>
      <c r="B2130" s="6" t="s">
        <v>27</v>
      </c>
      <c r="C2130" s="6">
        <v>1128299</v>
      </c>
      <c r="D2130" s="7">
        <v>44402</v>
      </c>
      <c r="E2130" s="6" t="s">
        <v>28</v>
      </c>
      <c r="F2130" s="6" t="s">
        <v>82</v>
      </c>
      <c r="G2130" s="6" t="s">
        <v>83</v>
      </c>
      <c r="H2130" s="6" t="s">
        <v>17</v>
      </c>
      <c r="I2130" s="8">
        <v>0.55000000000000004</v>
      </c>
      <c r="J2130" s="9">
        <v>7500</v>
      </c>
      <c r="K2130" s="10">
        <f t="shared" si="16"/>
        <v>4125</v>
      </c>
      <c r="L2130" s="10">
        <f t="shared" si="17"/>
        <v>1443.75</v>
      </c>
      <c r="M2130" s="11">
        <v>0.35</v>
      </c>
      <c r="O2130" s="16"/>
      <c r="P2130" s="14"/>
      <c r="Q2130" s="12"/>
      <c r="R2130" s="13"/>
    </row>
    <row r="2131" spans="1:18" ht="15.75" customHeight="1">
      <c r="A2131" s="1"/>
      <c r="B2131" s="6" t="s">
        <v>27</v>
      </c>
      <c r="C2131" s="6">
        <v>1128299</v>
      </c>
      <c r="D2131" s="7">
        <v>44402</v>
      </c>
      <c r="E2131" s="6" t="s">
        <v>28</v>
      </c>
      <c r="F2131" s="6" t="s">
        <v>82</v>
      </c>
      <c r="G2131" s="6" t="s">
        <v>83</v>
      </c>
      <c r="H2131" s="6" t="s">
        <v>18</v>
      </c>
      <c r="I2131" s="8">
        <v>0.60000000000000009</v>
      </c>
      <c r="J2131" s="9">
        <v>6000</v>
      </c>
      <c r="K2131" s="10">
        <f t="shared" si="16"/>
        <v>3600.0000000000005</v>
      </c>
      <c r="L2131" s="10">
        <f t="shared" si="17"/>
        <v>1440.0000000000002</v>
      </c>
      <c r="M2131" s="11">
        <v>0.4</v>
      </c>
      <c r="O2131" s="16"/>
      <c r="P2131" s="14"/>
      <c r="Q2131" s="12"/>
      <c r="R2131" s="13"/>
    </row>
    <row r="2132" spans="1:18" ht="15.75" customHeight="1">
      <c r="A2132" s="1"/>
      <c r="B2132" s="6" t="s">
        <v>27</v>
      </c>
      <c r="C2132" s="6">
        <v>1128299</v>
      </c>
      <c r="D2132" s="7">
        <v>44402</v>
      </c>
      <c r="E2132" s="6" t="s">
        <v>28</v>
      </c>
      <c r="F2132" s="6" t="s">
        <v>82</v>
      </c>
      <c r="G2132" s="6" t="s">
        <v>83</v>
      </c>
      <c r="H2132" s="6" t="s">
        <v>19</v>
      </c>
      <c r="I2132" s="8">
        <v>0.60000000000000009</v>
      </c>
      <c r="J2132" s="9">
        <v>5500</v>
      </c>
      <c r="K2132" s="10">
        <f t="shared" si="16"/>
        <v>3300.0000000000005</v>
      </c>
      <c r="L2132" s="10">
        <f t="shared" si="17"/>
        <v>1155</v>
      </c>
      <c r="M2132" s="11">
        <v>0.35</v>
      </c>
      <c r="O2132" s="16"/>
      <c r="P2132" s="14"/>
      <c r="Q2132" s="12"/>
      <c r="R2132" s="13"/>
    </row>
    <row r="2133" spans="1:18" ht="15.75" customHeight="1">
      <c r="A2133" s="1"/>
      <c r="B2133" s="6" t="s">
        <v>27</v>
      </c>
      <c r="C2133" s="6">
        <v>1128299</v>
      </c>
      <c r="D2133" s="7">
        <v>44402</v>
      </c>
      <c r="E2133" s="6" t="s">
        <v>28</v>
      </c>
      <c r="F2133" s="6" t="s">
        <v>82</v>
      </c>
      <c r="G2133" s="6" t="s">
        <v>83</v>
      </c>
      <c r="H2133" s="6" t="s">
        <v>20</v>
      </c>
      <c r="I2133" s="8">
        <v>0.55000000000000004</v>
      </c>
      <c r="J2133" s="9">
        <v>4500</v>
      </c>
      <c r="K2133" s="10">
        <f t="shared" si="16"/>
        <v>2475</v>
      </c>
      <c r="L2133" s="10">
        <f t="shared" si="17"/>
        <v>866.25</v>
      </c>
      <c r="M2133" s="11">
        <v>0.35</v>
      </c>
      <c r="O2133" s="16"/>
      <c r="P2133" s="14"/>
      <c r="Q2133" s="12"/>
      <c r="R2133" s="13"/>
    </row>
    <row r="2134" spans="1:18" ht="15.75" customHeight="1">
      <c r="A2134" s="1"/>
      <c r="B2134" s="6" t="s">
        <v>27</v>
      </c>
      <c r="C2134" s="6">
        <v>1128299</v>
      </c>
      <c r="D2134" s="7">
        <v>44402</v>
      </c>
      <c r="E2134" s="6" t="s">
        <v>28</v>
      </c>
      <c r="F2134" s="6" t="s">
        <v>82</v>
      </c>
      <c r="G2134" s="6" t="s">
        <v>83</v>
      </c>
      <c r="H2134" s="6" t="s">
        <v>21</v>
      </c>
      <c r="I2134" s="8">
        <v>0.60000000000000009</v>
      </c>
      <c r="J2134" s="9">
        <v>5000</v>
      </c>
      <c r="K2134" s="10">
        <f t="shared" si="16"/>
        <v>3000.0000000000005</v>
      </c>
      <c r="L2134" s="10">
        <f t="shared" si="17"/>
        <v>900.00000000000011</v>
      </c>
      <c r="M2134" s="11">
        <v>0.3</v>
      </c>
      <c r="O2134" s="16"/>
      <c r="P2134" s="14"/>
      <c r="Q2134" s="12"/>
      <c r="R2134" s="13"/>
    </row>
    <row r="2135" spans="1:18" ht="15.75" customHeight="1">
      <c r="A2135" s="1"/>
      <c r="B2135" s="6" t="s">
        <v>27</v>
      </c>
      <c r="C2135" s="6">
        <v>1128299</v>
      </c>
      <c r="D2135" s="7">
        <v>44402</v>
      </c>
      <c r="E2135" s="6" t="s">
        <v>28</v>
      </c>
      <c r="F2135" s="6" t="s">
        <v>82</v>
      </c>
      <c r="G2135" s="6" t="s">
        <v>83</v>
      </c>
      <c r="H2135" s="6" t="s">
        <v>22</v>
      </c>
      <c r="I2135" s="8">
        <v>0.75000000000000011</v>
      </c>
      <c r="J2135" s="9">
        <v>5000</v>
      </c>
      <c r="K2135" s="10">
        <f t="shared" si="16"/>
        <v>3750.0000000000005</v>
      </c>
      <c r="L2135" s="10">
        <f t="shared" si="17"/>
        <v>937.50000000000011</v>
      </c>
      <c r="M2135" s="11">
        <v>0.25</v>
      </c>
      <c r="O2135" s="16"/>
      <c r="P2135" s="14"/>
      <c r="Q2135" s="12"/>
      <c r="R2135" s="13"/>
    </row>
    <row r="2136" spans="1:18" ht="15.75" customHeight="1">
      <c r="A2136" s="1"/>
      <c r="B2136" s="6" t="s">
        <v>27</v>
      </c>
      <c r="C2136" s="6">
        <v>1128299</v>
      </c>
      <c r="D2136" s="7">
        <v>44434</v>
      </c>
      <c r="E2136" s="6" t="s">
        <v>28</v>
      </c>
      <c r="F2136" s="6" t="s">
        <v>82</v>
      </c>
      <c r="G2136" s="6" t="s">
        <v>83</v>
      </c>
      <c r="H2136" s="6" t="s">
        <v>17</v>
      </c>
      <c r="I2136" s="8">
        <v>0.60000000000000009</v>
      </c>
      <c r="J2136" s="9">
        <v>7000</v>
      </c>
      <c r="K2136" s="10">
        <f t="shared" si="16"/>
        <v>4200.0000000000009</v>
      </c>
      <c r="L2136" s="10">
        <f t="shared" si="17"/>
        <v>1470.0000000000002</v>
      </c>
      <c r="M2136" s="11">
        <v>0.35</v>
      </c>
      <c r="O2136" s="16"/>
      <c r="P2136" s="14"/>
      <c r="Q2136" s="12"/>
      <c r="R2136" s="13"/>
    </row>
    <row r="2137" spans="1:18" ht="15.75" customHeight="1">
      <c r="A2137" s="1"/>
      <c r="B2137" s="6" t="s">
        <v>27</v>
      </c>
      <c r="C2137" s="6">
        <v>1128299</v>
      </c>
      <c r="D2137" s="7">
        <v>44434</v>
      </c>
      <c r="E2137" s="6" t="s">
        <v>28</v>
      </c>
      <c r="F2137" s="6" t="s">
        <v>82</v>
      </c>
      <c r="G2137" s="6" t="s">
        <v>83</v>
      </c>
      <c r="H2137" s="6" t="s">
        <v>18</v>
      </c>
      <c r="I2137" s="8">
        <v>0.65000000000000013</v>
      </c>
      <c r="J2137" s="9">
        <v>6500</v>
      </c>
      <c r="K2137" s="10">
        <f t="shared" si="16"/>
        <v>4225.0000000000009</v>
      </c>
      <c r="L2137" s="10">
        <f t="shared" si="17"/>
        <v>1690.0000000000005</v>
      </c>
      <c r="M2137" s="11">
        <v>0.4</v>
      </c>
      <c r="O2137" s="16"/>
      <c r="P2137" s="14"/>
      <c r="Q2137" s="12"/>
      <c r="R2137" s="13"/>
    </row>
    <row r="2138" spans="1:18" ht="15.75" customHeight="1">
      <c r="A2138" s="1"/>
      <c r="B2138" s="6" t="s">
        <v>27</v>
      </c>
      <c r="C2138" s="6">
        <v>1128299</v>
      </c>
      <c r="D2138" s="7">
        <v>44434</v>
      </c>
      <c r="E2138" s="6" t="s">
        <v>28</v>
      </c>
      <c r="F2138" s="6" t="s">
        <v>82</v>
      </c>
      <c r="G2138" s="6" t="s">
        <v>83</v>
      </c>
      <c r="H2138" s="6" t="s">
        <v>19</v>
      </c>
      <c r="I2138" s="8">
        <v>0.60000000000000009</v>
      </c>
      <c r="J2138" s="9">
        <v>5250</v>
      </c>
      <c r="K2138" s="10">
        <f t="shared" si="16"/>
        <v>3150.0000000000005</v>
      </c>
      <c r="L2138" s="10">
        <f t="shared" si="17"/>
        <v>1102.5</v>
      </c>
      <c r="M2138" s="11">
        <v>0.35</v>
      </c>
      <c r="O2138" s="16"/>
      <c r="P2138" s="14"/>
      <c r="Q2138" s="12"/>
      <c r="R2138" s="13"/>
    </row>
    <row r="2139" spans="1:18" ht="15.75" customHeight="1">
      <c r="A2139" s="1"/>
      <c r="B2139" s="6" t="s">
        <v>27</v>
      </c>
      <c r="C2139" s="6">
        <v>1128299</v>
      </c>
      <c r="D2139" s="7">
        <v>44434</v>
      </c>
      <c r="E2139" s="6" t="s">
        <v>28</v>
      </c>
      <c r="F2139" s="6" t="s">
        <v>82</v>
      </c>
      <c r="G2139" s="6" t="s">
        <v>83</v>
      </c>
      <c r="H2139" s="6" t="s">
        <v>20</v>
      </c>
      <c r="I2139" s="8">
        <v>0.60000000000000009</v>
      </c>
      <c r="J2139" s="9">
        <v>4750</v>
      </c>
      <c r="K2139" s="10">
        <f t="shared" si="16"/>
        <v>2850.0000000000005</v>
      </c>
      <c r="L2139" s="10">
        <f t="shared" si="17"/>
        <v>997.50000000000011</v>
      </c>
      <c r="M2139" s="11">
        <v>0.35</v>
      </c>
      <c r="O2139" s="16"/>
      <c r="P2139" s="14"/>
      <c r="Q2139" s="12"/>
      <c r="R2139" s="13"/>
    </row>
    <row r="2140" spans="1:18" ht="15.75" customHeight="1">
      <c r="A2140" s="1"/>
      <c r="B2140" s="6" t="s">
        <v>27</v>
      </c>
      <c r="C2140" s="6">
        <v>1128299</v>
      </c>
      <c r="D2140" s="7">
        <v>44434</v>
      </c>
      <c r="E2140" s="6" t="s">
        <v>28</v>
      </c>
      <c r="F2140" s="6" t="s">
        <v>82</v>
      </c>
      <c r="G2140" s="6" t="s">
        <v>83</v>
      </c>
      <c r="H2140" s="6" t="s">
        <v>21</v>
      </c>
      <c r="I2140" s="8">
        <v>0.70000000000000007</v>
      </c>
      <c r="J2140" s="9">
        <v>4750</v>
      </c>
      <c r="K2140" s="10">
        <f t="shared" si="16"/>
        <v>3325.0000000000005</v>
      </c>
      <c r="L2140" s="10">
        <f t="shared" si="17"/>
        <v>997.50000000000011</v>
      </c>
      <c r="M2140" s="11">
        <v>0.3</v>
      </c>
      <c r="O2140" s="16"/>
      <c r="P2140" s="14"/>
      <c r="Q2140" s="12"/>
      <c r="R2140" s="13"/>
    </row>
    <row r="2141" spans="1:18" ht="15.75" customHeight="1">
      <c r="A2141" s="1"/>
      <c r="B2141" s="6" t="s">
        <v>27</v>
      </c>
      <c r="C2141" s="6">
        <v>1128299</v>
      </c>
      <c r="D2141" s="7">
        <v>44434</v>
      </c>
      <c r="E2141" s="6" t="s">
        <v>28</v>
      </c>
      <c r="F2141" s="6" t="s">
        <v>82</v>
      </c>
      <c r="G2141" s="6" t="s">
        <v>83</v>
      </c>
      <c r="H2141" s="6" t="s">
        <v>22</v>
      </c>
      <c r="I2141" s="8">
        <v>0.75000000000000011</v>
      </c>
      <c r="J2141" s="9">
        <v>4500</v>
      </c>
      <c r="K2141" s="10">
        <f t="shared" si="16"/>
        <v>3375.0000000000005</v>
      </c>
      <c r="L2141" s="10">
        <f t="shared" si="17"/>
        <v>843.75000000000011</v>
      </c>
      <c r="M2141" s="11">
        <v>0.25</v>
      </c>
      <c r="O2141" s="16"/>
      <c r="P2141" s="14"/>
      <c r="Q2141" s="12"/>
      <c r="R2141" s="13"/>
    </row>
    <row r="2142" spans="1:18" ht="15.75" customHeight="1">
      <c r="A2142" s="1"/>
      <c r="B2142" s="6" t="s">
        <v>27</v>
      </c>
      <c r="C2142" s="6">
        <v>1128299</v>
      </c>
      <c r="D2142" s="7">
        <v>44466</v>
      </c>
      <c r="E2142" s="6" t="s">
        <v>28</v>
      </c>
      <c r="F2142" s="6" t="s">
        <v>82</v>
      </c>
      <c r="G2142" s="6" t="s">
        <v>83</v>
      </c>
      <c r="H2142" s="6" t="s">
        <v>17</v>
      </c>
      <c r="I2142" s="8">
        <v>0.50000000000000011</v>
      </c>
      <c r="J2142" s="9">
        <v>6250</v>
      </c>
      <c r="K2142" s="10">
        <f t="shared" si="16"/>
        <v>3125.0000000000009</v>
      </c>
      <c r="L2142" s="10">
        <f t="shared" si="17"/>
        <v>1093.7500000000002</v>
      </c>
      <c r="M2142" s="11">
        <v>0.35</v>
      </c>
      <c r="O2142" s="16"/>
      <c r="P2142" s="14"/>
      <c r="Q2142" s="12"/>
      <c r="R2142" s="13"/>
    </row>
    <row r="2143" spans="1:18" ht="15.75" customHeight="1">
      <c r="A2143" s="1"/>
      <c r="B2143" s="6" t="s">
        <v>27</v>
      </c>
      <c r="C2143" s="6">
        <v>1128299</v>
      </c>
      <c r="D2143" s="7">
        <v>44466</v>
      </c>
      <c r="E2143" s="6" t="s">
        <v>28</v>
      </c>
      <c r="F2143" s="6" t="s">
        <v>82</v>
      </c>
      <c r="G2143" s="6" t="s">
        <v>83</v>
      </c>
      <c r="H2143" s="6" t="s">
        <v>18</v>
      </c>
      <c r="I2143" s="8">
        <v>0.55000000000000016</v>
      </c>
      <c r="J2143" s="9">
        <v>6250</v>
      </c>
      <c r="K2143" s="10">
        <f t="shared" si="16"/>
        <v>3437.5000000000009</v>
      </c>
      <c r="L2143" s="10">
        <f t="shared" si="17"/>
        <v>1375.0000000000005</v>
      </c>
      <c r="M2143" s="11">
        <v>0.4</v>
      </c>
      <c r="O2143" s="16"/>
      <c r="P2143" s="14"/>
      <c r="Q2143" s="12"/>
      <c r="R2143" s="13"/>
    </row>
    <row r="2144" spans="1:18" ht="15.75" customHeight="1">
      <c r="A2144" s="1"/>
      <c r="B2144" s="6" t="s">
        <v>27</v>
      </c>
      <c r="C2144" s="6">
        <v>1128299</v>
      </c>
      <c r="D2144" s="7">
        <v>44466</v>
      </c>
      <c r="E2144" s="6" t="s">
        <v>28</v>
      </c>
      <c r="F2144" s="6" t="s">
        <v>82</v>
      </c>
      <c r="G2144" s="6" t="s">
        <v>83</v>
      </c>
      <c r="H2144" s="6" t="s">
        <v>19</v>
      </c>
      <c r="I2144" s="8">
        <v>0.50000000000000011</v>
      </c>
      <c r="J2144" s="9">
        <v>4750</v>
      </c>
      <c r="K2144" s="10">
        <f t="shared" si="16"/>
        <v>2375.0000000000005</v>
      </c>
      <c r="L2144" s="10">
        <f t="shared" si="17"/>
        <v>831.25000000000011</v>
      </c>
      <c r="M2144" s="11">
        <v>0.35</v>
      </c>
      <c r="O2144" s="16"/>
      <c r="P2144" s="14"/>
      <c r="Q2144" s="12"/>
      <c r="R2144" s="13"/>
    </row>
    <row r="2145" spans="1:18" ht="15.75" customHeight="1">
      <c r="A2145" s="1"/>
      <c r="B2145" s="6" t="s">
        <v>27</v>
      </c>
      <c r="C2145" s="6">
        <v>1128299</v>
      </c>
      <c r="D2145" s="7">
        <v>44466</v>
      </c>
      <c r="E2145" s="6" t="s">
        <v>28</v>
      </c>
      <c r="F2145" s="6" t="s">
        <v>82</v>
      </c>
      <c r="G2145" s="6" t="s">
        <v>83</v>
      </c>
      <c r="H2145" s="6" t="s">
        <v>20</v>
      </c>
      <c r="I2145" s="8">
        <v>0.50000000000000011</v>
      </c>
      <c r="J2145" s="9">
        <v>4250</v>
      </c>
      <c r="K2145" s="10">
        <f t="shared" si="16"/>
        <v>2125.0000000000005</v>
      </c>
      <c r="L2145" s="10">
        <f t="shared" si="17"/>
        <v>743.75000000000011</v>
      </c>
      <c r="M2145" s="11">
        <v>0.35</v>
      </c>
      <c r="O2145" s="16"/>
      <c r="P2145" s="14"/>
      <c r="Q2145" s="12"/>
      <c r="R2145" s="13"/>
    </row>
    <row r="2146" spans="1:18" ht="15.75" customHeight="1">
      <c r="A2146" s="1"/>
      <c r="B2146" s="6" t="s">
        <v>27</v>
      </c>
      <c r="C2146" s="6">
        <v>1128299</v>
      </c>
      <c r="D2146" s="7">
        <v>44466</v>
      </c>
      <c r="E2146" s="6" t="s">
        <v>28</v>
      </c>
      <c r="F2146" s="6" t="s">
        <v>82</v>
      </c>
      <c r="G2146" s="6" t="s">
        <v>83</v>
      </c>
      <c r="H2146" s="6" t="s">
        <v>21</v>
      </c>
      <c r="I2146" s="8">
        <v>0.60000000000000009</v>
      </c>
      <c r="J2146" s="9">
        <v>4250</v>
      </c>
      <c r="K2146" s="10">
        <f t="shared" si="16"/>
        <v>2550.0000000000005</v>
      </c>
      <c r="L2146" s="10">
        <f t="shared" si="17"/>
        <v>765.00000000000011</v>
      </c>
      <c r="M2146" s="11">
        <v>0.3</v>
      </c>
      <c r="O2146" s="16"/>
      <c r="P2146" s="14"/>
      <c r="Q2146" s="12"/>
      <c r="R2146" s="13"/>
    </row>
    <row r="2147" spans="1:18" ht="15.75" customHeight="1">
      <c r="A2147" s="1"/>
      <c r="B2147" s="6" t="s">
        <v>27</v>
      </c>
      <c r="C2147" s="6">
        <v>1128299</v>
      </c>
      <c r="D2147" s="7">
        <v>44466</v>
      </c>
      <c r="E2147" s="6" t="s">
        <v>28</v>
      </c>
      <c r="F2147" s="6" t="s">
        <v>82</v>
      </c>
      <c r="G2147" s="6" t="s">
        <v>83</v>
      </c>
      <c r="H2147" s="6" t="s">
        <v>22</v>
      </c>
      <c r="I2147" s="8">
        <v>0.65000000000000013</v>
      </c>
      <c r="J2147" s="9">
        <v>4750</v>
      </c>
      <c r="K2147" s="10">
        <f t="shared" si="16"/>
        <v>3087.5000000000005</v>
      </c>
      <c r="L2147" s="10">
        <f t="shared" si="17"/>
        <v>771.87500000000011</v>
      </c>
      <c r="M2147" s="11">
        <v>0.25</v>
      </c>
      <c r="O2147" s="16"/>
      <c r="P2147" s="14"/>
      <c r="Q2147" s="12"/>
      <c r="R2147" s="13"/>
    </row>
    <row r="2148" spans="1:18" ht="15.75" customHeight="1">
      <c r="A2148" s="1"/>
      <c r="B2148" s="6" t="s">
        <v>27</v>
      </c>
      <c r="C2148" s="6">
        <v>1128299</v>
      </c>
      <c r="D2148" s="7">
        <v>44495</v>
      </c>
      <c r="E2148" s="6" t="s">
        <v>28</v>
      </c>
      <c r="F2148" s="6" t="s">
        <v>82</v>
      </c>
      <c r="G2148" s="6" t="s">
        <v>83</v>
      </c>
      <c r="H2148" s="6" t="s">
        <v>17</v>
      </c>
      <c r="I2148" s="8">
        <v>0.50000000000000011</v>
      </c>
      <c r="J2148" s="9">
        <v>5500</v>
      </c>
      <c r="K2148" s="10">
        <f t="shared" si="16"/>
        <v>2750.0000000000005</v>
      </c>
      <c r="L2148" s="10">
        <f t="shared" si="17"/>
        <v>962.50000000000011</v>
      </c>
      <c r="M2148" s="11">
        <v>0.35</v>
      </c>
      <c r="O2148" s="16"/>
      <c r="P2148" s="14"/>
      <c r="Q2148" s="12"/>
      <c r="R2148" s="13"/>
    </row>
    <row r="2149" spans="1:18" ht="15.75" customHeight="1">
      <c r="A2149" s="1"/>
      <c r="B2149" s="6" t="s">
        <v>27</v>
      </c>
      <c r="C2149" s="6">
        <v>1128299</v>
      </c>
      <c r="D2149" s="7">
        <v>44495</v>
      </c>
      <c r="E2149" s="6" t="s">
        <v>28</v>
      </c>
      <c r="F2149" s="6" t="s">
        <v>82</v>
      </c>
      <c r="G2149" s="6" t="s">
        <v>83</v>
      </c>
      <c r="H2149" s="6" t="s">
        <v>18</v>
      </c>
      <c r="I2149" s="8">
        <v>0.55000000000000016</v>
      </c>
      <c r="J2149" s="9">
        <v>5500</v>
      </c>
      <c r="K2149" s="10">
        <f t="shared" si="16"/>
        <v>3025.0000000000009</v>
      </c>
      <c r="L2149" s="10">
        <f t="shared" si="17"/>
        <v>1210.0000000000005</v>
      </c>
      <c r="M2149" s="11">
        <v>0.4</v>
      </c>
      <c r="O2149" s="16"/>
      <c r="P2149" s="14"/>
      <c r="Q2149" s="12"/>
      <c r="R2149" s="13"/>
    </row>
    <row r="2150" spans="1:18" ht="15.75" customHeight="1">
      <c r="A2150" s="1"/>
      <c r="B2150" s="6" t="s">
        <v>27</v>
      </c>
      <c r="C2150" s="6">
        <v>1128299</v>
      </c>
      <c r="D2150" s="7">
        <v>44495</v>
      </c>
      <c r="E2150" s="6" t="s">
        <v>28</v>
      </c>
      <c r="F2150" s="6" t="s">
        <v>82</v>
      </c>
      <c r="G2150" s="6" t="s">
        <v>83</v>
      </c>
      <c r="H2150" s="6" t="s">
        <v>19</v>
      </c>
      <c r="I2150" s="8">
        <v>0.50000000000000011</v>
      </c>
      <c r="J2150" s="9">
        <v>3750</v>
      </c>
      <c r="K2150" s="10">
        <f t="shared" si="16"/>
        <v>1875.0000000000005</v>
      </c>
      <c r="L2150" s="10">
        <f t="shared" si="17"/>
        <v>656.25000000000011</v>
      </c>
      <c r="M2150" s="11">
        <v>0.35</v>
      </c>
      <c r="O2150" s="16"/>
      <c r="P2150" s="14"/>
      <c r="Q2150" s="12"/>
      <c r="R2150" s="13"/>
    </row>
    <row r="2151" spans="1:18" ht="15.75" customHeight="1">
      <c r="A2151" s="1"/>
      <c r="B2151" s="6" t="s">
        <v>27</v>
      </c>
      <c r="C2151" s="6">
        <v>1128299</v>
      </c>
      <c r="D2151" s="7">
        <v>44495</v>
      </c>
      <c r="E2151" s="6" t="s">
        <v>28</v>
      </c>
      <c r="F2151" s="6" t="s">
        <v>82</v>
      </c>
      <c r="G2151" s="6" t="s">
        <v>83</v>
      </c>
      <c r="H2151" s="6" t="s">
        <v>20</v>
      </c>
      <c r="I2151" s="8">
        <v>0.50000000000000011</v>
      </c>
      <c r="J2151" s="9">
        <v>3500</v>
      </c>
      <c r="K2151" s="10">
        <f t="shared" si="16"/>
        <v>1750.0000000000005</v>
      </c>
      <c r="L2151" s="10">
        <f t="shared" si="17"/>
        <v>612.50000000000011</v>
      </c>
      <c r="M2151" s="11">
        <v>0.35</v>
      </c>
      <c r="O2151" s="16"/>
      <c r="P2151" s="14"/>
      <c r="Q2151" s="12"/>
      <c r="R2151" s="13"/>
    </row>
    <row r="2152" spans="1:18" ht="15.75" customHeight="1">
      <c r="A2152" s="1"/>
      <c r="B2152" s="6" t="s">
        <v>27</v>
      </c>
      <c r="C2152" s="6">
        <v>1128299</v>
      </c>
      <c r="D2152" s="7">
        <v>44495</v>
      </c>
      <c r="E2152" s="6" t="s">
        <v>28</v>
      </c>
      <c r="F2152" s="6" t="s">
        <v>82</v>
      </c>
      <c r="G2152" s="6" t="s">
        <v>83</v>
      </c>
      <c r="H2152" s="6" t="s">
        <v>21</v>
      </c>
      <c r="I2152" s="8">
        <v>0.60000000000000009</v>
      </c>
      <c r="J2152" s="9">
        <v>3250</v>
      </c>
      <c r="K2152" s="10">
        <f t="shared" si="16"/>
        <v>1950.0000000000002</v>
      </c>
      <c r="L2152" s="10">
        <f t="shared" si="17"/>
        <v>585</v>
      </c>
      <c r="M2152" s="11">
        <v>0.3</v>
      </c>
      <c r="O2152" s="16"/>
      <c r="P2152" s="14"/>
      <c r="Q2152" s="12"/>
      <c r="R2152" s="13"/>
    </row>
    <row r="2153" spans="1:18" ht="15.75" customHeight="1">
      <c r="A2153" s="1"/>
      <c r="B2153" s="6" t="s">
        <v>27</v>
      </c>
      <c r="C2153" s="6">
        <v>1128299</v>
      </c>
      <c r="D2153" s="7">
        <v>44495</v>
      </c>
      <c r="E2153" s="6" t="s">
        <v>28</v>
      </c>
      <c r="F2153" s="6" t="s">
        <v>82</v>
      </c>
      <c r="G2153" s="6" t="s">
        <v>83</v>
      </c>
      <c r="H2153" s="6" t="s">
        <v>22</v>
      </c>
      <c r="I2153" s="8">
        <v>0.75000000000000011</v>
      </c>
      <c r="J2153" s="9">
        <v>3750</v>
      </c>
      <c r="K2153" s="10">
        <f t="shared" si="16"/>
        <v>2812.5000000000005</v>
      </c>
      <c r="L2153" s="10">
        <f t="shared" si="17"/>
        <v>703.12500000000011</v>
      </c>
      <c r="M2153" s="11">
        <v>0.25</v>
      </c>
      <c r="O2153" s="16"/>
      <c r="P2153" s="14"/>
      <c r="Q2153" s="12"/>
      <c r="R2153" s="13"/>
    </row>
    <row r="2154" spans="1:18" ht="15.75" customHeight="1">
      <c r="A2154" s="1"/>
      <c r="B2154" s="6" t="s">
        <v>27</v>
      </c>
      <c r="C2154" s="6">
        <v>1128299</v>
      </c>
      <c r="D2154" s="7">
        <v>44526</v>
      </c>
      <c r="E2154" s="6" t="s">
        <v>28</v>
      </c>
      <c r="F2154" s="6" t="s">
        <v>82</v>
      </c>
      <c r="G2154" s="6" t="s">
        <v>83</v>
      </c>
      <c r="H2154" s="6" t="s">
        <v>17</v>
      </c>
      <c r="I2154" s="8">
        <v>0.60000000000000009</v>
      </c>
      <c r="J2154" s="9">
        <v>5500</v>
      </c>
      <c r="K2154" s="10">
        <f t="shared" si="16"/>
        <v>3300.0000000000005</v>
      </c>
      <c r="L2154" s="10">
        <f t="shared" si="17"/>
        <v>1155</v>
      </c>
      <c r="M2154" s="11">
        <v>0.35</v>
      </c>
      <c r="O2154" s="16"/>
      <c r="P2154" s="14"/>
      <c r="Q2154" s="12"/>
      <c r="R2154" s="13"/>
    </row>
    <row r="2155" spans="1:18" ht="15.75" customHeight="1">
      <c r="A2155" s="1"/>
      <c r="B2155" s="6" t="s">
        <v>27</v>
      </c>
      <c r="C2155" s="6">
        <v>1128299</v>
      </c>
      <c r="D2155" s="7">
        <v>44526</v>
      </c>
      <c r="E2155" s="6" t="s">
        <v>28</v>
      </c>
      <c r="F2155" s="6" t="s">
        <v>82</v>
      </c>
      <c r="G2155" s="6" t="s">
        <v>83</v>
      </c>
      <c r="H2155" s="6" t="s">
        <v>18</v>
      </c>
      <c r="I2155" s="8">
        <v>0.65000000000000013</v>
      </c>
      <c r="J2155" s="9">
        <v>6000</v>
      </c>
      <c r="K2155" s="10">
        <f t="shared" si="16"/>
        <v>3900.0000000000009</v>
      </c>
      <c r="L2155" s="10">
        <f t="shared" si="17"/>
        <v>1560.0000000000005</v>
      </c>
      <c r="M2155" s="11">
        <v>0.4</v>
      </c>
      <c r="O2155" s="16"/>
      <c r="P2155" s="14"/>
      <c r="Q2155" s="12"/>
      <c r="R2155" s="13"/>
    </row>
    <row r="2156" spans="1:18" ht="15.75" customHeight="1">
      <c r="A2156" s="1"/>
      <c r="B2156" s="6" t="s">
        <v>27</v>
      </c>
      <c r="C2156" s="6">
        <v>1128299</v>
      </c>
      <c r="D2156" s="7">
        <v>44526</v>
      </c>
      <c r="E2156" s="6" t="s">
        <v>28</v>
      </c>
      <c r="F2156" s="6" t="s">
        <v>82</v>
      </c>
      <c r="G2156" s="6" t="s">
        <v>83</v>
      </c>
      <c r="H2156" s="6" t="s">
        <v>19</v>
      </c>
      <c r="I2156" s="8">
        <v>0.60000000000000009</v>
      </c>
      <c r="J2156" s="9">
        <v>4500</v>
      </c>
      <c r="K2156" s="10">
        <f t="shared" si="16"/>
        <v>2700.0000000000005</v>
      </c>
      <c r="L2156" s="10">
        <f t="shared" si="17"/>
        <v>945.00000000000011</v>
      </c>
      <c r="M2156" s="11">
        <v>0.35</v>
      </c>
      <c r="O2156" s="16"/>
      <c r="P2156" s="14"/>
      <c r="Q2156" s="12"/>
      <c r="R2156" s="13"/>
    </row>
    <row r="2157" spans="1:18" ht="15.75" customHeight="1">
      <c r="A2157" s="1"/>
      <c r="B2157" s="6" t="s">
        <v>27</v>
      </c>
      <c r="C2157" s="6">
        <v>1128299</v>
      </c>
      <c r="D2157" s="7">
        <v>44526</v>
      </c>
      <c r="E2157" s="6" t="s">
        <v>28</v>
      </c>
      <c r="F2157" s="6" t="s">
        <v>82</v>
      </c>
      <c r="G2157" s="6" t="s">
        <v>83</v>
      </c>
      <c r="H2157" s="6" t="s">
        <v>20</v>
      </c>
      <c r="I2157" s="8">
        <v>0.60000000000000009</v>
      </c>
      <c r="J2157" s="9">
        <v>4250</v>
      </c>
      <c r="K2157" s="10">
        <f t="shared" si="16"/>
        <v>2550.0000000000005</v>
      </c>
      <c r="L2157" s="10">
        <f t="shared" si="17"/>
        <v>892.50000000000011</v>
      </c>
      <c r="M2157" s="11">
        <v>0.35</v>
      </c>
      <c r="O2157" s="16"/>
      <c r="P2157" s="14"/>
      <c r="Q2157" s="12"/>
      <c r="R2157" s="13"/>
    </row>
    <row r="2158" spans="1:18" ht="15.75" customHeight="1">
      <c r="A2158" s="1"/>
      <c r="B2158" s="6" t="s">
        <v>27</v>
      </c>
      <c r="C2158" s="6">
        <v>1128299</v>
      </c>
      <c r="D2158" s="7">
        <v>44526</v>
      </c>
      <c r="E2158" s="6" t="s">
        <v>28</v>
      </c>
      <c r="F2158" s="6" t="s">
        <v>82</v>
      </c>
      <c r="G2158" s="6" t="s">
        <v>83</v>
      </c>
      <c r="H2158" s="6" t="s">
        <v>21</v>
      </c>
      <c r="I2158" s="8">
        <v>0.70000000000000007</v>
      </c>
      <c r="J2158" s="9">
        <v>3750</v>
      </c>
      <c r="K2158" s="10">
        <f t="shared" si="16"/>
        <v>2625.0000000000005</v>
      </c>
      <c r="L2158" s="10">
        <f t="shared" si="17"/>
        <v>787.50000000000011</v>
      </c>
      <c r="M2158" s="11">
        <v>0.3</v>
      </c>
      <c r="O2158" s="16"/>
      <c r="P2158" s="14"/>
      <c r="Q2158" s="12"/>
      <c r="R2158" s="13"/>
    </row>
    <row r="2159" spans="1:18" ht="15.75" customHeight="1">
      <c r="A2159" s="1"/>
      <c r="B2159" s="6" t="s">
        <v>27</v>
      </c>
      <c r="C2159" s="6">
        <v>1128299</v>
      </c>
      <c r="D2159" s="7">
        <v>44526</v>
      </c>
      <c r="E2159" s="6" t="s">
        <v>28</v>
      </c>
      <c r="F2159" s="6" t="s">
        <v>82</v>
      </c>
      <c r="G2159" s="6" t="s">
        <v>83</v>
      </c>
      <c r="H2159" s="6" t="s">
        <v>22</v>
      </c>
      <c r="I2159" s="8">
        <v>0.75000000000000011</v>
      </c>
      <c r="J2159" s="9">
        <v>5000</v>
      </c>
      <c r="K2159" s="10">
        <f t="shared" si="16"/>
        <v>3750.0000000000005</v>
      </c>
      <c r="L2159" s="10">
        <f t="shared" si="17"/>
        <v>937.50000000000011</v>
      </c>
      <c r="M2159" s="11">
        <v>0.25</v>
      </c>
      <c r="O2159" s="16"/>
      <c r="P2159" s="14"/>
      <c r="Q2159" s="12"/>
      <c r="R2159" s="13"/>
    </row>
    <row r="2160" spans="1:18" ht="15.75" customHeight="1">
      <c r="A2160" s="1"/>
      <c r="B2160" s="6" t="s">
        <v>27</v>
      </c>
      <c r="C2160" s="6">
        <v>1128299</v>
      </c>
      <c r="D2160" s="7">
        <v>44555</v>
      </c>
      <c r="E2160" s="6" t="s">
        <v>28</v>
      </c>
      <c r="F2160" s="6" t="s">
        <v>82</v>
      </c>
      <c r="G2160" s="6" t="s">
        <v>83</v>
      </c>
      <c r="H2160" s="6" t="s">
        <v>17</v>
      </c>
      <c r="I2160" s="8">
        <v>0.60000000000000009</v>
      </c>
      <c r="J2160" s="9">
        <v>7000</v>
      </c>
      <c r="K2160" s="10">
        <f t="shared" si="16"/>
        <v>4200.0000000000009</v>
      </c>
      <c r="L2160" s="10">
        <f t="shared" si="17"/>
        <v>1470.0000000000002</v>
      </c>
      <c r="M2160" s="11">
        <v>0.35</v>
      </c>
      <c r="O2160" s="16"/>
      <c r="P2160" s="14"/>
      <c r="Q2160" s="12"/>
      <c r="R2160" s="13"/>
    </row>
    <row r="2161" spans="1:18" ht="15.75" customHeight="1">
      <c r="A2161" s="1"/>
      <c r="B2161" s="6" t="s">
        <v>27</v>
      </c>
      <c r="C2161" s="6">
        <v>1128299</v>
      </c>
      <c r="D2161" s="7">
        <v>44555</v>
      </c>
      <c r="E2161" s="6" t="s">
        <v>28</v>
      </c>
      <c r="F2161" s="6" t="s">
        <v>82</v>
      </c>
      <c r="G2161" s="6" t="s">
        <v>83</v>
      </c>
      <c r="H2161" s="6" t="s">
        <v>18</v>
      </c>
      <c r="I2161" s="8">
        <v>0.65000000000000013</v>
      </c>
      <c r="J2161" s="9">
        <v>7000</v>
      </c>
      <c r="K2161" s="10">
        <f t="shared" si="16"/>
        <v>4550.0000000000009</v>
      </c>
      <c r="L2161" s="10">
        <f t="shared" si="17"/>
        <v>1820.0000000000005</v>
      </c>
      <c r="M2161" s="11">
        <v>0.4</v>
      </c>
      <c r="O2161" s="16"/>
      <c r="P2161" s="14"/>
      <c r="Q2161" s="12"/>
      <c r="R2161" s="13"/>
    </row>
    <row r="2162" spans="1:18" ht="15.75" customHeight="1">
      <c r="A2162" s="1"/>
      <c r="B2162" s="6" t="s">
        <v>27</v>
      </c>
      <c r="C2162" s="6">
        <v>1128299</v>
      </c>
      <c r="D2162" s="7">
        <v>44555</v>
      </c>
      <c r="E2162" s="6" t="s">
        <v>28</v>
      </c>
      <c r="F2162" s="6" t="s">
        <v>82</v>
      </c>
      <c r="G2162" s="6" t="s">
        <v>83</v>
      </c>
      <c r="H2162" s="6" t="s">
        <v>19</v>
      </c>
      <c r="I2162" s="8">
        <v>0.60000000000000009</v>
      </c>
      <c r="J2162" s="9">
        <v>5000</v>
      </c>
      <c r="K2162" s="10">
        <f t="shared" si="16"/>
        <v>3000.0000000000005</v>
      </c>
      <c r="L2162" s="10">
        <f t="shared" si="17"/>
        <v>1050</v>
      </c>
      <c r="M2162" s="11">
        <v>0.35</v>
      </c>
      <c r="O2162" s="16"/>
      <c r="P2162" s="14"/>
      <c r="Q2162" s="12"/>
      <c r="R2162" s="13"/>
    </row>
    <row r="2163" spans="1:18" ht="15.75" customHeight="1">
      <c r="A2163" s="1"/>
      <c r="B2163" s="6" t="s">
        <v>27</v>
      </c>
      <c r="C2163" s="6">
        <v>1128299</v>
      </c>
      <c r="D2163" s="7">
        <v>44555</v>
      </c>
      <c r="E2163" s="6" t="s">
        <v>28</v>
      </c>
      <c r="F2163" s="6" t="s">
        <v>82</v>
      </c>
      <c r="G2163" s="6" t="s">
        <v>83</v>
      </c>
      <c r="H2163" s="6" t="s">
        <v>20</v>
      </c>
      <c r="I2163" s="8">
        <v>0.60000000000000009</v>
      </c>
      <c r="J2163" s="9">
        <v>5000</v>
      </c>
      <c r="K2163" s="10">
        <f t="shared" si="16"/>
        <v>3000.0000000000005</v>
      </c>
      <c r="L2163" s="10">
        <f t="shared" si="17"/>
        <v>1050</v>
      </c>
      <c r="M2163" s="11">
        <v>0.35</v>
      </c>
      <c r="O2163" s="16"/>
      <c r="P2163" s="14"/>
      <c r="Q2163" s="12"/>
      <c r="R2163" s="13"/>
    </row>
    <row r="2164" spans="1:18" ht="15.75" customHeight="1">
      <c r="A2164" s="1"/>
      <c r="B2164" s="6" t="s">
        <v>27</v>
      </c>
      <c r="C2164" s="6">
        <v>1128299</v>
      </c>
      <c r="D2164" s="7">
        <v>44555</v>
      </c>
      <c r="E2164" s="6" t="s">
        <v>28</v>
      </c>
      <c r="F2164" s="6" t="s">
        <v>82</v>
      </c>
      <c r="G2164" s="6" t="s">
        <v>83</v>
      </c>
      <c r="H2164" s="6" t="s">
        <v>21</v>
      </c>
      <c r="I2164" s="8">
        <v>0.70000000000000007</v>
      </c>
      <c r="J2164" s="9">
        <v>4250</v>
      </c>
      <c r="K2164" s="10">
        <f t="shared" si="16"/>
        <v>2975.0000000000005</v>
      </c>
      <c r="L2164" s="10">
        <f t="shared" si="17"/>
        <v>892.50000000000011</v>
      </c>
      <c r="M2164" s="11">
        <v>0.3</v>
      </c>
      <c r="O2164" s="16"/>
      <c r="P2164" s="14"/>
      <c r="Q2164" s="12"/>
      <c r="R2164" s="13"/>
    </row>
    <row r="2165" spans="1:18" ht="15.75" customHeight="1">
      <c r="A2165" s="1"/>
      <c r="B2165" s="6" t="s">
        <v>27</v>
      </c>
      <c r="C2165" s="6">
        <v>1128299</v>
      </c>
      <c r="D2165" s="7">
        <v>44555</v>
      </c>
      <c r="E2165" s="6" t="s">
        <v>28</v>
      </c>
      <c r="F2165" s="6" t="s">
        <v>82</v>
      </c>
      <c r="G2165" s="6" t="s">
        <v>83</v>
      </c>
      <c r="H2165" s="6" t="s">
        <v>22</v>
      </c>
      <c r="I2165" s="8">
        <v>0.75000000000000011</v>
      </c>
      <c r="J2165" s="9">
        <v>5250</v>
      </c>
      <c r="K2165" s="10">
        <f t="shared" si="16"/>
        <v>3937.5000000000005</v>
      </c>
      <c r="L2165" s="10">
        <f t="shared" si="17"/>
        <v>984.37500000000011</v>
      </c>
      <c r="M2165" s="11">
        <v>0.25</v>
      </c>
      <c r="O2165" s="16"/>
      <c r="P2165" s="14"/>
      <c r="Q2165" s="12"/>
      <c r="R2165" s="13"/>
    </row>
    <row r="2166" spans="1:18" ht="15.75" customHeight="1">
      <c r="A2166" s="1" t="s">
        <v>39</v>
      </c>
      <c r="B2166" s="6" t="s">
        <v>27</v>
      </c>
      <c r="C2166" s="6">
        <v>1128299</v>
      </c>
      <c r="D2166" s="7">
        <v>44209</v>
      </c>
      <c r="E2166" s="6" t="s">
        <v>28</v>
      </c>
      <c r="F2166" s="6" t="s">
        <v>84</v>
      </c>
      <c r="G2166" s="6" t="s">
        <v>85</v>
      </c>
      <c r="H2166" s="6" t="s">
        <v>17</v>
      </c>
      <c r="I2166" s="8">
        <v>0.29999999999999993</v>
      </c>
      <c r="J2166" s="9">
        <v>4500</v>
      </c>
      <c r="K2166" s="10">
        <f t="shared" si="16"/>
        <v>1349.9999999999998</v>
      </c>
      <c r="L2166" s="10">
        <f t="shared" si="17"/>
        <v>539.99999999999989</v>
      </c>
      <c r="M2166" s="11">
        <v>0.4</v>
      </c>
      <c r="O2166" s="16"/>
      <c r="P2166" s="14"/>
      <c r="Q2166" s="12"/>
      <c r="R2166" s="13"/>
    </row>
    <row r="2167" spans="1:18" ht="15.75" customHeight="1">
      <c r="A2167" s="1"/>
      <c r="B2167" s="6" t="s">
        <v>27</v>
      </c>
      <c r="C2167" s="6">
        <v>1128299</v>
      </c>
      <c r="D2167" s="7">
        <v>44209</v>
      </c>
      <c r="E2167" s="6" t="s">
        <v>28</v>
      </c>
      <c r="F2167" s="6" t="s">
        <v>84</v>
      </c>
      <c r="G2167" s="6" t="s">
        <v>85</v>
      </c>
      <c r="H2167" s="6" t="s">
        <v>18</v>
      </c>
      <c r="I2167" s="8">
        <v>0.4</v>
      </c>
      <c r="J2167" s="9">
        <v>4500</v>
      </c>
      <c r="K2167" s="10">
        <f t="shared" si="16"/>
        <v>1800</v>
      </c>
      <c r="L2167" s="10">
        <f t="shared" si="17"/>
        <v>720</v>
      </c>
      <c r="M2167" s="11">
        <v>0.4</v>
      </c>
      <c r="O2167" s="16"/>
      <c r="P2167" s="14"/>
      <c r="Q2167" s="12"/>
      <c r="R2167" s="13"/>
    </row>
    <row r="2168" spans="1:18" ht="15.75" customHeight="1">
      <c r="A2168" s="1"/>
      <c r="B2168" s="6" t="s">
        <v>27</v>
      </c>
      <c r="C2168" s="6">
        <v>1128299</v>
      </c>
      <c r="D2168" s="7">
        <v>44209</v>
      </c>
      <c r="E2168" s="6" t="s">
        <v>28</v>
      </c>
      <c r="F2168" s="6" t="s">
        <v>84</v>
      </c>
      <c r="G2168" s="6" t="s">
        <v>85</v>
      </c>
      <c r="H2168" s="6" t="s">
        <v>19</v>
      </c>
      <c r="I2168" s="8">
        <v>0.4</v>
      </c>
      <c r="J2168" s="9">
        <v>4500</v>
      </c>
      <c r="K2168" s="10">
        <f t="shared" si="16"/>
        <v>1800</v>
      </c>
      <c r="L2168" s="10">
        <f t="shared" si="17"/>
        <v>630</v>
      </c>
      <c r="M2168" s="11">
        <v>0.35</v>
      </c>
      <c r="O2168" s="16"/>
      <c r="P2168" s="14"/>
      <c r="Q2168" s="12"/>
      <c r="R2168" s="13"/>
    </row>
    <row r="2169" spans="1:18" ht="15.75" customHeight="1">
      <c r="A2169" s="1"/>
      <c r="B2169" s="6" t="s">
        <v>27</v>
      </c>
      <c r="C2169" s="6">
        <v>1128299</v>
      </c>
      <c r="D2169" s="7">
        <v>44209</v>
      </c>
      <c r="E2169" s="6" t="s">
        <v>28</v>
      </c>
      <c r="F2169" s="6" t="s">
        <v>84</v>
      </c>
      <c r="G2169" s="6" t="s">
        <v>85</v>
      </c>
      <c r="H2169" s="6" t="s">
        <v>20</v>
      </c>
      <c r="I2169" s="8">
        <v>0.4</v>
      </c>
      <c r="J2169" s="9">
        <v>3000</v>
      </c>
      <c r="K2169" s="10">
        <f t="shared" si="16"/>
        <v>1200</v>
      </c>
      <c r="L2169" s="10">
        <f t="shared" si="17"/>
        <v>480</v>
      </c>
      <c r="M2169" s="11">
        <v>0.4</v>
      </c>
      <c r="O2169" s="16"/>
      <c r="P2169" s="14"/>
      <c r="Q2169" s="12"/>
      <c r="R2169" s="13"/>
    </row>
    <row r="2170" spans="1:18" ht="15.75" customHeight="1">
      <c r="A2170" s="1"/>
      <c r="B2170" s="6" t="s">
        <v>27</v>
      </c>
      <c r="C2170" s="6">
        <v>1128299</v>
      </c>
      <c r="D2170" s="7">
        <v>44209</v>
      </c>
      <c r="E2170" s="6" t="s">
        <v>28</v>
      </c>
      <c r="F2170" s="6" t="s">
        <v>84</v>
      </c>
      <c r="G2170" s="6" t="s">
        <v>85</v>
      </c>
      <c r="H2170" s="6" t="s">
        <v>21</v>
      </c>
      <c r="I2170" s="8">
        <v>0.45000000000000012</v>
      </c>
      <c r="J2170" s="9">
        <v>2500</v>
      </c>
      <c r="K2170" s="10">
        <f t="shared" si="16"/>
        <v>1125.0000000000002</v>
      </c>
      <c r="L2170" s="10">
        <f t="shared" si="17"/>
        <v>393.75000000000006</v>
      </c>
      <c r="M2170" s="11">
        <v>0.35</v>
      </c>
      <c r="O2170" s="16"/>
      <c r="P2170" s="14"/>
      <c r="Q2170" s="12"/>
      <c r="R2170" s="13"/>
    </row>
    <row r="2171" spans="1:18" ht="15.75" customHeight="1">
      <c r="A2171" s="1"/>
      <c r="B2171" s="6" t="s">
        <v>27</v>
      </c>
      <c r="C2171" s="6">
        <v>1128299</v>
      </c>
      <c r="D2171" s="7">
        <v>44209</v>
      </c>
      <c r="E2171" s="6" t="s">
        <v>28</v>
      </c>
      <c r="F2171" s="6" t="s">
        <v>84</v>
      </c>
      <c r="G2171" s="6" t="s">
        <v>85</v>
      </c>
      <c r="H2171" s="6" t="s">
        <v>22</v>
      </c>
      <c r="I2171" s="8">
        <v>0.4</v>
      </c>
      <c r="J2171" s="9">
        <v>4500</v>
      </c>
      <c r="K2171" s="10">
        <f t="shared" si="16"/>
        <v>1800</v>
      </c>
      <c r="L2171" s="10">
        <f t="shared" si="17"/>
        <v>450</v>
      </c>
      <c r="M2171" s="11">
        <v>0.25</v>
      </c>
      <c r="O2171" s="16"/>
      <c r="P2171" s="14"/>
      <c r="Q2171" s="12"/>
      <c r="R2171" s="13"/>
    </row>
    <row r="2172" spans="1:18" ht="15.75" customHeight="1">
      <c r="A2172" s="1"/>
      <c r="B2172" s="6" t="s">
        <v>27</v>
      </c>
      <c r="C2172" s="6">
        <v>1128299</v>
      </c>
      <c r="D2172" s="7">
        <v>44240</v>
      </c>
      <c r="E2172" s="6" t="s">
        <v>28</v>
      </c>
      <c r="F2172" s="6" t="s">
        <v>84</v>
      </c>
      <c r="G2172" s="6" t="s">
        <v>85</v>
      </c>
      <c r="H2172" s="6" t="s">
        <v>17</v>
      </c>
      <c r="I2172" s="8">
        <v>0.29999999999999993</v>
      </c>
      <c r="J2172" s="9">
        <v>5000</v>
      </c>
      <c r="K2172" s="10">
        <f t="shared" si="16"/>
        <v>1499.9999999999998</v>
      </c>
      <c r="L2172" s="10">
        <f t="shared" si="17"/>
        <v>599.99999999999989</v>
      </c>
      <c r="M2172" s="11">
        <v>0.4</v>
      </c>
      <c r="O2172" s="16"/>
      <c r="P2172" s="14"/>
      <c r="Q2172" s="12"/>
      <c r="R2172" s="13"/>
    </row>
    <row r="2173" spans="1:18" ht="15.75" customHeight="1">
      <c r="A2173" s="1"/>
      <c r="B2173" s="6" t="s">
        <v>27</v>
      </c>
      <c r="C2173" s="6">
        <v>1128299</v>
      </c>
      <c r="D2173" s="7">
        <v>44240</v>
      </c>
      <c r="E2173" s="6" t="s">
        <v>28</v>
      </c>
      <c r="F2173" s="6" t="s">
        <v>84</v>
      </c>
      <c r="G2173" s="6" t="s">
        <v>85</v>
      </c>
      <c r="H2173" s="6" t="s">
        <v>18</v>
      </c>
      <c r="I2173" s="8">
        <v>0.4</v>
      </c>
      <c r="J2173" s="9">
        <v>4000</v>
      </c>
      <c r="K2173" s="10">
        <f t="shared" si="16"/>
        <v>1600</v>
      </c>
      <c r="L2173" s="10">
        <f t="shared" si="17"/>
        <v>640</v>
      </c>
      <c r="M2173" s="11">
        <v>0.4</v>
      </c>
      <c r="O2173" s="16"/>
      <c r="P2173" s="14"/>
      <c r="Q2173" s="12"/>
      <c r="R2173" s="13"/>
    </row>
    <row r="2174" spans="1:18" ht="15.75" customHeight="1">
      <c r="A2174" s="1"/>
      <c r="B2174" s="6" t="s">
        <v>27</v>
      </c>
      <c r="C2174" s="6">
        <v>1128299</v>
      </c>
      <c r="D2174" s="7">
        <v>44240</v>
      </c>
      <c r="E2174" s="6" t="s">
        <v>28</v>
      </c>
      <c r="F2174" s="6" t="s">
        <v>84</v>
      </c>
      <c r="G2174" s="6" t="s">
        <v>85</v>
      </c>
      <c r="H2174" s="6" t="s">
        <v>19</v>
      </c>
      <c r="I2174" s="8">
        <v>0.4</v>
      </c>
      <c r="J2174" s="9">
        <v>4000</v>
      </c>
      <c r="K2174" s="10">
        <f t="shared" si="16"/>
        <v>1600</v>
      </c>
      <c r="L2174" s="10">
        <f t="shared" si="17"/>
        <v>560</v>
      </c>
      <c r="M2174" s="11">
        <v>0.35</v>
      </c>
      <c r="O2174" s="16"/>
      <c r="P2174" s="14"/>
      <c r="Q2174" s="12"/>
      <c r="R2174" s="13"/>
    </row>
    <row r="2175" spans="1:18" ht="15.75" customHeight="1">
      <c r="A2175" s="1"/>
      <c r="B2175" s="6" t="s">
        <v>27</v>
      </c>
      <c r="C2175" s="6">
        <v>1128299</v>
      </c>
      <c r="D2175" s="7">
        <v>44240</v>
      </c>
      <c r="E2175" s="6" t="s">
        <v>28</v>
      </c>
      <c r="F2175" s="6" t="s">
        <v>84</v>
      </c>
      <c r="G2175" s="6" t="s">
        <v>85</v>
      </c>
      <c r="H2175" s="6" t="s">
        <v>20</v>
      </c>
      <c r="I2175" s="8">
        <v>0.4</v>
      </c>
      <c r="J2175" s="9">
        <v>2500</v>
      </c>
      <c r="K2175" s="10">
        <f t="shared" si="16"/>
        <v>1000</v>
      </c>
      <c r="L2175" s="10">
        <f t="shared" si="17"/>
        <v>400</v>
      </c>
      <c r="M2175" s="11">
        <v>0.4</v>
      </c>
      <c r="O2175" s="16"/>
      <c r="P2175" s="14"/>
      <c r="Q2175" s="12"/>
      <c r="R2175" s="13"/>
    </row>
    <row r="2176" spans="1:18" ht="15.75" customHeight="1">
      <c r="A2176" s="1"/>
      <c r="B2176" s="6" t="s">
        <v>27</v>
      </c>
      <c r="C2176" s="6">
        <v>1128299</v>
      </c>
      <c r="D2176" s="7">
        <v>44240</v>
      </c>
      <c r="E2176" s="6" t="s">
        <v>28</v>
      </c>
      <c r="F2176" s="6" t="s">
        <v>84</v>
      </c>
      <c r="G2176" s="6" t="s">
        <v>85</v>
      </c>
      <c r="H2176" s="6" t="s">
        <v>21</v>
      </c>
      <c r="I2176" s="8">
        <v>0.45000000000000012</v>
      </c>
      <c r="J2176" s="9">
        <v>1750</v>
      </c>
      <c r="K2176" s="10">
        <f t="shared" si="16"/>
        <v>787.50000000000023</v>
      </c>
      <c r="L2176" s="10">
        <f t="shared" si="17"/>
        <v>275.62500000000006</v>
      </c>
      <c r="M2176" s="11">
        <v>0.35</v>
      </c>
      <c r="O2176" s="16"/>
      <c r="P2176" s="14"/>
      <c r="Q2176" s="12"/>
      <c r="R2176" s="13"/>
    </row>
    <row r="2177" spans="1:18" ht="15.75" customHeight="1">
      <c r="A2177" s="1"/>
      <c r="B2177" s="6" t="s">
        <v>27</v>
      </c>
      <c r="C2177" s="6">
        <v>1128299</v>
      </c>
      <c r="D2177" s="7">
        <v>44240</v>
      </c>
      <c r="E2177" s="6" t="s">
        <v>28</v>
      </c>
      <c r="F2177" s="6" t="s">
        <v>84</v>
      </c>
      <c r="G2177" s="6" t="s">
        <v>85</v>
      </c>
      <c r="H2177" s="6" t="s">
        <v>22</v>
      </c>
      <c r="I2177" s="8">
        <v>0.4</v>
      </c>
      <c r="J2177" s="9">
        <v>3750</v>
      </c>
      <c r="K2177" s="10">
        <f t="shared" si="16"/>
        <v>1500</v>
      </c>
      <c r="L2177" s="10">
        <f t="shared" si="17"/>
        <v>375</v>
      </c>
      <c r="M2177" s="11">
        <v>0.25</v>
      </c>
      <c r="O2177" s="16"/>
      <c r="P2177" s="14"/>
      <c r="Q2177" s="12"/>
      <c r="R2177" s="13"/>
    </row>
    <row r="2178" spans="1:18" ht="15.75" customHeight="1">
      <c r="A2178" s="1"/>
      <c r="B2178" s="6" t="s">
        <v>27</v>
      </c>
      <c r="C2178" s="6">
        <v>1128299</v>
      </c>
      <c r="D2178" s="7">
        <v>44267</v>
      </c>
      <c r="E2178" s="6" t="s">
        <v>28</v>
      </c>
      <c r="F2178" s="6" t="s">
        <v>84</v>
      </c>
      <c r="G2178" s="6" t="s">
        <v>85</v>
      </c>
      <c r="H2178" s="6" t="s">
        <v>17</v>
      </c>
      <c r="I2178" s="8">
        <v>0.4</v>
      </c>
      <c r="J2178" s="9">
        <v>5250</v>
      </c>
      <c r="K2178" s="10">
        <f t="shared" si="16"/>
        <v>2100</v>
      </c>
      <c r="L2178" s="10">
        <f t="shared" si="17"/>
        <v>840</v>
      </c>
      <c r="M2178" s="11">
        <v>0.4</v>
      </c>
      <c r="O2178" s="16"/>
      <c r="P2178" s="14"/>
      <c r="Q2178" s="12"/>
      <c r="R2178" s="13"/>
    </row>
    <row r="2179" spans="1:18" ht="15.75" customHeight="1">
      <c r="A2179" s="1"/>
      <c r="B2179" s="6" t="s">
        <v>27</v>
      </c>
      <c r="C2179" s="6">
        <v>1128299</v>
      </c>
      <c r="D2179" s="7">
        <v>44267</v>
      </c>
      <c r="E2179" s="6" t="s">
        <v>28</v>
      </c>
      <c r="F2179" s="6" t="s">
        <v>84</v>
      </c>
      <c r="G2179" s="6" t="s">
        <v>85</v>
      </c>
      <c r="H2179" s="6" t="s">
        <v>18</v>
      </c>
      <c r="I2179" s="8">
        <v>0.5</v>
      </c>
      <c r="J2179" s="9">
        <v>3750</v>
      </c>
      <c r="K2179" s="10">
        <f t="shared" si="16"/>
        <v>1875</v>
      </c>
      <c r="L2179" s="10">
        <f t="shared" si="17"/>
        <v>750</v>
      </c>
      <c r="M2179" s="11">
        <v>0.4</v>
      </c>
      <c r="O2179" s="16"/>
      <c r="P2179" s="14"/>
      <c r="Q2179" s="12"/>
      <c r="R2179" s="13"/>
    </row>
    <row r="2180" spans="1:18" ht="15.75" customHeight="1">
      <c r="A2180" s="1"/>
      <c r="B2180" s="6" t="s">
        <v>27</v>
      </c>
      <c r="C2180" s="6">
        <v>1128299</v>
      </c>
      <c r="D2180" s="7">
        <v>44267</v>
      </c>
      <c r="E2180" s="6" t="s">
        <v>28</v>
      </c>
      <c r="F2180" s="6" t="s">
        <v>84</v>
      </c>
      <c r="G2180" s="6" t="s">
        <v>85</v>
      </c>
      <c r="H2180" s="6" t="s">
        <v>19</v>
      </c>
      <c r="I2180" s="8">
        <v>0.5</v>
      </c>
      <c r="J2180" s="9">
        <v>3750</v>
      </c>
      <c r="K2180" s="10">
        <f t="shared" si="16"/>
        <v>1875</v>
      </c>
      <c r="L2180" s="10">
        <f t="shared" si="17"/>
        <v>656.25</v>
      </c>
      <c r="M2180" s="11">
        <v>0.35</v>
      </c>
      <c r="O2180" s="16"/>
      <c r="P2180" s="14"/>
      <c r="Q2180" s="12"/>
      <c r="R2180" s="13"/>
    </row>
    <row r="2181" spans="1:18" ht="15.75" customHeight="1">
      <c r="A2181" s="1"/>
      <c r="B2181" s="6" t="s">
        <v>27</v>
      </c>
      <c r="C2181" s="6">
        <v>1128299</v>
      </c>
      <c r="D2181" s="7">
        <v>44267</v>
      </c>
      <c r="E2181" s="6" t="s">
        <v>28</v>
      </c>
      <c r="F2181" s="6" t="s">
        <v>84</v>
      </c>
      <c r="G2181" s="6" t="s">
        <v>85</v>
      </c>
      <c r="H2181" s="6" t="s">
        <v>20</v>
      </c>
      <c r="I2181" s="8">
        <v>0.5</v>
      </c>
      <c r="J2181" s="9">
        <v>2500</v>
      </c>
      <c r="K2181" s="10">
        <f t="shared" si="16"/>
        <v>1250</v>
      </c>
      <c r="L2181" s="10">
        <f t="shared" si="17"/>
        <v>500</v>
      </c>
      <c r="M2181" s="11">
        <v>0.4</v>
      </c>
      <c r="O2181" s="16"/>
      <c r="P2181" s="14"/>
      <c r="Q2181" s="12"/>
      <c r="R2181" s="13"/>
    </row>
    <row r="2182" spans="1:18" ht="15.75" customHeight="1">
      <c r="A2182" s="1"/>
      <c r="B2182" s="6" t="s">
        <v>27</v>
      </c>
      <c r="C2182" s="6">
        <v>1128299</v>
      </c>
      <c r="D2182" s="7">
        <v>44267</v>
      </c>
      <c r="E2182" s="6" t="s">
        <v>28</v>
      </c>
      <c r="F2182" s="6" t="s">
        <v>84</v>
      </c>
      <c r="G2182" s="6" t="s">
        <v>85</v>
      </c>
      <c r="H2182" s="6" t="s">
        <v>21</v>
      </c>
      <c r="I2182" s="8">
        <v>0.55000000000000004</v>
      </c>
      <c r="J2182" s="9">
        <v>1500</v>
      </c>
      <c r="K2182" s="10">
        <f t="shared" si="16"/>
        <v>825.00000000000011</v>
      </c>
      <c r="L2182" s="10">
        <f t="shared" si="17"/>
        <v>288.75</v>
      </c>
      <c r="M2182" s="11">
        <v>0.35</v>
      </c>
      <c r="O2182" s="16"/>
      <c r="P2182" s="14"/>
      <c r="Q2182" s="12"/>
      <c r="R2182" s="13"/>
    </row>
    <row r="2183" spans="1:18" ht="15.75" customHeight="1">
      <c r="A2183" s="1"/>
      <c r="B2183" s="6" t="s">
        <v>27</v>
      </c>
      <c r="C2183" s="6">
        <v>1128299</v>
      </c>
      <c r="D2183" s="7">
        <v>44267</v>
      </c>
      <c r="E2183" s="6" t="s">
        <v>28</v>
      </c>
      <c r="F2183" s="6" t="s">
        <v>84</v>
      </c>
      <c r="G2183" s="6" t="s">
        <v>85</v>
      </c>
      <c r="H2183" s="6" t="s">
        <v>22</v>
      </c>
      <c r="I2183" s="8">
        <v>0.5</v>
      </c>
      <c r="J2183" s="9">
        <v>3500</v>
      </c>
      <c r="K2183" s="10">
        <f t="shared" si="16"/>
        <v>1750</v>
      </c>
      <c r="L2183" s="10">
        <f t="shared" si="17"/>
        <v>437.5</v>
      </c>
      <c r="M2183" s="11">
        <v>0.25</v>
      </c>
      <c r="O2183" s="16"/>
      <c r="P2183" s="14"/>
      <c r="Q2183" s="12"/>
      <c r="R2183" s="13"/>
    </row>
    <row r="2184" spans="1:18" ht="15.75" customHeight="1">
      <c r="A2184" s="1"/>
      <c r="B2184" s="6" t="s">
        <v>27</v>
      </c>
      <c r="C2184" s="6">
        <v>1128299</v>
      </c>
      <c r="D2184" s="7">
        <v>44299</v>
      </c>
      <c r="E2184" s="6" t="s">
        <v>28</v>
      </c>
      <c r="F2184" s="6" t="s">
        <v>84</v>
      </c>
      <c r="G2184" s="6" t="s">
        <v>85</v>
      </c>
      <c r="H2184" s="6" t="s">
        <v>17</v>
      </c>
      <c r="I2184" s="8">
        <v>0.5</v>
      </c>
      <c r="J2184" s="9">
        <v>5250</v>
      </c>
      <c r="K2184" s="10">
        <f t="shared" si="16"/>
        <v>2625</v>
      </c>
      <c r="L2184" s="10">
        <f t="shared" si="17"/>
        <v>1050</v>
      </c>
      <c r="M2184" s="11">
        <v>0.4</v>
      </c>
      <c r="O2184" s="16"/>
      <c r="P2184" s="14"/>
      <c r="Q2184" s="12"/>
      <c r="R2184" s="13"/>
    </row>
    <row r="2185" spans="1:18" ht="15.75" customHeight="1">
      <c r="A2185" s="1"/>
      <c r="B2185" s="6" t="s">
        <v>27</v>
      </c>
      <c r="C2185" s="6">
        <v>1128299</v>
      </c>
      <c r="D2185" s="7">
        <v>44299</v>
      </c>
      <c r="E2185" s="6" t="s">
        <v>28</v>
      </c>
      <c r="F2185" s="6" t="s">
        <v>84</v>
      </c>
      <c r="G2185" s="6" t="s">
        <v>85</v>
      </c>
      <c r="H2185" s="6" t="s">
        <v>18</v>
      </c>
      <c r="I2185" s="8">
        <v>0.55000000000000004</v>
      </c>
      <c r="J2185" s="9">
        <v>3250</v>
      </c>
      <c r="K2185" s="10">
        <f t="shared" si="16"/>
        <v>1787.5000000000002</v>
      </c>
      <c r="L2185" s="10">
        <f t="shared" si="17"/>
        <v>715.00000000000011</v>
      </c>
      <c r="M2185" s="11">
        <v>0.4</v>
      </c>
      <c r="O2185" s="16"/>
      <c r="P2185" s="14"/>
      <c r="Q2185" s="12"/>
      <c r="R2185" s="13"/>
    </row>
    <row r="2186" spans="1:18" ht="15.75" customHeight="1">
      <c r="A2186" s="1"/>
      <c r="B2186" s="6" t="s">
        <v>27</v>
      </c>
      <c r="C2186" s="6">
        <v>1128299</v>
      </c>
      <c r="D2186" s="7">
        <v>44299</v>
      </c>
      <c r="E2186" s="6" t="s">
        <v>28</v>
      </c>
      <c r="F2186" s="6" t="s">
        <v>84</v>
      </c>
      <c r="G2186" s="6" t="s">
        <v>85</v>
      </c>
      <c r="H2186" s="6" t="s">
        <v>19</v>
      </c>
      <c r="I2186" s="8">
        <v>0.55000000000000004</v>
      </c>
      <c r="J2186" s="9">
        <v>3750</v>
      </c>
      <c r="K2186" s="10">
        <f t="shared" si="16"/>
        <v>2062.5</v>
      </c>
      <c r="L2186" s="10">
        <f t="shared" si="17"/>
        <v>721.875</v>
      </c>
      <c r="M2186" s="11">
        <v>0.35</v>
      </c>
      <c r="O2186" s="16"/>
      <c r="P2186" s="14"/>
      <c r="Q2186" s="12"/>
      <c r="R2186" s="13"/>
    </row>
    <row r="2187" spans="1:18" ht="15.75" customHeight="1">
      <c r="A2187" s="1"/>
      <c r="B2187" s="6" t="s">
        <v>27</v>
      </c>
      <c r="C2187" s="6">
        <v>1128299</v>
      </c>
      <c r="D2187" s="7">
        <v>44299</v>
      </c>
      <c r="E2187" s="6" t="s">
        <v>28</v>
      </c>
      <c r="F2187" s="6" t="s">
        <v>84</v>
      </c>
      <c r="G2187" s="6" t="s">
        <v>85</v>
      </c>
      <c r="H2187" s="6" t="s">
        <v>20</v>
      </c>
      <c r="I2187" s="8">
        <v>0.5</v>
      </c>
      <c r="J2187" s="9">
        <v>2750</v>
      </c>
      <c r="K2187" s="10">
        <f t="shared" si="16"/>
        <v>1375</v>
      </c>
      <c r="L2187" s="10">
        <f t="shared" si="17"/>
        <v>550</v>
      </c>
      <c r="M2187" s="11">
        <v>0.4</v>
      </c>
      <c r="O2187" s="16"/>
      <c r="P2187" s="14"/>
      <c r="Q2187" s="12"/>
      <c r="R2187" s="13"/>
    </row>
    <row r="2188" spans="1:18" ht="15.75" customHeight="1">
      <c r="A2188" s="1"/>
      <c r="B2188" s="6" t="s">
        <v>27</v>
      </c>
      <c r="C2188" s="6">
        <v>1128299</v>
      </c>
      <c r="D2188" s="7">
        <v>44299</v>
      </c>
      <c r="E2188" s="6" t="s">
        <v>28</v>
      </c>
      <c r="F2188" s="6" t="s">
        <v>84</v>
      </c>
      <c r="G2188" s="6" t="s">
        <v>85</v>
      </c>
      <c r="H2188" s="6" t="s">
        <v>21</v>
      </c>
      <c r="I2188" s="8">
        <v>0.55000000000000004</v>
      </c>
      <c r="J2188" s="9">
        <v>1750</v>
      </c>
      <c r="K2188" s="10">
        <f t="shared" si="16"/>
        <v>962.50000000000011</v>
      </c>
      <c r="L2188" s="10">
        <f t="shared" si="17"/>
        <v>336.875</v>
      </c>
      <c r="M2188" s="11">
        <v>0.35</v>
      </c>
      <c r="O2188" s="16"/>
      <c r="P2188" s="14"/>
      <c r="Q2188" s="12"/>
      <c r="R2188" s="13"/>
    </row>
    <row r="2189" spans="1:18" ht="15.75" customHeight="1">
      <c r="A2189" s="1"/>
      <c r="B2189" s="6" t="s">
        <v>27</v>
      </c>
      <c r="C2189" s="6">
        <v>1128299</v>
      </c>
      <c r="D2189" s="7">
        <v>44299</v>
      </c>
      <c r="E2189" s="6" t="s">
        <v>28</v>
      </c>
      <c r="F2189" s="6" t="s">
        <v>84</v>
      </c>
      <c r="G2189" s="6" t="s">
        <v>85</v>
      </c>
      <c r="H2189" s="6" t="s">
        <v>22</v>
      </c>
      <c r="I2189" s="8">
        <v>0.70000000000000007</v>
      </c>
      <c r="J2189" s="9">
        <v>3500</v>
      </c>
      <c r="K2189" s="10">
        <f t="shared" si="16"/>
        <v>2450.0000000000005</v>
      </c>
      <c r="L2189" s="10">
        <f t="shared" si="17"/>
        <v>612.50000000000011</v>
      </c>
      <c r="M2189" s="11">
        <v>0.25</v>
      </c>
      <c r="O2189" s="16"/>
      <c r="P2189" s="14"/>
      <c r="Q2189" s="12"/>
      <c r="R2189" s="13"/>
    </row>
    <row r="2190" spans="1:18" ht="15.75" customHeight="1">
      <c r="A2190" s="1"/>
      <c r="B2190" s="6" t="s">
        <v>27</v>
      </c>
      <c r="C2190" s="6">
        <v>1128299</v>
      </c>
      <c r="D2190" s="7">
        <v>44330</v>
      </c>
      <c r="E2190" s="6" t="s">
        <v>28</v>
      </c>
      <c r="F2190" s="6" t="s">
        <v>84</v>
      </c>
      <c r="G2190" s="6" t="s">
        <v>85</v>
      </c>
      <c r="H2190" s="6" t="s">
        <v>17</v>
      </c>
      <c r="I2190" s="8">
        <v>0.5</v>
      </c>
      <c r="J2190" s="9">
        <v>5500</v>
      </c>
      <c r="K2190" s="10">
        <f t="shared" si="16"/>
        <v>2750</v>
      </c>
      <c r="L2190" s="10">
        <f t="shared" si="17"/>
        <v>1100</v>
      </c>
      <c r="M2190" s="11">
        <v>0.4</v>
      </c>
      <c r="O2190" s="16"/>
      <c r="P2190" s="14"/>
      <c r="Q2190" s="12"/>
      <c r="R2190" s="13"/>
    </row>
    <row r="2191" spans="1:18" ht="15.75" customHeight="1">
      <c r="A2191" s="1"/>
      <c r="B2191" s="6" t="s">
        <v>27</v>
      </c>
      <c r="C2191" s="6">
        <v>1128299</v>
      </c>
      <c r="D2191" s="7">
        <v>44330</v>
      </c>
      <c r="E2191" s="6" t="s">
        <v>28</v>
      </c>
      <c r="F2191" s="6" t="s">
        <v>84</v>
      </c>
      <c r="G2191" s="6" t="s">
        <v>85</v>
      </c>
      <c r="H2191" s="6" t="s">
        <v>18</v>
      </c>
      <c r="I2191" s="8">
        <v>0.55000000000000004</v>
      </c>
      <c r="J2191" s="9">
        <v>4000</v>
      </c>
      <c r="K2191" s="10">
        <f t="shared" si="16"/>
        <v>2200</v>
      </c>
      <c r="L2191" s="10">
        <f t="shared" si="17"/>
        <v>880</v>
      </c>
      <c r="M2191" s="11">
        <v>0.4</v>
      </c>
      <c r="O2191" s="16"/>
      <c r="P2191" s="14"/>
      <c r="Q2191" s="12"/>
      <c r="R2191" s="13"/>
    </row>
    <row r="2192" spans="1:18" ht="15.75" customHeight="1">
      <c r="A2192" s="1"/>
      <c r="B2192" s="6" t="s">
        <v>27</v>
      </c>
      <c r="C2192" s="6">
        <v>1128299</v>
      </c>
      <c r="D2192" s="7">
        <v>44330</v>
      </c>
      <c r="E2192" s="6" t="s">
        <v>28</v>
      </c>
      <c r="F2192" s="6" t="s">
        <v>84</v>
      </c>
      <c r="G2192" s="6" t="s">
        <v>85</v>
      </c>
      <c r="H2192" s="6" t="s">
        <v>19</v>
      </c>
      <c r="I2192" s="8">
        <v>0.55000000000000004</v>
      </c>
      <c r="J2192" s="9">
        <v>4250</v>
      </c>
      <c r="K2192" s="10">
        <f t="shared" si="16"/>
        <v>2337.5</v>
      </c>
      <c r="L2192" s="10">
        <f t="shared" si="17"/>
        <v>818.125</v>
      </c>
      <c r="M2192" s="11">
        <v>0.35</v>
      </c>
      <c r="O2192" s="16"/>
      <c r="P2192" s="14"/>
      <c r="Q2192" s="12"/>
      <c r="R2192" s="13"/>
    </row>
    <row r="2193" spans="1:18" ht="15.75" customHeight="1">
      <c r="A2193" s="1"/>
      <c r="B2193" s="6" t="s">
        <v>27</v>
      </c>
      <c r="C2193" s="6">
        <v>1128299</v>
      </c>
      <c r="D2193" s="7">
        <v>44330</v>
      </c>
      <c r="E2193" s="6" t="s">
        <v>28</v>
      </c>
      <c r="F2193" s="6" t="s">
        <v>84</v>
      </c>
      <c r="G2193" s="6" t="s">
        <v>85</v>
      </c>
      <c r="H2193" s="6" t="s">
        <v>20</v>
      </c>
      <c r="I2193" s="8">
        <v>0.5</v>
      </c>
      <c r="J2193" s="9">
        <v>3250</v>
      </c>
      <c r="K2193" s="10">
        <f t="shared" si="16"/>
        <v>1625</v>
      </c>
      <c r="L2193" s="10">
        <f t="shared" si="17"/>
        <v>650</v>
      </c>
      <c r="M2193" s="11">
        <v>0.4</v>
      </c>
      <c r="O2193" s="16"/>
      <c r="P2193" s="14"/>
      <c r="Q2193" s="12"/>
      <c r="R2193" s="13"/>
    </row>
    <row r="2194" spans="1:18" ht="15.75" customHeight="1">
      <c r="A2194" s="1"/>
      <c r="B2194" s="6" t="s">
        <v>27</v>
      </c>
      <c r="C2194" s="6">
        <v>1128299</v>
      </c>
      <c r="D2194" s="7">
        <v>44330</v>
      </c>
      <c r="E2194" s="6" t="s">
        <v>28</v>
      </c>
      <c r="F2194" s="6" t="s">
        <v>84</v>
      </c>
      <c r="G2194" s="6" t="s">
        <v>85</v>
      </c>
      <c r="H2194" s="6" t="s">
        <v>21</v>
      </c>
      <c r="I2194" s="8">
        <v>0.55000000000000004</v>
      </c>
      <c r="J2194" s="9">
        <v>2250</v>
      </c>
      <c r="K2194" s="10">
        <f t="shared" si="16"/>
        <v>1237.5</v>
      </c>
      <c r="L2194" s="10">
        <f t="shared" si="17"/>
        <v>433.125</v>
      </c>
      <c r="M2194" s="11">
        <v>0.35</v>
      </c>
      <c r="O2194" s="16"/>
      <c r="P2194" s="14"/>
      <c r="Q2194" s="12"/>
      <c r="R2194" s="13"/>
    </row>
    <row r="2195" spans="1:18" ht="15.75" customHeight="1">
      <c r="A2195" s="1"/>
      <c r="B2195" s="6" t="s">
        <v>27</v>
      </c>
      <c r="C2195" s="6">
        <v>1128299</v>
      </c>
      <c r="D2195" s="7">
        <v>44330</v>
      </c>
      <c r="E2195" s="6" t="s">
        <v>28</v>
      </c>
      <c r="F2195" s="6" t="s">
        <v>84</v>
      </c>
      <c r="G2195" s="6" t="s">
        <v>85</v>
      </c>
      <c r="H2195" s="6" t="s">
        <v>22</v>
      </c>
      <c r="I2195" s="8">
        <v>0.70000000000000007</v>
      </c>
      <c r="J2195" s="9">
        <v>4000</v>
      </c>
      <c r="K2195" s="10">
        <f t="shared" si="16"/>
        <v>2800.0000000000005</v>
      </c>
      <c r="L2195" s="10">
        <f t="shared" si="17"/>
        <v>700.00000000000011</v>
      </c>
      <c r="M2195" s="11">
        <v>0.25</v>
      </c>
      <c r="O2195" s="16"/>
      <c r="P2195" s="14"/>
      <c r="Q2195" s="12"/>
      <c r="R2195" s="13"/>
    </row>
    <row r="2196" spans="1:18" ht="15.75" customHeight="1">
      <c r="A2196" s="1"/>
      <c r="B2196" s="6" t="s">
        <v>27</v>
      </c>
      <c r="C2196" s="6">
        <v>1128299</v>
      </c>
      <c r="D2196" s="7">
        <v>44360</v>
      </c>
      <c r="E2196" s="6" t="s">
        <v>28</v>
      </c>
      <c r="F2196" s="6" t="s">
        <v>84</v>
      </c>
      <c r="G2196" s="6" t="s">
        <v>85</v>
      </c>
      <c r="H2196" s="6" t="s">
        <v>17</v>
      </c>
      <c r="I2196" s="8">
        <v>0.5</v>
      </c>
      <c r="J2196" s="9">
        <v>6750</v>
      </c>
      <c r="K2196" s="10">
        <f t="shared" si="16"/>
        <v>3375</v>
      </c>
      <c r="L2196" s="10">
        <f t="shared" si="17"/>
        <v>1350</v>
      </c>
      <c r="M2196" s="11">
        <v>0.4</v>
      </c>
      <c r="O2196" s="16"/>
      <c r="P2196" s="14"/>
      <c r="Q2196" s="12"/>
      <c r="R2196" s="13"/>
    </row>
    <row r="2197" spans="1:18" ht="15.75" customHeight="1">
      <c r="A2197" s="1"/>
      <c r="B2197" s="6" t="s">
        <v>27</v>
      </c>
      <c r="C2197" s="6">
        <v>1128299</v>
      </c>
      <c r="D2197" s="7">
        <v>44360</v>
      </c>
      <c r="E2197" s="6" t="s">
        <v>28</v>
      </c>
      <c r="F2197" s="6" t="s">
        <v>84</v>
      </c>
      <c r="G2197" s="6" t="s">
        <v>85</v>
      </c>
      <c r="H2197" s="6" t="s">
        <v>18</v>
      </c>
      <c r="I2197" s="8">
        <v>0.55000000000000004</v>
      </c>
      <c r="J2197" s="9">
        <v>5250</v>
      </c>
      <c r="K2197" s="10">
        <f t="shared" si="16"/>
        <v>2887.5000000000005</v>
      </c>
      <c r="L2197" s="10">
        <f t="shared" si="17"/>
        <v>1155.0000000000002</v>
      </c>
      <c r="M2197" s="11">
        <v>0.4</v>
      </c>
      <c r="O2197" s="16"/>
      <c r="P2197" s="14"/>
      <c r="Q2197" s="12"/>
      <c r="R2197" s="13"/>
    </row>
    <row r="2198" spans="1:18" ht="15.75" customHeight="1">
      <c r="A2198" s="1"/>
      <c r="B2198" s="6" t="s">
        <v>27</v>
      </c>
      <c r="C2198" s="6">
        <v>1128299</v>
      </c>
      <c r="D2198" s="7">
        <v>44360</v>
      </c>
      <c r="E2198" s="6" t="s">
        <v>28</v>
      </c>
      <c r="F2198" s="6" t="s">
        <v>84</v>
      </c>
      <c r="G2198" s="6" t="s">
        <v>85</v>
      </c>
      <c r="H2198" s="6" t="s">
        <v>19</v>
      </c>
      <c r="I2198" s="8">
        <v>0.55000000000000004</v>
      </c>
      <c r="J2198" s="9">
        <v>5250</v>
      </c>
      <c r="K2198" s="10">
        <f t="shared" si="16"/>
        <v>2887.5000000000005</v>
      </c>
      <c r="L2198" s="10">
        <f t="shared" si="17"/>
        <v>1010.6250000000001</v>
      </c>
      <c r="M2198" s="11">
        <v>0.35</v>
      </c>
      <c r="O2198" s="16"/>
      <c r="P2198" s="14"/>
      <c r="Q2198" s="12"/>
      <c r="R2198" s="13"/>
    </row>
    <row r="2199" spans="1:18" ht="15.75" customHeight="1">
      <c r="A2199" s="1"/>
      <c r="B2199" s="6" t="s">
        <v>27</v>
      </c>
      <c r="C2199" s="6">
        <v>1128299</v>
      </c>
      <c r="D2199" s="7">
        <v>44360</v>
      </c>
      <c r="E2199" s="6" t="s">
        <v>28</v>
      </c>
      <c r="F2199" s="6" t="s">
        <v>84</v>
      </c>
      <c r="G2199" s="6" t="s">
        <v>85</v>
      </c>
      <c r="H2199" s="6" t="s">
        <v>20</v>
      </c>
      <c r="I2199" s="8">
        <v>0.5</v>
      </c>
      <c r="J2199" s="9">
        <v>4000</v>
      </c>
      <c r="K2199" s="10">
        <f t="shared" si="16"/>
        <v>2000</v>
      </c>
      <c r="L2199" s="10">
        <f t="shared" si="17"/>
        <v>800</v>
      </c>
      <c r="M2199" s="11">
        <v>0.4</v>
      </c>
      <c r="O2199" s="16"/>
      <c r="P2199" s="14"/>
      <c r="Q2199" s="12"/>
      <c r="R2199" s="13"/>
    </row>
    <row r="2200" spans="1:18" ht="15.75" customHeight="1">
      <c r="A2200" s="1"/>
      <c r="B2200" s="6" t="s">
        <v>27</v>
      </c>
      <c r="C2200" s="6">
        <v>1128299</v>
      </c>
      <c r="D2200" s="7">
        <v>44360</v>
      </c>
      <c r="E2200" s="6" t="s">
        <v>28</v>
      </c>
      <c r="F2200" s="6" t="s">
        <v>84</v>
      </c>
      <c r="G2200" s="6" t="s">
        <v>85</v>
      </c>
      <c r="H2200" s="6" t="s">
        <v>21</v>
      </c>
      <c r="I2200" s="8">
        <v>0.55000000000000004</v>
      </c>
      <c r="J2200" s="9">
        <v>2750</v>
      </c>
      <c r="K2200" s="10">
        <f t="shared" si="16"/>
        <v>1512.5000000000002</v>
      </c>
      <c r="L2200" s="10">
        <f t="shared" si="17"/>
        <v>529.375</v>
      </c>
      <c r="M2200" s="11">
        <v>0.35</v>
      </c>
      <c r="O2200" s="16"/>
      <c r="P2200" s="14"/>
      <c r="Q2200" s="12"/>
      <c r="R2200" s="13"/>
    </row>
    <row r="2201" spans="1:18" ht="15.75" customHeight="1">
      <c r="A2201" s="1"/>
      <c r="B2201" s="6" t="s">
        <v>27</v>
      </c>
      <c r="C2201" s="6">
        <v>1128299</v>
      </c>
      <c r="D2201" s="7">
        <v>44360</v>
      </c>
      <c r="E2201" s="6" t="s">
        <v>28</v>
      </c>
      <c r="F2201" s="6" t="s">
        <v>84</v>
      </c>
      <c r="G2201" s="6" t="s">
        <v>85</v>
      </c>
      <c r="H2201" s="6" t="s">
        <v>22</v>
      </c>
      <c r="I2201" s="8">
        <v>0.70000000000000007</v>
      </c>
      <c r="J2201" s="9">
        <v>5750</v>
      </c>
      <c r="K2201" s="10">
        <f t="shared" si="16"/>
        <v>4025.0000000000005</v>
      </c>
      <c r="L2201" s="10">
        <f t="shared" si="17"/>
        <v>1006.2500000000001</v>
      </c>
      <c r="M2201" s="11">
        <v>0.25</v>
      </c>
      <c r="O2201" s="16"/>
      <c r="P2201" s="14"/>
      <c r="Q2201" s="12"/>
      <c r="R2201" s="13"/>
    </row>
    <row r="2202" spans="1:18" ht="15.75" customHeight="1">
      <c r="A2202" s="1"/>
      <c r="B2202" s="6" t="s">
        <v>27</v>
      </c>
      <c r="C2202" s="6">
        <v>1128299</v>
      </c>
      <c r="D2202" s="7">
        <v>44389</v>
      </c>
      <c r="E2202" s="6" t="s">
        <v>28</v>
      </c>
      <c r="F2202" s="6" t="s">
        <v>84</v>
      </c>
      <c r="G2202" s="6" t="s">
        <v>85</v>
      </c>
      <c r="H2202" s="6" t="s">
        <v>17</v>
      </c>
      <c r="I2202" s="8">
        <v>0.5</v>
      </c>
      <c r="J2202" s="9">
        <v>7250</v>
      </c>
      <c r="K2202" s="10">
        <f t="shared" si="16"/>
        <v>3625</v>
      </c>
      <c r="L2202" s="10">
        <f t="shared" si="17"/>
        <v>1450</v>
      </c>
      <c r="M2202" s="11">
        <v>0.4</v>
      </c>
      <c r="O2202" s="16"/>
      <c r="P2202" s="14"/>
      <c r="Q2202" s="12"/>
      <c r="R2202" s="13"/>
    </row>
    <row r="2203" spans="1:18" ht="15.75" customHeight="1">
      <c r="A2203" s="1"/>
      <c r="B2203" s="6" t="s">
        <v>27</v>
      </c>
      <c r="C2203" s="6">
        <v>1128299</v>
      </c>
      <c r="D2203" s="7">
        <v>44389</v>
      </c>
      <c r="E2203" s="6" t="s">
        <v>28</v>
      </c>
      <c r="F2203" s="6" t="s">
        <v>84</v>
      </c>
      <c r="G2203" s="6" t="s">
        <v>85</v>
      </c>
      <c r="H2203" s="6" t="s">
        <v>18</v>
      </c>
      <c r="I2203" s="8">
        <v>0.55000000000000004</v>
      </c>
      <c r="J2203" s="9">
        <v>5750</v>
      </c>
      <c r="K2203" s="10">
        <f t="shared" si="16"/>
        <v>3162.5000000000005</v>
      </c>
      <c r="L2203" s="10">
        <f t="shared" si="17"/>
        <v>1265.0000000000002</v>
      </c>
      <c r="M2203" s="11">
        <v>0.4</v>
      </c>
      <c r="O2203" s="16"/>
      <c r="P2203" s="14"/>
      <c r="Q2203" s="12"/>
      <c r="R2203" s="13"/>
    </row>
    <row r="2204" spans="1:18" ht="15.75" customHeight="1">
      <c r="A2204" s="1"/>
      <c r="B2204" s="6" t="s">
        <v>27</v>
      </c>
      <c r="C2204" s="6">
        <v>1128299</v>
      </c>
      <c r="D2204" s="7">
        <v>44389</v>
      </c>
      <c r="E2204" s="6" t="s">
        <v>28</v>
      </c>
      <c r="F2204" s="6" t="s">
        <v>84</v>
      </c>
      <c r="G2204" s="6" t="s">
        <v>85</v>
      </c>
      <c r="H2204" s="6" t="s">
        <v>19</v>
      </c>
      <c r="I2204" s="8">
        <v>0.55000000000000004</v>
      </c>
      <c r="J2204" s="9">
        <v>5250</v>
      </c>
      <c r="K2204" s="10">
        <f t="shared" si="16"/>
        <v>2887.5000000000005</v>
      </c>
      <c r="L2204" s="10">
        <f t="shared" si="17"/>
        <v>1010.6250000000001</v>
      </c>
      <c r="M2204" s="11">
        <v>0.35</v>
      </c>
      <c r="O2204" s="16"/>
      <c r="P2204" s="14"/>
      <c r="Q2204" s="12"/>
      <c r="R2204" s="13"/>
    </row>
    <row r="2205" spans="1:18" ht="15.75" customHeight="1">
      <c r="A2205" s="1"/>
      <c r="B2205" s="6" t="s">
        <v>27</v>
      </c>
      <c r="C2205" s="6">
        <v>1128299</v>
      </c>
      <c r="D2205" s="7">
        <v>44389</v>
      </c>
      <c r="E2205" s="6" t="s">
        <v>28</v>
      </c>
      <c r="F2205" s="6" t="s">
        <v>84</v>
      </c>
      <c r="G2205" s="6" t="s">
        <v>85</v>
      </c>
      <c r="H2205" s="6" t="s">
        <v>20</v>
      </c>
      <c r="I2205" s="8">
        <v>0.5</v>
      </c>
      <c r="J2205" s="9">
        <v>4250</v>
      </c>
      <c r="K2205" s="10">
        <f t="shared" si="16"/>
        <v>2125</v>
      </c>
      <c r="L2205" s="10">
        <f t="shared" si="17"/>
        <v>850</v>
      </c>
      <c r="M2205" s="11">
        <v>0.4</v>
      </c>
      <c r="O2205" s="16"/>
      <c r="P2205" s="14"/>
      <c r="Q2205" s="12"/>
      <c r="R2205" s="13"/>
    </row>
    <row r="2206" spans="1:18" ht="15.75" customHeight="1">
      <c r="A2206" s="1"/>
      <c r="B2206" s="6" t="s">
        <v>27</v>
      </c>
      <c r="C2206" s="6">
        <v>1128299</v>
      </c>
      <c r="D2206" s="7">
        <v>44389</v>
      </c>
      <c r="E2206" s="6" t="s">
        <v>28</v>
      </c>
      <c r="F2206" s="6" t="s">
        <v>84</v>
      </c>
      <c r="G2206" s="6" t="s">
        <v>85</v>
      </c>
      <c r="H2206" s="6" t="s">
        <v>21</v>
      </c>
      <c r="I2206" s="8">
        <v>0.55000000000000004</v>
      </c>
      <c r="J2206" s="9">
        <v>4750</v>
      </c>
      <c r="K2206" s="10">
        <f t="shared" si="16"/>
        <v>2612.5</v>
      </c>
      <c r="L2206" s="10">
        <f t="shared" si="17"/>
        <v>914.37499999999989</v>
      </c>
      <c r="M2206" s="11">
        <v>0.35</v>
      </c>
      <c r="O2206" s="16"/>
      <c r="P2206" s="14"/>
      <c r="Q2206" s="12"/>
      <c r="R2206" s="13"/>
    </row>
    <row r="2207" spans="1:18" ht="15.75" customHeight="1">
      <c r="A2207" s="1"/>
      <c r="B2207" s="6" t="s">
        <v>27</v>
      </c>
      <c r="C2207" s="6">
        <v>1128299</v>
      </c>
      <c r="D2207" s="7">
        <v>44389</v>
      </c>
      <c r="E2207" s="6" t="s">
        <v>28</v>
      </c>
      <c r="F2207" s="6" t="s">
        <v>84</v>
      </c>
      <c r="G2207" s="6" t="s">
        <v>85</v>
      </c>
      <c r="H2207" s="6" t="s">
        <v>22</v>
      </c>
      <c r="I2207" s="8">
        <v>0.70000000000000007</v>
      </c>
      <c r="J2207" s="9">
        <v>4750</v>
      </c>
      <c r="K2207" s="10">
        <f t="shared" si="16"/>
        <v>3325.0000000000005</v>
      </c>
      <c r="L2207" s="10">
        <f t="shared" si="17"/>
        <v>831.25000000000011</v>
      </c>
      <c r="M2207" s="11">
        <v>0.25</v>
      </c>
      <c r="O2207" s="16"/>
      <c r="P2207" s="14"/>
      <c r="Q2207" s="12"/>
      <c r="R2207" s="13"/>
    </row>
    <row r="2208" spans="1:18" ht="15.75" customHeight="1">
      <c r="A2208" s="1"/>
      <c r="B2208" s="6" t="s">
        <v>27</v>
      </c>
      <c r="C2208" s="6">
        <v>1128299</v>
      </c>
      <c r="D2208" s="7">
        <v>44421</v>
      </c>
      <c r="E2208" s="6" t="s">
        <v>28</v>
      </c>
      <c r="F2208" s="6" t="s">
        <v>84</v>
      </c>
      <c r="G2208" s="6" t="s">
        <v>85</v>
      </c>
      <c r="H2208" s="6" t="s">
        <v>17</v>
      </c>
      <c r="I2208" s="8">
        <v>0.55000000000000004</v>
      </c>
      <c r="J2208" s="9">
        <v>6750</v>
      </c>
      <c r="K2208" s="10">
        <f t="shared" si="16"/>
        <v>3712.5000000000005</v>
      </c>
      <c r="L2208" s="10">
        <f t="shared" si="17"/>
        <v>1485.0000000000002</v>
      </c>
      <c r="M2208" s="11">
        <v>0.4</v>
      </c>
      <c r="O2208" s="16"/>
      <c r="P2208" s="14"/>
      <c r="Q2208" s="12"/>
      <c r="R2208" s="13"/>
    </row>
    <row r="2209" spans="1:18" ht="15.75" customHeight="1">
      <c r="A2209" s="1"/>
      <c r="B2209" s="6" t="s">
        <v>27</v>
      </c>
      <c r="C2209" s="6">
        <v>1128299</v>
      </c>
      <c r="D2209" s="7">
        <v>44421</v>
      </c>
      <c r="E2209" s="6" t="s">
        <v>28</v>
      </c>
      <c r="F2209" s="6" t="s">
        <v>84</v>
      </c>
      <c r="G2209" s="6" t="s">
        <v>85</v>
      </c>
      <c r="H2209" s="6" t="s">
        <v>18</v>
      </c>
      <c r="I2209" s="8">
        <v>0.60000000000000009</v>
      </c>
      <c r="J2209" s="9">
        <v>6250</v>
      </c>
      <c r="K2209" s="10">
        <f t="shared" si="16"/>
        <v>3750.0000000000005</v>
      </c>
      <c r="L2209" s="10">
        <f t="shared" si="17"/>
        <v>1500.0000000000002</v>
      </c>
      <c r="M2209" s="11">
        <v>0.4</v>
      </c>
      <c r="O2209" s="16"/>
      <c r="P2209" s="14"/>
      <c r="Q2209" s="12"/>
      <c r="R2209" s="13"/>
    </row>
    <row r="2210" spans="1:18" ht="15.75" customHeight="1">
      <c r="A2210" s="1"/>
      <c r="B2210" s="6" t="s">
        <v>27</v>
      </c>
      <c r="C2210" s="6">
        <v>1128299</v>
      </c>
      <c r="D2210" s="7">
        <v>44421</v>
      </c>
      <c r="E2210" s="6" t="s">
        <v>28</v>
      </c>
      <c r="F2210" s="6" t="s">
        <v>84</v>
      </c>
      <c r="G2210" s="6" t="s">
        <v>85</v>
      </c>
      <c r="H2210" s="6" t="s">
        <v>19</v>
      </c>
      <c r="I2210" s="8">
        <v>0.55000000000000004</v>
      </c>
      <c r="J2210" s="9">
        <v>5000</v>
      </c>
      <c r="K2210" s="10">
        <f t="shared" si="16"/>
        <v>2750</v>
      </c>
      <c r="L2210" s="10">
        <f t="shared" si="17"/>
        <v>962.49999999999989</v>
      </c>
      <c r="M2210" s="11">
        <v>0.35</v>
      </c>
      <c r="O2210" s="16"/>
      <c r="P2210" s="14"/>
      <c r="Q2210" s="12"/>
      <c r="R2210" s="13"/>
    </row>
    <row r="2211" spans="1:18" ht="15.75" customHeight="1">
      <c r="A2211" s="1"/>
      <c r="B2211" s="6" t="s">
        <v>27</v>
      </c>
      <c r="C2211" s="6">
        <v>1128299</v>
      </c>
      <c r="D2211" s="7">
        <v>44421</v>
      </c>
      <c r="E2211" s="6" t="s">
        <v>28</v>
      </c>
      <c r="F2211" s="6" t="s">
        <v>84</v>
      </c>
      <c r="G2211" s="6" t="s">
        <v>85</v>
      </c>
      <c r="H2211" s="6" t="s">
        <v>20</v>
      </c>
      <c r="I2211" s="8">
        <v>0.55000000000000004</v>
      </c>
      <c r="J2211" s="9">
        <v>4500</v>
      </c>
      <c r="K2211" s="10">
        <f t="shared" si="16"/>
        <v>2475</v>
      </c>
      <c r="L2211" s="10">
        <f t="shared" si="17"/>
        <v>990</v>
      </c>
      <c r="M2211" s="11">
        <v>0.4</v>
      </c>
      <c r="O2211" s="16"/>
      <c r="P2211" s="14"/>
      <c r="Q2211" s="12"/>
      <c r="R2211" s="13"/>
    </row>
    <row r="2212" spans="1:18" ht="15.75" customHeight="1">
      <c r="A2212" s="1"/>
      <c r="B2212" s="6" t="s">
        <v>27</v>
      </c>
      <c r="C2212" s="6">
        <v>1128299</v>
      </c>
      <c r="D2212" s="7">
        <v>44421</v>
      </c>
      <c r="E2212" s="6" t="s">
        <v>28</v>
      </c>
      <c r="F2212" s="6" t="s">
        <v>84</v>
      </c>
      <c r="G2212" s="6" t="s">
        <v>85</v>
      </c>
      <c r="H2212" s="6" t="s">
        <v>21</v>
      </c>
      <c r="I2212" s="8">
        <v>0.65</v>
      </c>
      <c r="J2212" s="9">
        <v>4500</v>
      </c>
      <c r="K2212" s="10">
        <f t="shared" si="16"/>
        <v>2925</v>
      </c>
      <c r="L2212" s="10">
        <f t="shared" si="17"/>
        <v>1023.7499999999999</v>
      </c>
      <c r="M2212" s="11">
        <v>0.35</v>
      </c>
      <c r="O2212" s="16"/>
      <c r="P2212" s="14"/>
      <c r="Q2212" s="12"/>
      <c r="R2212" s="13"/>
    </row>
    <row r="2213" spans="1:18" ht="15.75" customHeight="1">
      <c r="A2213" s="1"/>
      <c r="B2213" s="6" t="s">
        <v>27</v>
      </c>
      <c r="C2213" s="6">
        <v>1128299</v>
      </c>
      <c r="D2213" s="7">
        <v>44421</v>
      </c>
      <c r="E2213" s="6" t="s">
        <v>28</v>
      </c>
      <c r="F2213" s="6" t="s">
        <v>84</v>
      </c>
      <c r="G2213" s="6" t="s">
        <v>85</v>
      </c>
      <c r="H2213" s="6" t="s">
        <v>22</v>
      </c>
      <c r="I2213" s="8">
        <v>0.70000000000000007</v>
      </c>
      <c r="J2213" s="9">
        <v>4250</v>
      </c>
      <c r="K2213" s="10">
        <f t="shared" si="16"/>
        <v>2975.0000000000005</v>
      </c>
      <c r="L2213" s="10">
        <f t="shared" si="17"/>
        <v>743.75000000000011</v>
      </c>
      <c r="M2213" s="11">
        <v>0.25</v>
      </c>
      <c r="O2213" s="16"/>
      <c r="P2213" s="14"/>
      <c r="Q2213" s="12"/>
      <c r="R2213" s="13"/>
    </row>
    <row r="2214" spans="1:18" ht="15.75" customHeight="1">
      <c r="A2214" s="1"/>
      <c r="B2214" s="6" t="s">
        <v>27</v>
      </c>
      <c r="C2214" s="6">
        <v>1128299</v>
      </c>
      <c r="D2214" s="7">
        <v>44453</v>
      </c>
      <c r="E2214" s="6" t="s">
        <v>28</v>
      </c>
      <c r="F2214" s="6" t="s">
        <v>84</v>
      </c>
      <c r="G2214" s="6" t="s">
        <v>85</v>
      </c>
      <c r="H2214" s="6" t="s">
        <v>17</v>
      </c>
      <c r="I2214" s="8">
        <v>0.45000000000000012</v>
      </c>
      <c r="J2214" s="9">
        <v>6000</v>
      </c>
      <c r="K2214" s="10">
        <f t="shared" si="16"/>
        <v>2700.0000000000009</v>
      </c>
      <c r="L2214" s="10">
        <f t="shared" si="17"/>
        <v>1080.0000000000005</v>
      </c>
      <c r="M2214" s="11">
        <v>0.4</v>
      </c>
      <c r="O2214" s="16"/>
      <c r="P2214" s="14"/>
      <c r="Q2214" s="12"/>
      <c r="R2214" s="13"/>
    </row>
    <row r="2215" spans="1:18" ht="15.75" customHeight="1">
      <c r="A2215" s="1"/>
      <c r="B2215" s="6" t="s">
        <v>27</v>
      </c>
      <c r="C2215" s="6">
        <v>1128299</v>
      </c>
      <c r="D2215" s="7">
        <v>44453</v>
      </c>
      <c r="E2215" s="6" t="s">
        <v>28</v>
      </c>
      <c r="F2215" s="6" t="s">
        <v>84</v>
      </c>
      <c r="G2215" s="6" t="s">
        <v>85</v>
      </c>
      <c r="H2215" s="6" t="s">
        <v>18</v>
      </c>
      <c r="I2215" s="8">
        <v>0.50000000000000011</v>
      </c>
      <c r="J2215" s="9">
        <v>6000</v>
      </c>
      <c r="K2215" s="10">
        <f t="shared" si="16"/>
        <v>3000.0000000000005</v>
      </c>
      <c r="L2215" s="10">
        <f t="shared" si="17"/>
        <v>1200.0000000000002</v>
      </c>
      <c r="M2215" s="11">
        <v>0.4</v>
      </c>
      <c r="O2215" s="16"/>
      <c r="P2215" s="14"/>
      <c r="Q2215" s="12"/>
      <c r="R2215" s="13"/>
    </row>
    <row r="2216" spans="1:18" ht="15.75" customHeight="1">
      <c r="A2216" s="1"/>
      <c r="B2216" s="6" t="s">
        <v>27</v>
      </c>
      <c r="C2216" s="6">
        <v>1128299</v>
      </c>
      <c r="D2216" s="7">
        <v>44453</v>
      </c>
      <c r="E2216" s="6" t="s">
        <v>28</v>
      </c>
      <c r="F2216" s="6" t="s">
        <v>84</v>
      </c>
      <c r="G2216" s="6" t="s">
        <v>85</v>
      </c>
      <c r="H2216" s="6" t="s">
        <v>19</v>
      </c>
      <c r="I2216" s="8">
        <v>0.45000000000000012</v>
      </c>
      <c r="J2216" s="9">
        <v>4500</v>
      </c>
      <c r="K2216" s="10">
        <f t="shared" si="16"/>
        <v>2025.0000000000005</v>
      </c>
      <c r="L2216" s="10">
        <f t="shared" si="17"/>
        <v>708.75000000000011</v>
      </c>
      <c r="M2216" s="11">
        <v>0.35</v>
      </c>
      <c r="O2216" s="16"/>
      <c r="P2216" s="14"/>
      <c r="Q2216" s="12"/>
      <c r="R2216" s="13"/>
    </row>
    <row r="2217" spans="1:18" ht="15.75" customHeight="1">
      <c r="A2217" s="1"/>
      <c r="B2217" s="6" t="s">
        <v>27</v>
      </c>
      <c r="C2217" s="6">
        <v>1128299</v>
      </c>
      <c r="D2217" s="7">
        <v>44453</v>
      </c>
      <c r="E2217" s="6" t="s">
        <v>28</v>
      </c>
      <c r="F2217" s="6" t="s">
        <v>84</v>
      </c>
      <c r="G2217" s="6" t="s">
        <v>85</v>
      </c>
      <c r="H2217" s="6" t="s">
        <v>20</v>
      </c>
      <c r="I2217" s="8">
        <v>0.45000000000000012</v>
      </c>
      <c r="J2217" s="9">
        <v>4000</v>
      </c>
      <c r="K2217" s="10">
        <f t="shared" si="16"/>
        <v>1800.0000000000005</v>
      </c>
      <c r="L2217" s="10">
        <f t="shared" si="17"/>
        <v>720.00000000000023</v>
      </c>
      <c r="M2217" s="11">
        <v>0.4</v>
      </c>
      <c r="O2217" s="16"/>
      <c r="P2217" s="14"/>
      <c r="Q2217" s="12"/>
      <c r="R2217" s="13"/>
    </row>
    <row r="2218" spans="1:18" ht="15.75" customHeight="1">
      <c r="A2218" s="1"/>
      <c r="B2218" s="6" t="s">
        <v>27</v>
      </c>
      <c r="C2218" s="6">
        <v>1128299</v>
      </c>
      <c r="D2218" s="7">
        <v>44453</v>
      </c>
      <c r="E2218" s="6" t="s">
        <v>28</v>
      </c>
      <c r="F2218" s="6" t="s">
        <v>84</v>
      </c>
      <c r="G2218" s="6" t="s">
        <v>85</v>
      </c>
      <c r="H2218" s="6" t="s">
        <v>21</v>
      </c>
      <c r="I2218" s="8">
        <v>0.55000000000000004</v>
      </c>
      <c r="J2218" s="9">
        <v>4000</v>
      </c>
      <c r="K2218" s="10">
        <f t="shared" si="16"/>
        <v>2200</v>
      </c>
      <c r="L2218" s="10">
        <f t="shared" si="17"/>
        <v>770</v>
      </c>
      <c r="M2218" s="11">
        <v>0.35</v>
      </c>
      <c r="O2218" s="16"/>
      <c r="P2218" s="14"/>
      <c r="Q2218" s="12"/>
      <c r="R2218" s="13"/>
    </row>
    <row r="2219" spans="1:18" ht="15.75" customHeight="1">
      <c r="A2219" s="1"/>
      <c r="B2219" s="6" t="s">
        <v>27</v>
      </c>
      <c r="C2219" s="6">
        <v>1128299</v>
      </c>
      <c r="D2219" s="7">
        <v>44453</v>
      </c>
      <c r="E2219" s="6" t="s">
        <v>28</v>
      </c>
      <c r="F2219" s="6" t="s">
        <v>84</v>
      </c>
      <c r="G2219" s="6" t="s">
        <v>85</v>
      </c>
      <c r="H2219" s="6" t="s">
        <v>22</v>
      </c>
      <c r="I2219" s="8">
        <v>0.60000000000000009</v>
      </c>
      <c r="J2219" s="9">
        <v>4500</v>
      </c>
      <c r="K2219" s="10">
        <f t="shared" si="16"/>
        <v>2700.0000000000005</v>
      </c>
      <c r="L2219" s="10">
        <f t="shared" si="17"/>
        <v>675.00000000000011</v>
      </c>
      <c r="M2219" s="11">
        <v>0.25</v>
      </c>
      <c r="O2219" s="16"/>
      <c r="P2219" s="14"/>
      <c r="Q2219" s="12"/>
      <c r="R2219" s="13"/>
    </row>
    <row r="2220" spans="1:18" ht="15.75" customHeight="1">
      <c r="A2220" s="1"/>
      <c r="B2220" s="6" t="s">
        <v>27</v>
      </c>
      <c r="C2220" s="6">
        <v>1128299</v>
      </c>
      <c r="D2220" s="7">
        <v>44482</v>
      </c>
      <c r="E2220" s="6" t="s">
        <v>28</v>
      </c>
      <c r="F2220" s="6" t="s">
        <v>84</v>
      </c>
      <c r="G2220" s="6" t="s">
        <v>85</v>
      </c>
      <c r="H2220" s="6" t="s">
        <v>17</v>
      </c>
      <c r="I2220" s="8">
        <v>0.45000000000000012</v>
      </c>
      <c r="J2220" s="9">
        <v>5250</v>
      </c>
      <c r="K2220" s="10">
        <f t="shared" si="16"/>
        <v>2362.5000000000005</v>
      </c>
      <c r="L2220" s="10">
        <f t="shared" si="17"/>
        <v>945.00000000000023</v>
      </c>
      <c r="M2220" s="11">
        <v>0.4</v>
      </c>
      <c r="O2220" s="16"/>
      <c r="P2220" s="14"/>
      <c r="Q2220" s="12"/>
      <c r="R2220" s="13"/>
    </row>
    <row r="2221" spans="1:18" ht="15.75" customHeight="1">
      <c r="A2221" s="1"/>
      <c r="B2221" s="6" t="s">
        <v>27</v>
      </c>
      <c r="C2221" s="6">
        <v>1128299</v>
      </c>
      <c r="D2221" s="7">
        <v>44482</v>
      </c>
      <c r="E2221" s="6" t="s">
        <v>28</v>
      </c>
      <c r="F2221" s="6" t="s">
        <v>84</v>
      </c>
      <c r="G2221" s="6" t="s">
        <v>85</v>
      </c>
      <c r="H2221" s="6" t="s">
        <v>18</v>
      </c>
      <c r="I2221" s="8">
        <v>0.50000000000000011</v>
      </c>
      <c r="J2221" s="9">
        <v>5250</v>
      </c>
      <c r="K2221" s="10">
        <f t="shared" si="16"/>
        <v>2625.0000000000005</v>
      </c>
      <c r="L2221" s="10">
        <f t="shared" si="17"/>
        <v>1050.0000000000002</v>
      </c>
      <c r="M2221" s="11">
        <v>0.4</v>
      </c>
      <c r="O2221" s="16"/>
      <c r="P2221" s="14"/>
      <c r="Q2221" s="12"/>
      <c r="R2221" s="13"/>
    </row>
    <row r="2222" spans="1:18" ht="15.75" customHeight="1">
      <c r="A2222" s="1"/>
      <c r="B2222" s="6" t="s">
        <v>27</v>
      </c>
      <c r="C2222" s="6">
        <v>1128299</v>
      </c>
      <c r="D2222" s="7">
        <v>44482</v>
      </c>
      <c r="E2222" s="6" t="s">
        <v>28</v>
      </c>
      <c r="F2222" s="6" t="s">
        <v>84</v>
      </c>
      <c r="G2222" s="6" t="s">
        <v>85</v>
      </c>
      <c r="H2222" s="6" t="s">
        <v>19</v>
      </c>
      <c r="I2222" s="8">
        <v>0.45000000000000012</v>
      </c>
      <c r="J2222" s="9">
        <v>3500</v>
      </c>
      <c r="K2222" s="10">
        <f t="shared" si="16"/>
        <v>1575.0000000000005</v>
      </c>
      <c r="L2222" s="10">
        <f t="shared" si="17"/>
        <v>551.25000000000011</v>
      </c>
      <c r="M2222" s="11">
        <v>0.35</v>
      </c>
      <c r="O2222" s="16"/>
      <c r="P2222" s="14"/>
      <c r="Q2222" s="12"/>
      <c r="R2222" s="13"/>
    </row>
    <row r="2223" spans="1:18" ht="15.75" customHeight="1">
      <c r="A2223" s="1"/>
      <c r="B2223" s="6" t="s">
        <v>27</v>
      </c>
      <c r="C2223" s="6">
        <v>1128299</v>
      </c>
      <c r="D2223" s="7">
        <v>44482</v>
      </c>
      <c r="E2223" s="6" t="s">
        <v>28</v>
      </c>
      <c r="F2223" s="6" t="s">
        <v>84</v>
      </c>
      <c r="G2223" s="6" t="s">
        <v>85</v>
      </c>
      <c r="H2223" s="6" t="s">
        <v>20</v>
      </c>
      <c r="I2223" s="8">
        <v>0.45000000000000012</v>
      </c>
      <c r="J2223" s="9">
        <v>3250</v>
      </c>
      <c r="K2223" s="10">
        <f t="shared" si="16"/>
        <v>1462.5000000000005</v>
      </c>
      <c r="L2223" s="10">
        <f t="shared" si="17"/>
        <v>585.00000000000023</v>
      </c>
      <c r="M2223" s="11">
        <v>0.4</v>
      </c>
      <c r="O2223" s="16"/>
      <c r="P2223" s="14"/>
      <c r="Q2223" s="12"/>
      <c r="R2223" s="13"/>
    </row>
    <row r="2224" spans="1:18" ht="15.75" customHeight="1">
      <c r="A2224" s="1"/>
      <c r="B2224" s="6" t="s">
        <v>27</v>
      </c>
      <c r="C2224" s="6">
        <v>1128299</v>
      </c>
      <c r="D2224" s="7">
        <v>44482</v>
      </c>
      <c r="E2224" s="6" t="s">
        <v>28</v>
      </c>
      <c r="F2224" s="6" t="s">
        <v>84</v>
      </c>
      <c r="G2224" s="6" t="s">
        <v>85</v>
      </c>
      <c r="H2224" s="6" t="s">
        <v>21</v>
      </c>
      <c r="I2224" s="8">
        <v>0.55000000000000004</v>
      </c>
      <c r="J2224" s="9">
        <v>3000</v>
      </c>
      <c r="K2224" s="10">
        <f t="shared" si="16"/>
        <v>1650.0000000000002</v>
      </c>
      <c r="L2224" s="10">
        <f t="shared" si="17"/>
        <v>577.5</v>
      </c>
      <c r="M2224" s="11">
        <v>0.35</v>
      </c>
      <c r="O2224" s="16"/>
      <c r="P2224" s="14"/>
      <c r="Q2224" s="12"/>
      <c r="R2224" s="13"/>
    </row>
    <row r="2225" spans="1:18" ht="15.75" customHeight="1">
      <c r="A2225" s="1"/>
      <c r="B2225" s="6" t="s">
        <v>27</v>
      </c>
      <c r="C2225" s="6">
        <v>1128299</v>
      </c>
      <c r="D2225" s="7">
        <v>44482</v>
      </c>
      <c r="E2225" s="6" t="s">
        <v>28</v>
      </c>
      <c r="F2225" s="6" t="s">
        <v>84</v>
      </c>
      <c r="G2225" s="6" t="s">
        <v>85</v>
      </c>
      <c r="H2225" s="6" t="s">
        <v>22</v>
      </c>
      <c r="I2225" s="8">
        <v>0.70000000000000007</v>
      </c>
      <c r="J2225" s="9">
        <v>3500</v>
      </c>
      <c r="K2225" s="10">
        <f t="shared" si="16"/>
        <v>2450.0000000000005</v>
      </c>
      <c r="L2225" s="10">
        <f t="shared" si="17"/>
        <v>612.50000000000011</v>
      </c>
      <c r="M2225" s="11">
        <v>0.25</v>
      </c>
      <c r="O2225" s="16"/>
      <c r="P2225" s="14"/>
      <c r="Q2225" s="12"/>
      <c r="R2225" s="13"/>
    </row>
    <row r="2226" spans="1:18" ht="15.75" customHeight="1">
      <c r="A2226" s="1"/>
      <c r="B2226" s="6" t="s">
        <v>27</v>
      </c>
      <c r="C2226" s="6">
        <v>1128299</v>
      </c>
      <c r="D2226" s="7">
        <v>44513</v>
      </c>
      <c r="E2226" s="6" t="s">
        <v>28</v>
      </c>
      <c r="F2226" s="6" t="s">
        <v>84</v>
      </c>
      <c r="G2226" s="6" t="s">
        <v>85</v>
      </c>
      <c r="H2226" s="6" t="s">
        <v>17</v>
      </c>
      <c r="I2226" s="8">
        <v>0.55000000000000004</v>
      </c>
      <c r="J2226" s="9">
        <v>5250</v>
      </c>
      <c r="K2226" s="10">
        <f t="shared" si="16"/>
        <v>2887.5000000000005</v>
      </c>
      <c r="L2226" s="10">
        <f t="shared" si="17"/>
        <v>1155.0000000000002</v>
      </c>
      <c r="M2226" s="11">
        <v>0.4</v>
      </c>
      <c r="O2226" s="16"/>
      <c r="P2226" s="14"/>
      <c r="Q2226" s="12"/>
      <c r="R2226" s="13"/>
    </row>
    <row r="2227" spans="1:18" ht="15.75" customHeight="1">
      <c r="A2227" s="1"/>
      <c r="B2227" s="6" t="s">
        <v>27</v>
      </c>
      <c r="C2227" s="6">
        <v>1128299</v>
      </c>
      <c r="D2227" s="7">
        <v>44513</v>
      </c>
      <c r="E2227" s="6" t="s">
        <v>28</v>
      </c>
      <c r="F2227" s="6" t="s">
        <v>84</v>
      </c>
      <c r="G2227" s="6" t="s">
        <v>85</v>
      </c>
      <c r="H2227" s="6" t="s">
        <v>18</v>
      </c>
      <c r="I2227" s="8">
        <v>0.60000000000000009</v>
      </c>
      <c r="J2227" s="9">
        <v>5750</v>
      </c>
      <c r="K2227" s="10">
        <f t="shared" si="16"/>
        <v>3450.0000000000005</v>
      </c>
      <c r="L2227" s="10">
        <f t="shared" si="17"/>
        <v>1380.0000000000002</v>
      </c>
      <c r="M2227" s="11">
        <v>0.4</v>
      </c>
      <c r="O2227" s="16"/>
      <c r="P2227" s="14"/>
      <c r="Q2227" s="12"/>
      <c r="R2227" s="13"/>
    </row>
    <row r="2228" spans="1:18" ht="15.75" customHeight="1">
      <c r="A2228" s="1"/>
      <c r="B2228" s="6" t="s">
        <v>27</v>
      </c>
      <c r="C2228" s="6">
        <v>1128299</v>
      </c>
      <c r="D2228" s="7">
        <v>44513</v>
      </c>
      <c r="E2228" s="6" t="s">
        <v>28</v>
      </c>
      <c r="F2228" s="6" t="s">
        <v>84</v>
      </c>
      <c r="G2228" s="6" t="s">
        <v>85</v>
      </c>
      <c r="H2228" s="6" t="s">
        <v>19</v>
      </c>
      <c r="I2228" s="8">
        <v>0.55000000000000004</v>
      </c>
      <c r="J2228" s="9">
        <v>4250</v>
      </c>
      <c r="K2228" s="10">
        <f t="shared" si="16"/>
        <v>2337.5</v>
      </c>
      <c r="L2228" s="10">
        <f t="shared" si="17"/>
        <v>818.125</v>
      </c>
      <c r="M2228" s="11">
        <v>0.35</v>
      </c>
      <c r="O2228" s="16"/>
      <c r="P2228" s="14"/>
      <c r="Q2228" s="12"/>
      <c r="R2228" s="13"/>
    </row>
    <row r="2229" spans="1:18" ht="15.75" customHeight="1">
      <c r="A2229" s="1"/>
      <c r="B2229" s="6" t="s">
        <v>27</v>
      </c>
      <c r="C2229" s="6">
        <v>1128299</v>
      </c>
      <c r="D2229" s="7">
        <v>44513</v>
      </c>
      <c r="E2229" s="6" t="s">
        <v>28</v>
      </c>
      <c r="F2229" s="6" t="s">
        <v>84</v>
      </c>
      <c r="G2229" s="6" t="s">
        <v>85</v>
      </c>
      <c r="H2229" s="6" t="s">
        <v>20</v>
      </c>
      <c r="I2229" s="8">
        <v>0.55000000000000004</v>
      </c>
      <c r="J2229" s="9">
        <v>4000</v>
      </c>
      <c r="K2229" s="10">
        <f t="shared" si="16"/>
        <v>2200</v>
      </c>
      <c r="L2229" s="10">
        <f t="shared" si="17"/>
        <v>880</v>
      </c>
      <c r="M2229" s="11">
        <v>0.4</v>
      </c>
      <c r="O2229" s="16"/>
      <c r="P2229" s="14"/>
      <c r="Q2229" s="12"/>
      <c r="R2229" s="13"/>
    </row>
    <row r="2230" spans="1:18" ht="15.75" customHeight="1">
      <c r="A2230" s="1"/>
      <c r="B2230" s="6" t="s">
        <v>27</v>
      </c>
      <c r="C2230" s="6">
        <v>1128299</v>
      </c>
      <c r="D2230" s="7">
        <v>44513</v>
      </c>
      <c r="E2230" s="6" t="s">
        <v>28</v>
      </c>
      <c r="F2230" s="6" t="s">
        <v>84</v>
      </c>
      <c r="G2230" s="6" t="s">
        <v>85</v>
      </c>
      <c r="H2230" s="6" t="s">
        <v>21</v>
      </c>
      <c r="I2230" s="8">
        <v>0.65</v>
      </c>
      <c r="J2230" s="9">
        <v>3500</v>
      </c>
      <c r="K2230" s="10">
        <f t="shared" si="16"/>
        <v>2275</v>
      </c>
      <c r="L2230" s="10">
        <f t="shared" si="17"/>
        <v>796.25</v>
      </c>
      <c r="M2230" s="11">
        <v>0.35</v>
      </c>
      <c r="O2230" s="16"/>
      <c r="P2230" s="14"/>
      <c r="Q2230" s="12"/>
      <c r="R2230" s="13"/>
    </row>
    <row r="2231" spans="1:18" ht="15.75" customHeight="1">
      <c r="A2231" s="1"/>
      <c r="B2231" s="6" t="s">
        <v>27</v>
      </c>
      <c r="C2231" s="6">
        <v>1128299</v>
      </c>
      <c r="D2231" s="7">
        <v>44513</v>
      </c>
      <c r="E2231" s="6" t="s">
        <v>28</v>
      </c>
      <c r="F2231" s="6" t="s">
        <v>84</v>
      </c>
      <c r="G2231" s="6" t="s">
        <v>85</v>
      </c>
      <c r="H2231" s="6" t="s">
        <v>22</v>
      </c>
      <c r="I2231" s="8">
        <v>0.70000000000000007</v>
      </c>
      <c r="J2231" s="9">
        <v>4750</v>
      </c>
      <c r="K2231" s="10">
        <f t="shared" si="16"/>
        <v>3325.0000000000005</v>
      </c>
      <c r="L2231" s="10">
        <f t="shared" si="17"/>
        <v>831.25000000000011</v>
      </c>
      <c r="M2231" s="11">
        <v>0.25</v>
      </c>
      <c r="O2231" s="16"/>
      <c r="P2231" s="14"/>
      <c r="Q2231" s="12"/>
      <c r="R2231" s="13"/>
    </row>
    <row r="2232" spans="1:18" ht="15.75" customHeight="1">
      <c r="A2232" s="1"/>
      <c r="B2232" s="6" t="s">
        <v>27</v>
      </c>
      <c r="C2232" s="6">
        <v>1128299</v>
      </c>
      <c r="D2232" s="7">
        <v>44542</v>
      </c>
      <c r="E2232" s="6" t="s">
        <v>28</v>
      </c>
      <c r="F2232" s="6" t="s">
        <v>84</v>
      </c>
      <c r="G2232" s="6" t="s">
        <v>85</v>
      </c>
      <c r="H2232" s="6" t="s">
        <v>17</v>
      </c>
      <c r="I2232" s="8">
        <v>0.55000000000000004</v>
      </c>
      <c r="J2232" s="9">
        <v>6750</v>
      </c>
      <c r="K2232" s="10">
        <f t="shared" si="16"/>
        <v>3712.5000000000005</v>
      </c>
      <c r="L2232" s="10">
        <f t="shared" si="17"/>
        <v>1485.0000000000002</v>
      </c>
      <c r="M2232" s="11">
        <v>0.4</v>
      </c>
      <c r="O2232" s="16"/>
      <c r="P2232" s="14"/>
      <c r="Q2232" s="12"/>
      <c r="R2232" s="13"/>
    </row>
    <row r="2233" spans="1:18" ht="15.75" customHeight="1">
      <c r="A2233" s="1"/>
      <c r="B2233" s="6" t="s">
        <v>27</v>
      </c>
      <c r="C2233" s="6">
        <v>1128299</v>
      </c>
      <c r="D2233" s="7">
        <v>44542</v>
      </c>
      <c r="E2233" s="6" t="s">
        <v>28</v>
      </c>
      <c r="F2233" s="6" t="s">
        <v>84</v>
      </c>
      <c r="G2233" s="6" t="s">
        <v>85</v>
      </c>
      <c r="H2233" s="6" t="s">
        <v>18</v>
      </c>
      <c r="I2233" s="8">
        <v>0.60000000000000009</v>
      </c>
      <c r="J2233" s="9">
        <v>6750</v>
      </c>
      <c r="K2233" s="10">
        <f t="shared" si="16"/>
        <v>4050.0000000000005</v>
      </c>
      <c r="L2233" s="10">
        <f t="shared" si="17"/>
        <v>1620.0000000000002</v>
      </c>
      <c r="M2233" s="11">
        <v>0.4</v>
      </c>
      <c r="O2233" s="16"/>
      <c r="P2233" s="14"/>
      <c r="Q2233" s="12"/>
      <c r="R2233" s="13"/>
    </row>
    <row r="2234" spans="1:18" ht="15.75" customHeight="1">
      <c r="A2234" s="1"/>
      <c r="B2234" s="6" t="s">
        <v>27</v>
      </c>
      <c r="C2234" s="6">
        <v>1128299</v>
      </c>
      <c r="D2234" s="7">
        <v>44542</v>
      </c>
      <c r="E2234" s="6" t="s">
        <v>28</v>
      </c>
      <c r="F2234" s="6" t="s">
        <v>84</v>
      </c>
      <c r="G2234" s="6" t="s">
        <v>85</v>
      </c>
      <c r="H2234" s="6" t="s">
        <v>19</v>
      </c>
      <c r="I2234" s="8">
        <v>0.55000000000000004</v>
      </c>
      <c r="J2234" s="9">
        <v>4750</v>
      </c>
      <c r="K2234" s="10">
        <f t="shared" si="16"/>
        <v>2612.5</v>
      </c>
      <c r="L2234" s="10">
        <f t="shared" si="17"/>
        <v>914.37499999999989</v>
      </c>
      <c r="M2234" s="11">
        <v>0.35</v>
      </c>
      <c r="O2234" s="16"/>
      <c r="P2234" s="14"/>
      <c r="Q2234" s="12"/>
      <c r="R2234" s="13"/>
    </row>
    <row r="2235" spans="1:18" ht="15.75" customHeight="1">
      <c r="A2235" s="1"/>
      <c r="B2235" s="6" t="s">
        <v>27</v>
      </c>
      <c r="C2235" s="6">
        <v>1128299</v>
      </c>
      <c r="D2235" s="7">
        <v>44542</v>
      </c>
      <c r="E2235" s="6" t="s">
        <v>28</v>
      </c>
      <c r="F2235" s="6" t="s">
        <v>84</v>
      </c>
      <c r="G2235" s="6" t="s">
        <v>85</v>
      </c>
      <c r="H2235" s="6" t="s">
        <v>20</v>
      </c>
      <c r="I2235" s="8">
        <v>0.55000000000000004</v>
      </c>
      <c r="J2235" s="9">
        <v>4750</v>
      </c>
      <c r="K2235" s="10">
        <f t="shared" si="16"/>
        <v>2612.5</v>
      </c>
      <c r="L2235" s="10">
        <f t="shared" si="17"/>
        <v>1045</v>
      </c>
      <c r="M2235" s="11">
        <v>0.4</v>
      </c>
      <c r="O2235" s="16"/>
      <c r="P2235" s="14"/>
      <c r="Q2235" s="12"/>
      <c r="R2235" s="13"/>
    </row>
    <row r="2236" spans="1:18" ht="15.75" customHeight="1">
      <c r="A2236" s="1"/>
      <c r="B2236" s="6" t="s">
        <v>27</v>
      </c>
      <c r="C2236" s="6">
        <v>1128299</v>
      </c>
      <c r="D2236" s="7">
        <v>44542</v>
      </c>
      <c r="E2236" s="6" t="s">
        <v>28</v>
      </c>
      <c r="F2236" s="6" t="s">
        <v>84</v>
      </c>
      <c r="G2236" s="6" t="s">
        <v>85</v>
      </c>
      <c r="H2236" s="6" t="s">
        <v>21</v>
      </c>
      <c r="I2236" s="8">
        <v>0.65</v>
      </c>
      <c r="J2236" s="9">
        <v>4000</v>
      </c>
      <c r="K2236" s="10">
        <f t="shared" si="16"/>
        <v>2600</v>
      </c>
      <c r="L2236" s="10">
        <f t="shared" si="17"/>
        <v>909.99999999999989</v>
      </c>
      <c r="M2236" s="11">
        <v>0.35</v>
      </c>
      <c r="O2236" s="16"/>
      <c r="P2236" s="14"/>
      <c r="Q2236" s="12"/>
      <c r="R2236" s="13"/>
    </row>
    <row r="2237" spans="1:18" ht="15.75" customHeight="1">
      <c r="A2237" s="1"/>
      <c r="B2237" s="6" t="s">
        <v>27</v>
      </c>
      <c r="C2237" s="6">
        <v>1128299</v>
      </c>
      <c r="D2237" s="7">
        <v>44542</v>
      </c>
      <c r="E2237" s="6" t="s">
        <v>28</v>
      </c>
      <c r="F2237" s="6" t="s">
        <v>84</v>
      </c>
      <c r="G2237" s="6" t="s">
        <v>85</v>
      </c>
      <c r="H2237" s="6" t="s">
        <v>22</v>
      </c>
      <c r="I2237" s="8">
        <v>0.70000000000000007</v>
      </c>
      <c r="J2237" s="9">
        <v>5000</v>
      </c>
      <c r="K2237" s="10">
        <f t="shared" si="16"/>
        <v>3500.0000000000005</v>
      </c>
      <c r="L2237" s="10">
        <f t="shared" si="17"/>
        <v>875.00000000000011</v>
      </c>
      <c r="M2237" s="11">
        <v>0.25</v>
      </c>
      <c r="O2237" s="16"/>
      <c r="P2237" s="14"/>
      <c r="Q2237" s="12"/>
      <c r="R2237" s="13"/>
    </row>
    <row r="2238" spans="1:18" ht="15.75" customHeight="1">
      <c r="A2238" s="1" t="s">
        <v>39</v>
      </c>
      <c r="B2238" s="6" t="s">
        <v>14</v>
      </c>
      <c r="C2238" s="6">
        <v>1185732</v>
      </c>
      <c r="D2238" s="7">
        <v>44205</v>
      </c>
      <c r="E2238" s="6" t="s">
        <v>46</v>
      </c>
      <c r="F2238" s="6" t="s">
        <v>86</v>
      </c>
      <c r="G2238" s="6" t="s">
        <v>87</v>
      </c>
      <c r="H2238" s="6" t="s">
        <v>17</v>
      </c>
      <c r="I2238" s="8">
        <v>0.4</v>
      </c>
      <c r="J2238" s="9">
        <v>10250</v>
      </c>
      <c r="K2238" s="10">
        <f t="shared" si="16"/>
        <v>4100</v>
      </c>
      <c r="L2238" s="10">
        <f t="shared" si="17"/>
        <v>1845</v>
      </c>
      <c r="M2238" s="11">
        <v>0.45</v>
      </c>
      <c r="O2238" s="16"/>
      <c r="P2238" s="14"/>
      <c r="Q2238" s="12"/>
      <c r="R2238" s="13"/>
    </row>
    <row r="2239" spans="1:18" ht="15.75" customHeight="1">
      <c r="A2239" s="1"/>
      <c r="B2239" s="6" t="s">
        <v>14</v>
      </c>
      <c r="C2239" s="6">
        <v>1185732</v>
      </c>
      <c r="D2239" s="7">
        <v>44205</v>
      </c>
      <c r="E2239" s="6" t="s">
        <v>46</v>
      </c>
      <c r="F2239" s="6" t="s">
        <v>86</v>
      </c>
      <c r="G2239" s="6" t="s">
        <v>87</v>
      </c>
      <c r="H2239" s="6" t="s">
        <v>18</v>
      </c>
      <c r="I2239" s="8">
        <v>0.4</v>
      </c>
      <c r="J2239" s="9">
        <v>8250</v>
      </c>
      <c r="K2239" s="10">
        <f t="shared" si="16"/>
        <v>3300</v>
      </c>
      <c r="L2239" s="10">
        <f t="shared" si="17"/>
        <v>1155</v>
      </c>
      <c r="M2239" s="11">
        <v>0.35</v>
      </c>
      <c r="O2239" s="16"/>
      <c r="P2239" s="14"/>
      <c r="Q2239" s="12"/>
      <c r="R2239" s="13"/>
    </row>
    <row r="2240" spans="1:18" ht="15.75" customHeight="1">
      <c r="A2240" s="1"/>
      <c r="B2240" s="6" t="s">
        <v>14</v>
      </c>
      <c r="C2240" s="6">
        <v>1185732</v>
      </c>
      <c r="D2240" s="7">
        <v>44205</v>
      </c>
      <c r="E2240" s="6" t="s">
        <v>46</v>
      </c>
      <c r="F2240" s="6" t="s">
        <v>86</v>
      </c>
      <c r="G2240" s="6" t="s">
        <v>87</v>
      </c>
      <c r="H2240" s="6" t="s">
        <v>19</v>
      </c>
      <c r="I2240" s="8">
        <v>0.30000000000000004</v>
      </c>
      <c r="J2240" s="9">
        <v>8250</v>
      </c>
      <c r="K2240" s="10">
        <f t="shared" si="16"/>
        <v>2475.0000000000005</v>
      </c>
      <c r="L2240" s="10">
        <f t="shared" si="17"/>
        <v>618.75000000000011</v>
      </c>
      <c r="M2240" s="11">
        <v>0.25</v>
      </c>
      <c r="O2240" s="16"/>
      <c r="P2240" s="14"/>
      <c r="Q2240" s="12"/>
      <c r="R2240" s="13"/>
    </row>
    <row r="2241" spans="1:18" ht="15.75" customHeight="1">
      <c r="A2241" s="1"/>
      <c r="B2241" s="6" t="s">
        <v>14</v>
      </c>
      <c r="C2241" s="6">
        <v>1185732</v>
      </c>
      <c r="D2241" s="7">
        <v>44205</v>
      </c>
      <c r="E2241" s="6" t="s">
        <v>46</v>
      </c>
      <c r="F2241" s="6" t="s">
        <v>86</v>
      </c>
      <c r="G2241" s="6" t="s">
        <v>87</v>
      </c>
      <c r="H2241" s="6" t="s">
        <v>20</v>
      </c>
      <c r="I2241" s="8">
        <v>0.35</v>
      </c>
      <c r="J2241" s="9">
        <v>6750</v>
      </c>
      <c r="K2241" s="10">
        <f t="shared" si="16"/>
        <v>2362.5</v>
      </c>
      <c r="L2241" s="10">
        <f t="shared" si="17"/>
        <v>708.75</v>
      </c>
      <c r="M2241" s="11">
        <v>0.3</v>
      </c>
      <c r="O2241" s="16"/>
      <c r="P2241" s="14"/>
      <c r="Q2241" s="12"/>
      <c r="R2241" s="13"/>
    </row>
    <row r="2242" spans="1:18" ht="15.75" customHeight="1">
      <c r="A2242" s="1"/>
      <c r="B2242" s="6" t="s">
        <v>14</v>
      </c>
      <c r="C2242" s="6">
        <v>1185732</v>
      </c>
      <c r="D2242" s="7">
        <v>44205</v>
      </c>
      <c r="E2242" s="6" t="s">
        <v>46</v>
      </c>
      <c r="F2242" s="6" t="s">
        <v>86</v>
      </c>
      <c r="G2242" s="6" t="s">
        <v>87</v>
      </c>
      <c r="H2242" s="6" t="s">
        <v>21</v>
      </c>
      <c r="I2242" s="8">
        <v>0.5</v>
      </c>
      <c r="J2242" s="9">
        <v>7250</v>
      </c>
      <c r="K2242" s="10">
        <f t="shared" si="16"/>
        <v>3625</v>
      </c>
      <c r="L2242" s="10">
        <f t="shared" si="17"/>
        <v>1268.75</v>
      </c>
      <c r="M2242" s="11">
        <v>0.35</v>
      </c>
      <c r="O2242" s="16"/>
      <c r="P2242" s="14"/>
      <c r="Q2242" s="12"/>
      <c r="R2242" s="13"/>
    </row>
    <row r="2243" spans="1:18" ht="15.75" customHeight="1">
      <c r="A2243" s="1"/>
      <c r="B2243" s="6" t="s">
        <v>14</v>
      </c>
      <c r="C2243" s="6">
        <v>1185732</v>
      </c>
      <c r="D2243" s="7">
        <v>44205</v>
      </c>
      <c r="E2243" s="6" t="s">
        <v>46</v>
      </c>
      <c r="F2243" s="6" t="s">
        <v>86</v>
      </c>
      <c r="G2243" s="6" t="s">
        <v>87</v>
      </c>
      <c r="H2243" s="6" t="s">
        <v>22</v>
      </c>
      <c r="I2243" s="8">
        <v>0.4</v>
      </c>
      <c r="J2243" s="9">
        <v>8250</v>
      </c>
      <c r="K2243" s="10">
        <f t="shared" si="16"/>
        <v>3300</v>
      </c>
      <c r="L2243" s="10">
        <f t="shared" si="17"/>
        <v>1650</v>
      </c>
      <c r="M2243" s="11">
        <v>0.5</v>
      </c>
      <c r="O2243" s="16"/>
      <c r="P2243" s="14"/>
      <c r="Q2243" s="12"/>
      <c r="R2243" s="13"/>
    </row>
    <row r="2244" spans="1:18" ht="15.75" customHeight="1">
      <c r="A2244" s="1"/>
      <c r="B2244" s="6" t="s">
        <v>14</v>
      </c>
      <c r="C2244" s="6">
        <v>1185732</v>
      </c>
      <c r="D2244" s="7">
        <v>44234</v>
      </c>
      <c r="E2244" s="6" t="s">
        <v>46</v>
      </c>
      <c r="F2244" s="6" t="s">
        <v>86</v>
      </c>
      <c r="G2244" s="6" t="s">
        <v>87</v>
      </c>
      <c r="H2244" s="6" t="s">
        <v>17</v>
      </c>
      <c r="I2244" s="8">
        <v>0.4</v>
      </c>
      <c r="J2244" s="9">
        <v>10750</v>
      </c>
      <c r="K2244" s="10">
        <f t="shared" si="16"/>
        <v>4300</v>
      </c>
      <c r="L2244" s="10">
        <f t="shared" si="17"/>
        <v>1935</v>
      </c>
      <c r="M2244" s="11">
        <v>0.45</v>
      </c>
      <c r="O2244" s="16"/>
      <c r="P2244" s="14"/>
      <c r="Q2244" s="12"/>
      <c r="R2244" s="13"/>
    </row>
    <row r="2245" spans="1:18" ht="15.75" customHeight="1">
      <c r="A2245" s="1"/>
      <c r="B2245" s="6" t="s">
        <v>14</v>
      </c>
      <c r="C2245" s="6">
        <v>1185732</v>
      </c>
      <c r="D2245" s="7">
        <v>44234</v>
      </c>
      <c r="E2245" s="6" t="s">
        <v>46</v>
      </c>
      <c r="F2245" s="6" t="s">
        <v>86</v>
      </c>
      <c r="G2245" s="6" t="s">
        <v>87</v>
      </c>
      <c r="H2245" s="6" t="s">
        <v>18</v>
      </c>
      <c r="I2245" s="8">
        <v>0.4</v>
      </c>
      <c r="J2245" s="9">
        <v>7250</v>
      </c>
      <c r="K2245" s="10">
        <f t="shared" si="16"/>
        <v>2900</v>
      </c>
      <c r="L2245" s="10">
        <f t="shared" si="17"/>
        <v>1014.9999999999999</v>
      </c>
      <c r="M2245" s="11">
        <v>0.35</v>
      </c>
      <c r="O2245" s="16"/>
      <c r="P2245" s="14"/>
      <c r="Q2245" s="12"/>
      <c r="R2245" s="13"/>
    </row>
    <row r="2246" spans="1:18" ht="15.75" customHeight="1">
      <c r="A2246" s="1"/>
      <c r="B2246" s="6" t="s">
        <v>14</v>
      </c>
      <c r="C2246" s="6">
        <v>1185732</v>
      </c>
      <c r="D2246" s="7">
        <v>44234</v>
      </c>
      <c r="E2246" s="6" t="s">
        <v>46</v>
      </c>
      <c r="F2246" s="6" t="s">
        <v>86</v>
      </c>
      <c r="G2246" s="6" t="s">
        <v>87</v>
      </c>
      <c r="H2246" s="6" t="s">
        <v>19</v>
      </c>
      <c r="I2246" s="8">
        <v>0.30000000000000004</v>
      </c>
      <c r="J2246" s="9">
        <v>7750</v>
      </c>
      <c r="K2246" s="10">
        <f t="shared" si="16"/>
        <v>2325.0000000000005</v>
      </c>
      <c r="L2246" s="10">
        <f t="shared" si="17"/>
        <v>581.25000000000011</v>
      </c>
      <c r="M2246" s="11">
        <v>0.25</v>
      </c>
      <c r="O2246" s="16"/>
      <c r="P2246" s="14"/>
      <c r="Q2246" s="12"/>
      <c r="R2246" s="13"/>
    </row>
    <row r="2247" spans="1:18" ht="15.75" customHeight="1">
      <c r="A2247" s="1"/>
      <c r="B2247" s="6" t="s">
        <v>14</v>
      </c>
      <c r="C2247" s="6">
        <v>1185732</v>
      </c>
      <c r="D2247" s="7">
        <v>44234</v>
      </c>
      <c r="E2247" s="6" t="s">
        <v>46</v>
      </c>
      <c r="F2247" s="6" t="s">
        <v>86</v>
      </c>
      <c r="G2247" s="6" t="s">
        <v>87</v>
      </c>
      <c r="H2247" s="6" t="s">
        <v>20</v>
      </c>
      <c r="I2247" s="8">
        <v>0.35</v>
      </c>
      <c r="J2247" s="9">
        <v>6250</v>
      </c>
      <c r="K2247" s="10">
        <f t="shared" si="16"/>
        <v>2187.5</v>
      </c>
      <c r="L2247" s="10">
        <f t="shared" si="17"/>
        <v>656.25</v>
      </c>
      <c r="M2247" s="11">
        <v>0.3</v>
      </c>
      <c r="O2247" s="16"/>
      <c r="P2247" s="14"/>
      <c r="Q2247" s="12"/>
      <c r="R2247" s="13"/>
    </row>
    <row r="2248" spans="1:18" ht="15.75" customHeight="1">
      <c r="A2248" s="1"/>
      <c r="B2248" s="6" t="s">
        <v>14</v>
      </c>
      <c r="C2248" s="6">
        <v>1185732</v>
      </c>
      <c r="D2248" s="7">
        <v>44234</v>
      </c>
      <c r="E2248" s="6" t="s">
        <v>46</v>
      </c>
      <c r="F2248" s="6" t="s">
        <v>86</v>
      </c>
      <c r="G2248" s="6" t="s">
        <v>87</v>
      </c>
      <c r="H2248" s="6" t="s">
        <v>21</v>
      </c>
      <c r="I2248" s="8">
        <v>0.5</v>
      </c>
      <c r="J2248" s="9">
        <v>7000</v>
      </c>
      <c r="K2248" s="10">
        <f t="shared" si="16"/>
        <v>3500</v>
      </c>
      <c r="L2248" s="10">
        <f t="shared" si="17"/>
        <v>1225</v>
      </c>
      <c r="M2248" s="11">
        <v>0.35</v>
      </c>
      <c r="O2248" s="16"/>
      <c r="P2248" s="14"/>
      <c r="Q2248" s="12"/>
      <c r="R2248" s="13"/>
    </row>
    <row r="2249" spans="1:18" ht="15.75" customHeight="1">
      <c r="A2249" s="1"/>
      <c r="B2249" s="6" t="s">
        <v>14</v>
      </c>
      <c r="C2249" s="6">
        <v>1185732</v>
      </c>
      <c r="D2249" s="7">
        <v>44234</v>
      </c>
      <c r="E2249" s="6" t="s">
        <v>46</v>
      </c>
      <c r="F2249" s="6" t="s">
        <v>86</v>
      </c>
      <c r="G2249" s="6" t="s">
        <v>87</v>
      </c>
      <c r="H2249" s="6" t="s">
        <v>22</v>
      </c>
      <c r="I2249" s="8">
        <v>0.35</v>
      </c>
      <c r="J2249" s="9">
        <v>8000</v>
      </c>
      <c r="K2249" s="10">
        <f t="shared" si="16"/>
        <v>2800</v>
      </c>
      <c r="L2249" s="10">
        <f t="shared" si="17"/>
        <v>1400</v>
      </c>
      <c r="M2249" s="11">
        <v>0.5</v>
      </c>
      <c r="O2249" s="16"/>
      <c r="P2249" s="14"/>
      <c r="Q2249" s="12"/>
      <c r="R2249" s="13"/>
    </row>
    <row r="2250" spans="1:18" ht="15.75" customHeight="1">
      <c r="A2250" s="1"/>
      <c r="B2250" s="6" t="s">
        <v>14</v>
      </c>
      <c r="C2250" s="6">
        <v>1185732</v>
      </c>
      <c r="D2250" s="7">
        <v>44260</v>
      </c>
      <c r="E2250" s="6" t="s">
        <v>46</v>
      </c>
      <c r="F2250" s="6" t="s">
        <v>86</v>
      </c>
      <c r="G2250" s="6" t="s">
        <v>87</v>
      </c>
      <c r="H2250" s="6" t="s">
        <v>17</v>
      </c>
      <c r="I2250" s="8">
        <v>0.35</v>
      </c>
      <c r="J2250" s="9">
        <v>10200</v>
      </c>
      <c r="K2250" s="10">
        <f t="shared" si="16"/>
        <v>3570</v>
      </c>
      <c r="L2250" s="10">
        <f t="shared" si="17"/>
        <v>1606.5</v>
      </c>
      <c r="M2250" s="11">
        <v>0.45</v>
      </c>
      <c r="O2250" s="16"/>
      <c r="P2250" s="14"/>
      <c r="Q2250" s="12"/>
      <c r="R2250" s="13"/>
    </row>
    <row r="2251" spans="1:18" ht="15.75" customHeight="1">
      <c r="A2251" s="1"/>
      <c r="B2251" s="6" t="s">
        <v>14</v>
      </c>
      <c r="C2251" s="6">
        <v>1185732</v>
      </c>
      <c r="D2251" s="7">
        <v>44260</v>
      </c>
      <c r="E2251" s="6" t="s">
        <v>46</v>
      </c>
      <c r="F2251" s="6" t="s">
        <v>86</v>
      </c>
      <c r="G2251" s="6" t="s">
        <v>87</v>
      </c>
      <c r="H2251" s="6" t="s">
        <v>18</v>
      </c>
      <c r="I2251" s="8">
        <v>0.35</v>
      </c>
      <c r="J2251" s="9">
        <v>7000</v>
      </c>
      <c r="K2251" s="10">
        <f t="shared" si="16"/>
        <v>2450</v>
      </c>
      <c r="L2251" s="10">
        <f t="shared" si="17"/>
        <v>857.5</v>
      </c>
      <c r="M2251" s="11">
        <v>0.35</v>
      </c>
      <c r="O2251" s="16"/>
      <c r="P2251" s="14"/>
      <c r="Q2251" s="12"/>
      <c r="R2251" s="13"/>
    </row>
    <row r="2252" spans="1:18" ht="15.75" customHeight="1">
      <c r="A2252" s="1"/>
      <c r="B2252" s="6" t="s">
        <v>14</v>
      </c>
      <c r="C2252" s="6">
        <v>1185732</v>
      </c>
      <c r="D2252" s="7">
        <v>44260</v>
      </c>
      <c r="E2252" s="6" t="s">
        <v>46</v>
      </c>
      <c r="F2252" s="6" t="s">
        <v>86</v>
      </c>
      <c r="G2252" s="6" t="s">
        <v>87</v>
      </c>
      <c r="H2252" s="6" t="s">
        <v>19</v>
      </c>
      <c r="I2252" s="8">
        <v>0.25</v>
      </c>
      <c r="J2252" s="9">
        <v>7250</v>
      </c>
      <c r="K2252" s="10">
        <f t="shared" si="16"/>
        <v>1812.5</v>
      </c>
      <c r="L2252" s="10">
        <f t="shared" si="17"/>
        <v>453.125</v>
      </c>
      <c r="M2252" s="11">
        <v>0.25</v>
      </c>
      <c r="O2252" s="16"/>
      <c r="P2252" s="14"/>
      <c r="Q2252" s="12"/>
      <c r="R2252" s="13"/>
    </row>
    <row r="2253" spans="1:18" ht="15.75" customHeight="1">
      <c r="A2253" s="1"/>
      <c r="B2253" s="6" t="s">
        <v>14</v>
      </c>
      <c r="C2253" s="6">
        <v>1185732</v>
      </c>
      <c r="D2253" s="7">
        <v>44260</v>
      </c>
      <c r="E2253" s="6" t="s">
        <v>46</v>
      </c>
      <c r="F2253" s="6" t="s">
        <v>86</v>
      </c>
      <c r="G2253" s="6" t="s">
        <v>87</v>
      </c>
      <c r="H2253" s="6" t="s">
        <v>20</v>
      </c>
      <c r="I2253" s="8">
        <v>0.29999999999999993</v>
      </c>
      <c r="J2253" s="9">
        <v>5750</v>
      </c>
      <c r="K2253" s="10">
        <f t="shared" si="16"/>
        <v>1724.9999999999995</v>
      </c>
      <c r="L2253" s="10">
        <f t="shared" si="17"/>
        <v>517.49999999999989</v>
      </c>
      <c r="M2253" s="11">
        <v>0.3</v>
      </c>
      <c r="O2253" s="16"/>
      <c r="P2253" s="14"/>
      <c r="Q2253" s="12"/>
      <c r="R2253" s="13"/>
    </row>
    <row r="2254" spans="1:18" ht="15.75" customHeight="1">
      <c r="A2254" s="1"/>
      <c r="B2254" s="6" t="s">
        <v>14</v>
      </c>
      <c r="C2254" s="6">
        <v>1185732</v>
      </c>
      <c r="D2254" s="7">
        <v>44260</v>
      </c>
      <c r="E2254" s="6" t="s">
        <v>46</v>
      </c>
      <c r="F2254" s="6" t="s">
        <v>86</v>
      </c>
      <c r="G2254" s="6" t="s">
        <v>87</v>
      </c>
      <c r="H2254" s="6" t="s">
        <v>21</v>
      </c>
      <c r="I2254" s="8">
        <v>0.45000000000000007</v>
      </c>
      <c r="J2254" s="9">
        <v>6250</v>
      </c>
      <c r="K2254" s="10">
        <f t="shared" si="16"/>
        <v>2812.5000000000005</v>
      </c>
      <c r="L2254" s="10">
        <f t="shared" si="17"/>
        <v>984.37500000000011</v>
      </c>
      <c r="M2254" s="11">
        <v>0.35</v>
      </c>
      <c r="O2254" s="16"/>
      <c r="P2254" s="14"/>
      <c r="Q2254" s="12"/>
      <c r="R2254" s="13"/>
    </row>
    <row r="2255" spans="1:18" ht="15.75" customHeight="1">
      <c r="A2255" s="1"/>
      <c r="B2255" s="6" t="s">
        <v>14</v>
      </c>
      <c r="C2255" s="6">
        <v>1185732</v>
      </c>
      <c r="D2255" s="7">
        <v>44260</v>
      </c>
      <c r="E2255" s="6" t="s">
        <v>46</v>
      </c>
      <c r="F2255" s="6" t="s">
        <v>86</v>
      </c>
      <c r="G2255" s="6" t="s">
        <v>87</v>
      </c>
      <c r="H2255" s="6" t="s">
        <v>22</v>
      </c>
      <c r="I2255" s="8">
        <v>0.35</v>
      </c>
      <c r="J2255" s="9">
        <v>7250</v>
      </c>
      <c r="K2255" s="10">
        <f t="shared" si="16"/>
        <v>2537.5</v>
      </c>
      <c r="L2255" s="10">
        <f t="shared" si="17"/>
        <v>1268.75</v>
      </c>
      <c r="M2255" s="11">
        <v>0.5</v>
      </c>
      <c r="O2255" s="16"/>
      <c r="P2255" s="14"/>
      <c r="Q2255" s="12"/>
      <c r="R2255" s="13"/>
    </row>
    <row r="2256" spans="1:18" ht="15.75" customHeight="1">
      <c r="A2256" s="1"/>
      <c r="B2256" s="6" t="s">
        <v>14</v>
      </c>
      <c r="C2256" s="6">
        <v>1185732</v>
      </c>
      <c r="D2256" s="7">
        <v>44292</v>
      </c>
      <c r="E2256" s="6" t="s">
        <v>46</v>
      </c>
      <c r="F2256" s="6" t="s">
        <v>86</v>
      </c>
      <c r="G2256" s="6" t="s">
        <v>87</v>
      </c>
      <c r="H2256" s="6" t="s">
        <v>17</v>
      </c>
      <c r="I2256" s="8">
        <v>0.35</v>
      </c>
      <c r="J2256" s="9">
        <v>9750</v>
      </c>
      <c r="K2256" s="10">
        <f t="shared" si="16"/>
        <v>3412.5</v>
      </c>
      <c r="L2256" s="10">
        <f t="shared" si="17"/>
        <v>1535.625</v>
      </c>
      <c r="M2256" s="11">
        <v>0.45</v>
      </c>
      <c r="O2256" s="16"/>
      <c r="P2256" s="14"/>
      <c r="Q2256" s="12"/>
      <c r="R2256" s="13"/>
    </row>
    <row r="2257" spans="1:18" ht="15.75" customHeight="1">
      <c r="A2257" s="1"/>
      <c r="B2257" s="6" t="s">
        <v>14</v>
      </c>
      <c r="C2257" s="6">
        <v>1185732</v>
      </c>
      <c r="D2257" s="7">
        <v>44292</v>
      </c>
      <c r="E2257" s="6" t="s">
        <v>46</v>
      </c>
      <c r="F2257" s="6" t="s">
        <v>86</v>
      </c>
      <c r="G2257" s="6" t="s">
        <v>87</v>
      </c>
      <c r="H2257" s="6" t="s">
        <v>18</v>
      </c>
      <c r="I2257" s="8">
        <v>0.35</v>
      </c>
      <c r="J2257" s="9">
        <v>6750</v>
      </c>
      <c r="K2257" s="10">
        <f t="shared" si="16"/>
        <v>2362.5</v>
      </c>
      <c r="L2257" s="10">
        <f t="shared" si="17"/>
        <v>826.875</v>
      </c>
      <c r="M2257" s="11">
        <v>0.35</v>
      </c>
      <c r="O2257" s="16"/>
      <c r="P2257" s="14"/>
      <c r="Q2257" s="12"/>
      <c r="R2257" s="13"/>
    </row>
    <row r="2258" spans="1:18" ht="15.75" customHeight="1">
      <c r="A2258" s="1"/>
      <c r="B2258" s="6" t="s">
        <v>14</v>
      </c>
      <c r="C2258" s="6">
        <v>1185732</v>
      </c>
      <c r="D2258" s="7">
        <v>44292</v>
      </c>
      <c r="E2258" s="6" t="s">
        <v>46</v>
      </c>
      <c r="F2258" s="6" t="s">
        <v>86</v>
      </c>
      <c r="G2258" s="6" t="s">
        <v>87</v>
      </c>
      <c r="H2258" s="6" t="s">
        <v>19</v>
      </c>
      <c r="I2258" s="8">
        <v>0.25</v>
      </c>
      <c r="J2258" s="9">
        <v>6750</v>
      </c>
      <c r="K2258" s="10">
        <f t="shared" si="16"/>
        <v>1687.5</v>
      </c>
      <c r="L2258" s="10">
        <f t="shared" si="17"/>
        <v>421.875</v>
      </c>
      <c r="M2258" s="11">
        <v>0.25</v>
      </c>
      <c r="O2258" s="16"/>
      <c r="P2258" s="14"/>
      <c r="Q2258" s="12"/>
      <c r="R2258" s="13"/>
    </row>
    <row r="2259" spans="1:18" ht="15.75" customHeight="1">
      <c r="A2259" s="1"/>
      <c r="B2259" s="6" t="s">
        <v>14</v>
      </c>
      <c r="C2259" s="6">
        <v>1185732</v>
      </c>
      <c r="D2259" s="7">
        <v>44292</v>
      </c>
      <c r="E2259" s="6" t="s">
        <v>46</v>
      </c>
      <c r="F2259" s="6" t="s">
        <v>86</v>
      </c>
      <c r="G2259" s="6" t="s">
        <v>87</v>
      </c>
      <c r="H2259" s="6" t="s">
        <v>20</v>
      </c>
      <c r="I2259" s="8">
        <v>0.29999999999999993</v>
      </c>
      <c r="J2259" s="9">
        <v>6000</v>
      </c>
      <c r="K2259" s="10">
        <f t="shared" si="16"/>
        <v>1799.9999999999995</v>
      </c>
      <c r="L2259" s="10">
        <f t="shared" si="17"/>
        <v>539.99999999999989</v>
      </c>
      <c r="M2259" s="11">
        <v>0.3</v>
      </c>
      <c r="O2259" s="16"/>
      <c r="P2259" s="14"/>
      <c r="Q2259" s="12"/>
      <c r="R2259" s="13"/>
    </row>
    <row r="2260" spans="1:18" ht="15.75" customHeight="1">
      <c r="A2260" s="1"/>
      <c r="B2260" s="6" t="s">
        <v>14</v>
      </c>
      <c r="C2260" s="6">
        <v>1185732</v>
      </c>
      <c r="D2260" s="7">
        <v>44292</v>
      </c>
      <c r="E2260" s="6" t="s">
        <v>46</v>
      </c>
      <c r="F2260" s="6" t="s">
        <v>86</v>
      </c>
      <c r="G2260" s="6" t="s">
        <v>87</v>
      </c>
      <c r="H2260" s="6" t="s">
        <v>21</v>
      </c>
      <c r="I2260" s="8">
        <v>0.5</v>
      </c>
      <c r="J2260" s="9">
        <v>6250</v>
      </c>
      <c r="K2260" s="10">
        <f t="shared" si="16"/>
        <v>3125</v>
      </c>
      <c r="L2260" s="10">
        <f t="shared" si="17"/>
        <v>1093.75</v>
      </c>
      <c r="M2260" s="11">
        <v>0.35</v>
      </c>
      <c r="O2260" s="16"/>
      <c r="P2260" s="14"/>
      <c r="Q2260" s="12"/>
      <c r="R2260" s="13"/>
    </row>
    <row r="2261" spans="1:18" ht="15.75" customHeight="1">
      <c r="A2261" s="1"/>
      <c r="B2261" s="6" t="s">
        <v>14</v>
      </c>
      <c r="C2261" s="6">
        <v>1185732</v>
      </c>
      <c r="D2261" s="7">
        <v>44292</v>
      </c>
      <c r="E2261" s="6" t="s">
        <v>46</v>
      </c>
      <c r="F2261" s="6" t="s">
        <v>86</v>
      </c>
      <c r="G2261" s="6" t="s">
        <v>87</v>
      </c>
      <c r="H2261" s="6" t="s">
        <v>22</v>
      </c>
      <c r="I2261" s="8">
        <v>0.4</v>
      </c>
      <c r="J2261" s="9">
        <v>7750</v>
      </c>
      <c r="K2261" s="10">
        <f t="shared" si="16"/>
        <v>3100</v>
      </c>
      <c r="L2261" s="10">
        <f t="shared" si="17"/>
        <v>1550</v>
      </c>
      <c r="M2261" s="11">
        <v>0.5</v>
      </c>
      <c r="O2261" s="16"/>
      <c r="P2261" s="14"/>
      <c r="Q2261" s="12"/>
      <c r="R2261" s="13"/>
    </row>
    <row r="2262" spans="1:18" ht="15.75" customHeight="1">
      <c r="A2262" s="1"/>
      <c r="B2262" s="6" t="s">
        <v>14</v>
      </c>
      <c r="C2262" s="6">
        <v>1185732</v>
      </c>
      <c r="D2262" s="7">
        <v>44321</v>
      </c>
      <c r="E2262" s="6" t="s">
        <v>46</v>
      </c>
      <c r="F2262" s="6" t="s">
        <v>86</v>
      </c>
      <c r="G2262" s="6" t="s">
        <v>87</v>
      </c>
      <c r="H2262" s="6" t="s">
        <v>17</v>
      </c>
      <c r="I2262" s="8">
        <v>0.5</v>
      </c>
      <c r="J2262" s="9">
        <v>10450</v>
      </c>
      <c r="K2262" s="10">
        <f t="shared" si="16"/>
        <v>5225</v>
      </c>
      <c r="L2262" s="10">
        <f t="shared" si="17"/>
        <v>2351.25</v>
      </c>
      <c r="M2262" s="11">
        <v>0.45</v>
      </c>
      <c r="O2262" s="16"/>
      <c r="P2262" s="14"/>
      <c r="Q2262" s="12"/>
      <c r="R2262" s="13"/>
    </row>
    <row r="2263" spans="1:18" ht="15.75" customHeight="1">
      <c r="A2263" s="1"/>
      <c r="B2263" s="6" t="s">
        <v>14</v>
      </c>
      <c r="C2263" s="6">
        <v>1185732</v>
      </c>
      <c r="D2263" s="7">
        <v>44321</v>
      </c>
      <c r="E2263" s="6" t="s">
        <v>46</v>
      </c>
      <c r="F2263" s="6" t="s">
        <v>86</v>
      </c>
      <c r="G2263" s="6" t="s">
        <v>87</v>
      </c>
      <c r="H2263" s="6" t="s">
        <v>18</v>
      </c>
      <c r="I2263" s="8">
        <v>0.5</v>
      </c>
      <c r="J2263" s="9">
        <v>7500</v>
      </c>
      <c r="K2263" s="10">
        <f t="shared" si="16"/>
        <v>3750</v>
      </c>
      <c r="L2263" s="10">
        <f t="shared" si="17"/>
        <v>1312.5</v>
      </c>
      <c r="M2263" s="11">
        <v>0.35</v>
      </c>
      <c r="O2263" s="16"/>
      <c r="P2263" s="14"/>
      <c r="Q2263" s="12"/>
      <c r="R2263" s="13"/>
    </row>
    <row r="2264" spans="1:18" ht="15.75" customHeight="1">
      <c r="A2264" s="1"/>
      <c r="B2264" s="6" t="s">
        <v>14</v>
      </c>
      <c r="C2264" s="6">
        <v>1185732</v>
      </c>
      <c r="D2264" s="7">
        <v>44321</v>
      </c>
      <c r="E2264" s="6" t="s">
        <v>46</v>
      </c>
      <c r="F2264" s="6" t="s">
        <v>86</v>
      </c>
      <c r="G2264" s="6" t="s">
        <v>87</v>
      </c>
      <c r="H2264" s="6" t="s">
        <v>19</v>
      </c>
      <c r="I2264" s="8">
        <v>0.45</v>
      </c>
      <c r="J2264" s="9">
        <v>7250</v>
      </c>
      <c r="K2264" s="10">
        <f t="shared" si="16"/>
        <v>3262.5</v>
      </c>
      <c r="L2264" s="10">
        <f t="shared" si="17"/>
        <v>815.625</v>
      </c>
      <c r="M2264" s="11">
        <v>0.25</v>
      </c>
      <c r="O2264" s="16"/>
      <c r="P2264" s="14"/>
      <c r="Q2264" s="12"/>
      <c r="R2264" s="13"/>
    </row>
    <row r="2265" spans="1:18" ht="15.75" customHeight="1">
      <c r="A2265" s="1"/>
      <c r="B2265" s="6" t="s">
        <v>14</v>
      </c>
      <c r="C2265" s="6">
        <v>1185732</v>
      </c>
      <c r="D2265" s="7">
        <v>44321</v>
      </c>
      <c r="E2265" s="6" t="s">
        <v>46</v>
      </c>
      <c r="F2265" s="6" t="s">
        <v>86</v>
      </c>
      <c r="G2265" s="6" t="s">
        <v>87</v>
      </c>
      <c r="H2265" s="6" t="s">
        <v>20</v>
      </c>
      <c r="I2265" s="8">
        <v>0.45</v>
      </c>
      <c r="J2265" s="9">
        <v>6750</v>
      </c>
      <c r="K2265" s="10">
        <f t="shared" si="16"/>
        <v>3037.5</v>
      </c>
      <c r="L2265" s="10">
        <f t="shared" si="17"/>
        <v>911.25</v>
      </c>
      <c r="M2265" s="11">
        <v>0.3</v>
      </c>
      <c r="O2265" s="16"/>
      <c r="P2265" s="14"/>
      <c r="Q2265" s="12"/>
      <c r="R2265" s="13"/>
    </row>
    <row r="2266" spans="1:18" ht="15.75" customHeight="1">
      <c r="A2266" s="1"/>
      <c r="B2266" s="6" t="s">
        <v>14</v>
      </c>
      <c r="C2266" s="6">
        <v>1185732</v>
      </c>
      <c r="D2266" s="7">
        <v>44321</v>
      </c>
      <c r="E2266" s="6" t="s">
        <v>46</v>
      </c>
      <c r="F2266" s="6" t="s">
        <v>86</v>
      </c>
      <c r="G2266" s="6" t="s">
        <v>87</v>
      </c>
      <c r="H2266" s="6" t="s">
        <v>21</v>
      </c>
      <c r="I2266" s="8">
        <v>0.54999999999999993</v>
      </c>
      <c r="J2266" s="9">
        <v>7000</v>
      </c>
      <c r="K2266" s="10">
        <f t="shared" si="16"/>
        <v>3849.9999999999995</v>
      </c>
      <c r="L2266" s="10">
        <f t="shared" si="17"/>
        <v>1347.4999999999998</v>
      </c>
      <c r="M2266" s="11">
        <v>0.35</v>
      </c>
      <c r="O2266" s="16"/>
      <c r="P2266" s="14"/>
      <c r="Q2266" s="12"/>
      <c r="R2266" s="13"/>
    </row>
    <row r="2267" spans="1:18" ht="15.75" customHeight="1">
      <c r="A2267" s="1"/>
      <c r="B2267" s="6" t="s">
        <v>14</v>
      </c>
      <c r="C2267" s="6">
        <v>1185732</v>
      </c>
      <c r="D2267" s="7">
        <v>44321</v>
      </c>
      <c r="E2267" s="6" t="s">
        <v>46</v>
      </c>
      <c r="F2267" s="6" t="s">
        <v>86</v>
      </c>
      <c r="G2267" s="6" t="s">
        <v>87</v>
      </c>
      <c r="H2267" s="6" t="s">
        <v>22</v>
      </c>
      <c r="I2267" s="8">
        <v>0.6</v>
      </c>
      <c r="J2267" s="9">
        <v>8000</v>
      </c>
      <c r="K2267" s="10">
        <f t="shared" si="16"/>
        <v>4800</v>
      </c>
      <c r="L2267" s="10">
        <f t="shared" si="17"/>
        <v>2400</v>
      </c>
      <c r="M2267" s="11">
        <v>0.5</v>
      </c>
      <c r="O2267" s="16"/>
      <c r="P2267" s="14"/>
      <c r="Q2267" s="12"/>
      <c r="R2267" s="13"/>
    </row>
    <row r="2268" spans="1:18" ht="15.75" customHeight="1">
      <c r="A2268" s="1"/>
      <c r="B2268" s="6" t="s">
        <v>14</v>
      </c>
      <c r="C2268" s="6">
        <v>1185732</v>
      </c>
      <c r="D2268" s="7">
        <v>44354</v>
      </c>
      <c r="E2268" s="6" t="s">
        <v>46</v>
      </c>
      <c r="F2268" s="6" t="s">
        <v>86</v>
      </c>
      <c r="G2268" s="6" t="s">
        <v>87</v>
      </c>
      <c r="H2268" s="6" t="s">
        <v>17</v>
      </c>
      <c r="I2268" s="8">
        <v>0.54999999999999993</v>
      </c>
      <c r="J2268" s="9">
        <v>10500</v>
      </c>
      <c r="K2268" s="10">
        <f t="shared" si="16"/>
        <v>5774.9999999999991</v>
      </c>
      <c r="L2268" s="10">
        <f t="shared" si="17"/>
        <v>2598.7499999999995</v>
      </c>
      <c r="M2268" s="11">
        <v>0.45</v>
      </c>
      <c r="O2268" s="16"/>
      <c r="P2268" s="14"/>
      <c r="Q2268" s="12"/>
      <c r="R2268" s="13"/>
    </row>
    <row r="2269" spans="1:18" ht="15.75" customHeight="1">
      <c r="A2269" s="1"/>
      <c r="B2269" s="6" t="s">
        <v>14</v>
      </c>
      <c r="C2269" s="6">
        <v>1185732</v>
      </c>
      <c r="D2269" s="7">
        <v>44354</v>
      </c>
      <c r="E2269" s="6" t="s">
        <v>46</v>
      </c>
      <c r="F2269" s="6" t="s">
        <v>86</v>
      </c>
      <c r="G2269" s="6" t="s">
        <v>87</v>
      </c>
      <c r="H2269" s="6" t="s">
        <v>18</v>
      </c>
      <c r="I2269" s="8">
        <v>0.5</v>
      </c>
      <c r="J2269" s="9">
        <v>8000</v>
      </c>
      <c r="K2269" s="10">
        <f t="shared" si="16"/>
        <v>4000</v>
      </c>
      <c r="L2269" s="10">
        <f t="shared" si="17"/>
        <v>1400</v>
      </c>
      <c r="M2269" s="11">
        <v>0.35</v>
      </c>
      <c r="O2269" s="16"/>
      <c r="P2269" s="14"/>
      <c r="Q2269" s="12"/>
      <c r="R2269" s="13"/>
    </row>
    <row r="2270" spans="1:18" ht="15.75" customHeight="1">
      <c r="A2270" s="1"/>
      <c r="B2270" s="6" t="s">
        <v>14</v>
      </c>
      <c r="C2270" s="6">
        <v>1185732</v>
      </c>
      <c r="D2270" s="7">
        <v>44354</v>
      </c>
      <c r="E2270" s="6" t="s">
        <v>46</v>
      </c>
      <c r="F2270" s="6" t="s">
        <v>86</v>
      </c>
      <c r="G2270" s="6" t="s">
        <v>87</v>
      </c>
      <c r="H2270" s="6" t="s">
        <v>19</v>
      </c>
      <c r="I2270" s="8">
        <v>0.5</v>
      </c>
      <c r="J2270" s="9">
        <v>7750</v>
      </c>
      <c r="K2270" s="10">
        <f t="shared" si="16"/>
        <v>3875</v>
      </c>
      <c r="L2270" s="10">
        <f t="shared" si="17"/>
        <v>968.75</v>
      </c>
      <c r="M2270" s="11">
        <v>0.25</v>
      </c>
      <c r="O2270" s="16"/>
      <c r="P2270" s="14"/>
      <c r="Q2270" s="12"/>
      <c r="R2270" s="13"/>
    </row>
    <row r="2271" spans="1:18" ht="15.75" customHeight="1">
      <c r="A2271" s="1"/>
      <c r="B2271" s="6" t="s">
        <v>14</v>
      </c>
      <c r="C2271" s="6">
        <v>1185732</v>
      </c>
      <c r="D2271" s="7">
        <v>44354</v>
      </c>
      <c r="E2271" s="6" t="s">
        <v>46</v>
      </c>
      <c r="F2271" s="6" t="s">
        <v>86</v>
      </c>
      <c r="G2271" s="6" t="s">
        <v>87</v>
      </c>
      <c r="H2271" s="6" t="s">
        <v>20</v>
      </c>
      <c r="I2271" s="8">
        <v>0.5</v>
      </c>
      <c r="J2271" s="9">
        <v>7500</v>
      </c>
      <c r="K2271" s="10">
        <f t="shared" si="16"/>
        <v>3750</v>
      </c>
      <c r="L2271" s="10">
        <f t="shared" si="17"/>
        <v>1125</v>
      </c>
      <c r="M2271" s="11">
        <v>0.3</v>
      </c>
      <c r="O2271" s="16"/>
      <c r="P2271" s="14"/>
      <c r="Q2271" s="12"/>
      <c r="R2271" s="13"/>
    </row>
    <row r="2272" spans="1:18" ht="15.75" customHeight="1">
      <c r="A2272" s="1"/>
      <c r="B2272" s="6" t="s">
        <v>14</v>
      </c>
      <c r="C2272" s="6">
        <v>1185732</v>
      </c>
      <c r="D2272" s="7">
        <v>44354</v>
      </c>
      <c r="E2272" s="6" t="s">
        <v>46</v>
      </c>
      <c r="F2272" s="6" t="s">
        <v>86</v>
      </c>
      <c r="G2272" s="6" t="s">
        <v>87</v>
      </c>
      <c r="H2272" s="6" t="s">
        <v>21</v>
      </c>
      <c r="I2272" s="8">
        <v>0.65</v>
      </c>
      <c r="J2272" s="9">
        <v>7500</v>
      </c>
      <c r="K2272" s="10">
        <f t="shared" si="16"/>
        <v>4875</v>
      </c>
      <c r="L2272" s="10">
        <f t="shared" si="17"/>
        <v>1706.25</v>
      </c>
      <c r="M2272" s="11">
        <v>0.35</v>
      </c>
      <c r="O2272" s="16"/>
      <c r="P2272" s="14"/>
      <c r="Q2272" s="12"/>
      <c r="R2272" s="13"/>
    </row>
    <row r="2273" spans="1:18" ht="15.75" customHeight="1">
      <c r="A2273" s="1"/>
      <c r="B2273" s="6" t="s">
        <v>14</v>
      </c>
      <c r="C2273" s="6">
        <v>1185732</v>
      </c>
      <c r="D2273" s="7">
        <v>44354</v>
      </c>
      <c r="E2273" s="6" t="s">
        <v>46</v>
      </c>
      <c r="F2273" s="6" t="s">
        <v>86</v>
      </c>
      <c r="G2273" s="6" t="s">
        <v>87</v>
      </c>
      <c r="H2273" s="6" t="s">
        <v>22</v>
      </c>
      <c r="I2273" s="8">
        <v>0.70000000000000007</v>
      </c>
      <c r="J2273" s="9">
        <v>9250</v>
      </c>
      <c r="K2273" s="10">
        <f t="shared" si="16"/>
        <v>6475.0000000000009</v>
      </c>
      <c r="L2273" s="10">
        <f t="shared" si="17"/>
        <v>3237.5000000000005</v>
      </c>
      <c r="M2273" s="11">
        <v>0.5</v>
      </c>
      <c r="O2273" s="16"/>
      <c r="P2273" s="14"/>
      <c r="Q2273" s="12"/>
      <c r="R2273" s="13"/>
    </row>
    <row r="2274" spans="1:18" ht="15.75" customHeight="1">
      <c r="A2274" s="1"/>
      <c r="B2274" s="6" t="s">
        <v>14</v>
      </c>
      <c r="C2274" s="6">
        <v>1185732</v>
      </c>
      <c r="D2274" s="7">
        <v>44382</v>
      </c>
      <c r="E2274" s="6" t="s">
        <v>46</v>
      </c>
      <c r="F2274" s="6" t="s">
        <v>86</v>
      </c>
      <c r="G2274" s="6" t="s">
        <v>87</v>
      </c>
      <c r="H2274" s="6" t="s">
        <v>17</v>
      </c>
      <c r="I2274" s="8">
        <v>0.65</v>
      </c>
      <c r="J2274" s="9">
        <v>11500</v>
      </c>
      <c r="K2274" s="10">
        <f t="shared" si="16"/>
        <v>7475</v>
      </c>
      <c r="L2274" s="10">
        <f t="shared" si="17"/>
        <v>3363.75</v>
      </c>
      <c r="M2274" s="11">
        <v>0.45</v>
      </c>
      <c r="O2274" s="16"/>
      <c r="P2274" s="14"/>
      <c r="Q2274" s="12"/>
      <c r="R2274" s="13"/>
    </row>
    <row r="2275" spans="1:18" ht="15.75" customHeight="1">
      <c r="A2275" s="1"/>
      <c r="B2275" s="6" t="s">
        <v>14</v>
      </c>
      <c r="C2275" s="6">
        <v>1185732</v>
      </c>
      <c r="D2275" s="7">
        <v>44382</v>
      </c>
      <c r="E2275" s="6" t="s">
        <v>46</v>
      </c>
      <c r="F2275" s="6" t="s">
        <v>86</v>
      </c>
      <c r="G2275" s="6" t="s">
        <v>87</v>
      </c>
      <c r="H2275" s="6" t="s">
        <v>18</v>
      </c>
      <c r="I2275" s="8">
        <v>0.60000000000000009</v>
      </c>
      <c r="J2275" s="9">
        <v>9000</v>
      </c>
      <c r="K2275" s="10">
        <f t="shared" si="16"/>
        <v>5400.0000000000009</v>
      </c>
      <c r="L2275" s="10">
        <f t="shared" si="17"/>
        <v>1890.0000000000002</v>
      </c>
      <c r="M2275" s="11">
        <v>0.35</v>
      </c>
      <c r="O2275" s="16"/>
      <c r="P2275" s="14"/>
      <c r="Q2275" s="12"/>
      <c r="R2275" s="13"/>
    </row>
    <row r="2276" spans="1:18" ht="15.75" customHeight="1">
      <c r="A2276" s="1"/>
      <c r="B2276" s="6" t="s">
        <v>14</v>
      </c>
      <c r="C2276" s="6">
        <v>1185732</v>
      </c>
      <c r="D2276" s="7">
        <v>44382</v>
      </c>
      <c r="E2276" s="6" t="s">
        <v>46</v>
      </c>
      <c r="F2276" s="6" t="s">
        <v>86</v>
      </c>
      <c r="G2276" s="6" t="s">
        <v>87</v>
      </c>
      <c r="H2276" s="6" t="s">
        <v>19</v>
      </c>
      <c r="I2276" s="8">
        <v>0.55000000000000004</v>
      </c>
      <c r="J2276" s="9">
        <v>8250</v>
      </c>
      <c r="K2276" s="10">
        <f t="shared" si="16"/>
        <v>4537.5</v>
      </c>
      <c r="L2276" s="10">
        <f t="shared" si="17"/>
        <v>1134.375</v>
      </c>
      <c r="M2276" s="11">
        <v>0.25</v>
      </c>
      <c r="O2276" s="16"/>
      <c r="P2276" s="14"/>
      <c r="Q2276" s="12"/>
      <c r="R2276" s="13"/>
    </row>
    <row r="2277" spans="1:18" ht="15.75" customHeight="1">
      <c r="A2277" s="1"/>
      <c r="B2277" s="6" t="s">
        <v>14</v>
      </c>
      <c r="C2277" s="6">
        <v>1185732</v>
      </c>
      <c r="D2277" s="7">
        <v>44382</v>
      </c>
      <c r="E2277" s="6" t="s">
        <v>46</v>
      </c>
      <c r="F2277" s="6" t="s">
        <v>86</v>
      </c>
      <c r="G2277" s="6" t="s">
        <v>87</v>
      </c>
      <c r="H2277" s="6" t="s">
        <v>20</v>
      </c>
      <c r="I2277" s="8">
        <v>0.55000000000000004</v>
      </c>
      <c r="J2277" s="9">
        <v>7750</v>
      </c>
      <c r="K2277" s="10">
        <f t="shared" si="16"/>
        <v>4262.5</v>
      </c>
      <c r="L2277" s="10">
        <f t="shared" si="17"/>
        <v>1278.75</v>
      </c>
      <c r="M2277" s="11">
        <v>0.3</v>
      </c>
      <c r="O2277" s="16"/>
      <c r="P2277" s="14"/>
      <c r="Q2277" s="12"/>
      <c r="R2277" s="13"/>
    </row>
    <row r="2278" spans="1:18" ht="15.75" customHeight="1">
      <c r="A2278" s="1"/>
      <c r="B2278" s="6" t="s">
        <v>14</v>
      </c>
      <c r="C2278" s="6">
        <v>1185732</v>
      </c>
      <c r="D2278" s="7">
        <v>44382</v>
      </c>
      <c r="E2278" s="6" t="s">
        <v>46</v>
      </c>
      <c r="F2278" s="6" t="s">
        <v>86</v>
      </c>
      <c r="G2278" s="6" t="s">
        <v>87</v>
      </c>
      <c r="H2278" s="6" t="s">
        <v>21</v>
      </c>
      <c r="I2278" s="8">
        <v>0.65</v>
      </c>
      <c r="J2278" s="9">
        <v>8000</v>
      </c>
      <c r="K2278" s="10">
        <f t="shared" si="16"/>
        <v>5200</v>
      </c>
      <c r="L2278" s="10">
        <f t="shared" si="17"/>
        <v>1819.9999999999998</v>
      </c>
      <c r="M2278" s="11">
        <v>0.35</v>
      </c>
      <c r="O2278" s="16"/>
      <c r="P2278" s="14"/>
      <c r="Q2278" s="12"/>
      <c r="R2278" s="13"/>
    </row>
    <row r="2279" spans="1:18" ht="15.75" customHeight="1">
      <c r="A2279" s="1"/>
      <c r="B2279" s="6" t="s">
        <v>14</v>
      </c>
      <c r="C2279" s="6">
        <v>1185732</v>
      </c>
      <c r="D2279" s="7">
        <v>44382</v>
      </c>
      <c r="E2279" s="6" t="s">
        <v>46</v>
      </c>
      <c r="F2279" s="6" t="s">
        <v>86</v>
      </c>
      <c r="G2279" s="6" t="s">
        <v>87</v>
      </c>
      <c r="H2279" s="6" t="s">
        <v>22</v>
      </c>
      <c r="I2279" s="8">
        <v>0.70000000000000007</v>
      </c>
      <c r="J2279" s="9">
        <v>9750</v>
      </c>
      <c r="K2279" s="10">
        <f t="shared" si="16"/>
        <v>6825.0000000000009</v>
      </c>
      <c r="L2279" s="10">
        <f t="shared" si="17"/>
        <v>3412.5000000000005</v>
      </c>
      <c r="M2279" s="11">
        <v>0.5</v>
      </c>
      <c r="O2279" s="16"/>
      <c r="P2279" s="14"/>
      <c r="Q2279" s="12"/>
      <c r="R2279" s="13"/>
    </row>
    <row r="2280" spans="1:18" ht="15.75" customHeight="1">
      <c r="A2280" s="1"/>
      <c r="B2280" s="6" t="s">
        <v>14</v>
      </c>
      <c r="C2280" s="6">
        <v>1185732</v>
      </c>
      <c r="D2280" s="7">
        <v>44414</v>
      </c>
      <c r="E2280" s="6" t="s">
        <v>46</v>
      </c>
      <c r="F2280" s="6" t="s">
        <v>86</v>
      </c>
      <c r="G2280" s="6" t="s">
        <v>87</v>
      </c>
      <c r="H2280" s="6" t="s">
        <v>17</v>
      </c>
      <c r="I2280" s="8">
        <v>0.65</v>
      </c>
      <c r="J2280" s="9">
        <v>11250</v>
      </c>
      <c r="K2280" s="10">
        <f t="shared" si="16"/>
        <v>7312.5</v>
      </c>
      <c r="L2280" s="10">
        <f t="shared" si="17"/>
        <v>3290.625</v>
      </c>
      <c r="M2280" s="11">
        <v>0.45</v>
      </c>
      <c r="O2280" s="16"/>
      <c r="P2280" s="14"/>
      <c r="Q2280" s="12"/>
      <c r="R2280" s="13"/>
    </row>
    <row r="2281" spans="1:18" ht="15.75" customHeight="1">
      <c r="A2281" s="1"/>
      <c r="B2281" s="6" t="s">
        <v>14</v>
      </c>
      <c r="C2281" s="6">
        <v>1185732</v>
      </c>
      <c r="D2281" s="7">
        <v>44414</v>
      </c>
      <c r="E2281" s="6" t="s">
        <v>46</v>
      </c>
      <c r="F2281" s="6" t="s">
        <v>86</v>
      </c>
      <c r="G2281" s="6" t="s">
        <v>87</v>
      </c>
      <c r="H2281" s="6" t="s">
        <v>18</v>
      </c>
      <c r="I2281" s="8">
        <v>0.60000000000000009</v>
      </c>
      <c r="J2281" s="9">
        <v>9000</v>
      </c>
      <c r="K2281" s="10">
        <f t="shared" si="16"/>
        <v>5400.0000000000009</v>
      </c>
      <c r="L2281" s="10">
        <f t="shared" si="17"/>
        <v>1890.0000000000002</v>
      </c>
      <c r="M2281" s="11">
        <v>0.35</v>
      </c>
      <c r="O2281" s="16"/>
      <c r="P2281" s="14"/>
      <c r="Q2281" s="12"/>
      <c r="R2281" s="13"/>
    </row>
    <row r="2282" spans="1:18" ht="15.75" customHeight="1">
      <c r="A2282" s="1"/>
      <c r="B2282" s="6" t="s">
        <v>14</v>
      </c>
      <c r="C2282" s="6">
        <v>1185732</v>
      </c>
      <c r="D2282" s="7">
        <v>44414</v>
      </c>
      <c r="E2282" s="6" t="s">
        <v>46</v>
      </c>
      <c r="F2282" s="6" t="s">
        <v>86</v>
      </c>
      <c r="G2282" s="6" t="s">
        <v>87</v>
      </c>
      <c r="H2282" s="6" t="s">
        <v>19</v>
      </c>
      <c r="I2282" s="8">
        <v>0.55000000000000004</v>
      </c>
      <c r="J2282" s="9">
        <v>8250</v>
      </c>
      <c r="K2282" s="10">
        <f t="shared" si="16"/>
        <v>4537.5</v>
      </c>
      <c r="L2282" s="10">
        <f t="shared" si="17"/>
        <v>1134.375</v>
      </c>
      <c r="M2282" s="11">
        <v>0.25</v>
      </c>
      <c r="O2282" s="16"/>
      <c r="P2282" s="14"/>
      <c r="Q2282" s="12"/>
      <c r="R2282" s="13"/>
    </row>
    <row r="2283" spans="1:18" ht="15.75" customHeight="1">
      <c r="A2283" s="1"/>
      <c r="B2283" s="6" t="s">
        <v>14</v>
      </c>
      <c r="C2283" s="6">
        <v>1185732</v>
      </c>
      <c r="D2283" s="7">
        <v>44414</v>
      </c>
      <c r="E2283" s="6" t="s">
        <v>46</v>
      </c>
      <c r="F2283" s="6" t="s">
        <v>86</v>
      </c>
      <c r="G2283" s="6" t="s">
        <v>87</v>
      </c>
      <c r="H2283" s="6" t="s">
        <v>20</v>
      </c>
      <c r="I2283" s="8">
        <v>0.45</v>
      </c>
      <c r="J2283" s="9">
        <v>7750</v>
      </c>
      <c r="K2283" s="10">
        <f t="shared" si="16"/>
        <v>3487.5</v>
      </c>
      <c r="L2283" s="10">
        <f t="shared" si="17"/>
        <v>1046.25</v>
      </c>
      <c r="M2283" s="11">
        <v>0.3</v>
      </c>
      <c r="O2283" s="16"/>
      <c r="P2283" s="14"/>
      <c r="Q2283" s="12"/>
      <c r="R2283" s="13"/>
    </row>
    <row r="2284" spans="1:18" ht="15.75" customHeight="1">
      <c r="A2284" s="1"/>
      <c r="B2284" s="6" t="s">
        <v>14</v>
      </c>
      <c r="C2284" s="6">
        <v>1185732</v>
      </c>
      <c r="D2284" s="7">
        <v>44414</v>
      </c>
      <c r="E2284" s="6" t="s">
        <v>46</v>
      </c>
      <c r="F2284" s="6" t="s">
        <v>86</v>
      </c>
      <c r="G2284" s="6" t="s">
        <v>87</v>
      </c>
      <c r="H2284" s="6" t="s">
        <v>21</v>
      </c>
      <c r="I2284" s="8">
        <v>0.55000000000000004</v>
      </c>
      <c r="J2284" s="9">
        <v>7500</v>
      </c>
      <c r="K2284" s="10">
        <f t="shared" si="16"/>
        <v>4125</v>
      </c>
      <c r="L2284" s="10">
        <f t="shared" si="17"/>
        <v>1443.75</v>
      </c>
      <c r="M2284" s="11">
        <v>0.35</v>
      </c>
      <c r="O2284" s="16"/>
      <c r="P2284" s="14"/>
      <c r="Q2284" s="12"/>
      <c r="R2284" s="13"/>
    </row>
    <row r="2285" spans="1:18" ht="15.75" customHeight="1">
      <c r="A2285" s="1"/>
      <c r="B2285" s="6" t="s">
        <v>14</v>
      </c>
      <c r="C2285" s="6">
        <v>1185732</v>
      </c>
      <c r="D2285" s="7">
        <v>44414</v>
      </c>
      <c r="E2285" s="6" t="s">
        <v>46</v>
      </c>
      <c r="F2285" s="6" t="s">
        <v>86</v>
      </c>
      <c r="G2285" s="6" t="s">
        <v>87</v>
      </c>
      <c r="H2285" s="6" t="s">
        <v>22</v>
      </c>
      <c r="I2285" s="8">
        <v>0.60000000000000009</v>
      </c>
      <c r="J2285" s="9">
        <v>9250</v>
      </c>
      <c r="K2285" s="10">
        <f t="shared" si="16"/>
        <v>5550.0000000000009</v>
      </c>
      <c r="L2285" s="10">
        <f t="shared" si="17"/>
        <v>2775.0000000000005</v>
      </c>
      <c r="M2285" s="11">
        <v>0.5</v>
      </c>
      <c r="O2285" s="16"/>
      <c r="P2285" s="14"/>
      <c r="Q2285" s="12"/>
      <c r="R2285" s="13"/>
    </row>
    <row r="2286" spans="1:18" ht="15.75" customHeight="1">
      <c r="A2286" s="1"/>
      <c r="B2286" s="6" t="s">
        <v>14</v>
      </c>
      <c r="C2286" s="6">
        <v>1185732</v>
      </c>
      <c r="D2286" s="7">
        <v>44444</v>
      </c>
      <c r="E2286" s="6" t="s">
        <v>46</v>
      </c>
      <c r="F2286" s="6" t="s">
        <v>86</v>
      </c>
      <c r="G2286" s="6" t="s">
        <v>87</v>
      </c>
      <c r="H2286" s="6" t="s">
        <v>17</v>
      </c>
      <c r="I2286" s="8">
        <v>0.55000000000000004</v>
      </c>
      <c r="J2286" s="9">
        <v>10250</v>
      </c>
      <c r="K2286" s="10">
        <f t="shared" si="16"/>
        <v>5637.5000000000009</v>
      </c>
      <c r="L2286" s="10">
        <f t="shared" si="17"/>
        <v>2536.8750000000005</v>
      </c>
      <c r="M2286" s="11">
        <v>0.45</v>
      </c>
      <c r="O2286" s="16"/>
      <c r="P2286" s="14"/>
      <c r="Q2286" s="12"/>
      <c r="R2286" s="13"/>
    </row>
    <row r="2287" spans="1:18" ht="15.75" customHeight="1">
      <c r="A2287" s="1"/>
      <c r="B2287" s="6" t="s">
        <v>14</v>
      </c>
      <c r="C2287" s="6">
        <v>1185732</v>
      </c>
      <c r="D2287" s="7">
        <v>44444</v>
      </c>
      <c r="E2287" s="6" t="s">
        <v>46</v>
      </c>
      <c r="F2287" s="6" t="s">
        <v>86</v>
      </c>
      <c r="G2287" s="6" t="s">
        <v>87</v>
      </c>
      <c r="H2287" s="6" t="s">
        <v>18</v>
      </c>
      <c r="I2287" s="8">
        <v>0.50000000000000011</v>
      </c>
      <c r="J2287" s="9">
        <v>8250</v>
      </c>
      <c r="K2287" s="10">
        <f t="shared" si="16"/>
        <v>4125.0000000000009</v>
      </c>
      <c r="L2287" s="10">
        <f t="shared" si="17"/>
        <v>1443.7500000000002</v>
      </c>
      <c r="M2287" s="11">
        <v>0.35</v>
      </c>
      <c r="O2287" s="16"/>
      <c r="P2287" s="14"/>
      <c r="Q2287" s="12"/>
      <c r="R2287" s="13"/>
    </row>
    <row r="2288" spans="1:18" ht="15.75" customHeight="1">
      <c r="A2288" s="1"/>
      <c r="B2288" s="6" t="s">
        <v>14</v>
      </c>
      <c r="C2288" s="6">
        <v>1185732</v>
      </c>
      <c r="D2288" s="7">
        <v>44444</v>
      </c>
      <c r="E2288" s="6" t="s">
        <v>46</v>
      </c>
      <c r="F2288" s="6" t="s">
        <v>86</v>
      </c>
      <c r="G2288" s="6" t="s">
        <v>87</v>
      </c>
      <c r="H2288" s="6" t="s">
        <v>19</v>
      </c>
      <c r="I2288" s="8">
        <v>0.4</v>
      </c>
      <c r="J2288" s="9">
        <v>7250</v>
      </c>
      <c r="K2288" s="10">
        <f t="shared" si="16"/>
        <v>2900</v>
      </c>
      <c r="L2288" s="10">
        <f t="shared" si="17"/>
        <v>725</v>
      </c>
      <c r="M2288" s="11">
        <v>0.25</v>
      </c>
      <c r="O2288" s="16"/>
      <c r="P2288" s="14"/>
      <c r="Q2288" s="12"/>
      <c r="R2288" s="13"/>
    </row>
    <row r="2289" spans="1:18" ht="15.75" customHeight="1">
      <c r="A2289" s="1"/>
      <c r="B2289" s="6" t="s">
        <v>14</v>
      </c>
      <c r="C2289" s="6">
        <v>1185732</v>
      </c>
      <c r="D2289" s="7">
        <v>44444</v>
      </c>
      <c r="E2289" s="6" t="s">
        <v>46</v>
      </c>
      <c r="F2289" s="6" t="s">
        <v>86</v>
      </c>
      <c r="G2289" s="6" t="s">
        <v>87</v>
      </c>
      <c r="H2289" s="6" t="s">
        <v>20</v>
      </c>
      <c r="I2289" s="8">
        <v>0.4</v>
      </c>
      <c r="J2289" s="9">
        <v>7000</v>
      </c>
      <c r="K2289" s="10">
        <f t="shared" si="16"/>
        <v>2800</v>
      </c>
      <c r="L2289" s="10">
        <f t="shared" si="17"/>
        <v>840</v>
      </c>
      <c r="M2289" s="11">
        <v>0.3</v>
      </c>
      <c r="O2289" s="16"/>
      <c r="P2289" s="14"/>
      <c r="Q2289" s="12"/>
      <c r="R2289" s="13"/>
    </row>
    <row r="2290" spans="1:18" ht="15.75" customHeight="1">
      <c r="A2290" s="1"/>
      <c r="B2290" s="6" t="s">
        <v>14</v>
      </c>
      <c r="C2290" s="6">
        <v>1185732</v>
      </c>
      <c r="D2290" s="7">
        <v>44444</v>
      </c>
      <c r="E2290" s="6" t="s">
        <v>46</v>
      </c>
      <c r="F2290" s="6" t="s">
        <v>86</v>
      </c>
      <c r="G2290" s="6" t="s">
        <v>87</v>
      </c>
      <c r="H2290" s="6" t="s">
        <v>21</v>
      </c>
      <c r="I2290" s="8">
        <v>0.5</v>
      </c>
      <c r="J2290" s="9">
        <v>7000</v>
      </c>
      <c r="K2290" s="10">
        <f t="shared" si="16"/>
        <v>3500</v>
      </c>
      <c r="L2290" s="10">
        <f t="shared" si="17"/>
        <v>1225</v>
      </c>
      <c r="M2290" s="11">
        <v>0.35</v>
      </c>
      <c r="O2290" s="16"/>
      <c r="P2290" s="14"/>
      <c r="Q2290" s="12"/>
      <c r="R2290" s="13"/>
    </row>
    <row r="2291" spans="1:18" ht="15.75" customHeight="1">
      <c r="A2291" s="1"/>
      <c r="B2291" s="6" t="s">
        <v>14</v>
      </c>
      <c r="C2291" s="6">
        <v>1185732</v>
      </c>
      <c r="D2291" s="7">
        <v>44444</v>
      </c>
      <c r="E2291" s="6" t="s">
        <v>46</v>
      </c>
      <c r="F2291" s="6" t="s">
        <v>86</v>
      </c>
      <c r="G2291" s="6" t="s">
        <v>87</v>
      </c>
      <c r="H2291" s="6" t="s">
        <v>22</v>
      </c>
      <c r="I2291" s="8">
        <v>0.55000000000000004</v>
      </c>
      <c r="J2291" s="9">
        <v>8000</v>
      </c>
      <c r="K2291" s="10">
        <f t="shared" si="16"/>
        <v>4400</v>
      </c>
      <c r="L2291" s="10">
        <f t="shared" si="17"/>
        <v>2200</v>
      </c>
      <c r="M2291" s="11">
        <v>0.5</v>
      </c>
      <c r="O2291" s="16"/>
      <c r="P2291" s="14"/>
      <c r="Q2291" s="12"/>
      <c r="R2291" s="13"/>
    </row>
    <row r="2292" spans="1:18" ht="15.75" customHeight="1">
      <c r="A2292" s="1"/>
      <c r="B2292" s="6" t="s">
        <v>14</v>
      </c>
      <c r="C2292" s="6">
        <v>1185732</v>
      </c>
      <c r="D2292" s="7">
        <v>44476</v>
      </c>
      <c r="E2292" s="6" t="s">
        <v>46</v>
      </c>
      <c r="F2292" s="6" t="s">
        <v>86</v>
      </c>
      <c r="G2292" s="6" t="s">
        <v>87</v>
      </c>
      <c r="H2292" s="6" t="s">
        <v>17</v>
      </c>
      <c r="I2292" s="8">
        <v>0.55000000000000004</v>
      </c>
      <c r="J2292" s="9">
        <v>9750</v>
      </c>
      <c r="K2292" s="10">
        <f t="shared" si="16"/>
        <v>5362.5</v>
      </c>
      <c r="L2292" s="10">
        <f t="shared" si="17"/>
        <v>2413.125</v>
      </c>
      <c r="M2292" s="11">
        <v>0.45</v>
      </c>
      <c r="O2292" s="16"/>
      <c r="P2292" s="14"/>
      <c r="Q2292" s="12"/>
      <c r="R2292" s="13"/>
    </row>
    <row r="2293" spans="1:18" ht="15.75" customHeight="1">
      <c r="A2293" s="1"/>
      <c r="B2293" s="6" t="s">
        <v>14</v>
      </c>
      <c r="C2293" s="6">
        <v>1185732</v>
      </c>
      <c r="D2293" s="7">
        <v>44476</v>
      </c>
      <c r="E2293" s="6" t="s">
        <v>46</v>
      </c>
      <c r="F2293" s="6" t="s">
        <v>86</v>
      </c>
      <c r="G2293" s="6" t="s">
        <v>87</v>
      </c>
      <c r="H2293" s="6" t="s">
        <v>18</v>
      </c>
      <c r="I2293" s="8">
        <v>0.45000000000000012</v>
      </c>
      <c r="J2293" s="9">
        <v>8000</v>
      </c>
      <c r="K2293" s="10">
        <f t="shared" si="16"/>
        <v>3600.0000000000009</v>
      </c>
      <c r="L2293" s="10">
        <f t="shared" si="17"/>
        <v>1260.0000000000002</v>
      </c>
      <c r="M2293" s="11">
        <v>0.35</v>
      </c>
      <c r="O2293" s="16"/>
      <c r="P2293" s="14"/>
      <c r="Q2293" s="12"/>
      <c r="R2293" s="13"/>
    </row>
    <row r="2294" spans="1:18" ht="15.75" customHeight="1">
      <c r="A2294" s="1"/>
      <c r="B2294" s="6" t="s">
        <v>14</v>
      </c>
      <c r="C2294" s="6">
        <v>1185732</v>
      </c>
      <c r="D2294" s="7">
        <v>44476</v>
      </c>
      <c r="E2294" s="6" t="s">
        <v>46</v>
      </c>
      <c r="F2294" s="6" t="s">
        <v>86</v>
      </c>
      <c r="G2294" s="6" t="s">
        <v>87</v>
      </c>
      <c r="H2294" s="6" t="s">
        <v>19</v>
      </c>
      <c r="I2294" s="8">
        <v>0.45000000000000012</v>
      </c>
      <c r="J2294" s="9">
        <v>6750</v>
      </c>
      <c r="K2294" s="10">
        <f t="shared" si="16"/>
        <v>3037.5000000000009</v>
      </c>
      <c r="L2294" s="10">
        <f t="shared" si="17"/>
        <v>759.37500000000023</v>
      </c>
      <c r="M2294" s="11">
        <v>0.25</v>
      </c>
      <c r="O2294" s="16"/>
      <c r="P2294" s="14"/>
      <c r="Q2294" s="12"/>
      <c r="R2294" s="13"/>
    </row>
    <row r="2295" spans="1:18" ht="15.75" customHeight="1">
      <c r="A2295" s="1"/>
      <c r="B2295" s="6" t="s">
        <v>14</v>
      </c>
      <c r="C2295" s="6">
        <v>1185732</v>
      </c>
      <c r="D2295" s="7">
        <v>44476</v>
      </c>
      <c r="E2295" s="6" t="s">
        <v>46</v>
      </c>
      <c r="F2295" s="6" t="s">
        <v>86</v>
      </c>
      <c r="G2295" s="6" t="s">
        <v>87</v>
      </c>
      <c r="H2295" s="6" t="s">
        <v>20</v>
      </c>
      <c r="I2295" s="8">
        <v>0.45000000000000012</v>
      </c>
      <c r="J2295" s="9">
        <v>6500</v>
      </c>
      <c r="K2295" s="10">
        <f t="shared" si="16"/>
        <v>2925.0000000000009</v>
      </c>
      <c r="L2295" s="10">
        <f t="shared" si="17"/>
        <v>877.50000000000023</v>
      </c>
      <c r="M2295" s="11">
        <v>0.3</v>
      </c>
      <c r="O2295" s="16"/>
      <c r="P2295" s="14"/>
      <c r="Q2295" s="12"/>
      <c r="R2295" s="13"/>
    </row>
    <row r="2296" spans="1:18" ht="15.75" customHeight="1">
      <c r="A2296" s="1"/>
      <c r="B2296" s="6" t="s">
        <v>14</v>
      </c>
      <c r="C2296" s="6">
        <v>1185732</v>
      </c>
      <c r="D2296" s="7">
        <v>44476</v>
      </c>
      <c r="E2296" s="6" t="s">
        <v>46</v>
      </c>
      <c r="F2296" s="6" t="s">
        <v>86</v>
      </c>
      <c r="G2296" s="6" t="s">
        <v>87</v>
      </c>
      <c r="H2296" s="6" t="s">
        <v>21</v>
      </c>
      <c r="I2296" s="8">
        <v>0.55000000000000004</v>
      </c>
      <c r="J2296" s="9">
        <v>6500</v>
      </c>
      <c r="K2296" s="10">
        <f t="shared" si="16"/>
        <v>3575.0000000000005</v>
      </c>
      <c r="L2296" s="10">
        <f t="shared" si="17"/>
        <v>1251.25</v>
      </c>
      <c r="M2296" s="11">
        <v>0.35</v>
      </c>
      <c r="O2296" s="16"/>
      <c r="P2296" s="14"/>
      <c r="Q2296" s="12"/>
      <c r="R2296" s="13"/>
    </row>
    <row r="2297" spans="1:18" ht="15.75" customHeight="1">
      <c r="A2297" s="1"/>
      <c r="B2297" s="6" t="s">
        <v>14</v>
      </c>
      <c r="C2297" s="6">
        <v>1185732</v>
      </c>
      <c r="D2297" s="7">
        <v>44476</v>
      </c>
      <c r="E2297" s="6" t="s">
        <v>46</v>
      </c>
      <c r="F2297" s="6" t="s">
        <v>86</v>
      </c>
      <c r="G2297" s="6" t="s">
        <v>87</v>
      </c>
      <c r="H2297" s="6" t="s">
        <v>22</v>
      </c>
      <c r="I2297" s="8">
        <v>0.6</v>
      </c>
      <c r="J2297" s="9">
        <v>7750</v>
      </c>
      <c r="K2297" s="10">
        <f t="shared" si="16"/>
        <v>4650</v>
      </c>
      <c r="L2297" s="10">
        <f t="shared" si="17"/>
        <v>2325</v>
      </c>
      <c r="M2297" s="11">
        <v>0.5</v>
      </c>
      <c r="O2297" s="16"/>
      <c r="P2297" s="14"/>
      <c r="Q2297" s="12"/>
      <c r="R2297" s="13"/>
    </row>
    <row r="2298" spans="1:18" ht="15.75" customHeight="1">
      <c r="A2298" s="1"/>
      <c r="B2298" s="6" t="s">
        <v>14</v>
      </c>
      <c r="C2298" s="6">
        <v>1185732</v>
      </c>
      <c r="D2298" s="7">
        <v>44506</v>
      </c>
      <c r="E2298" s="6" t="s">
        <v>46</v>
      </c>
      <c r="F2298" s="6" t="s">
        <v>86</v>
      </c>
      <c r="G2298" s="6" t="s">
        <v>87</v>
      </c>
      <c r="H2298" s="6" t="s">
        <v>17</v>
      </c>
      <c r="I2298" s="8">
        <v>0.55000000000000004</v>
      </c>
      <c r="J2298" s="9">
        <v>9250</v>
      </c>
      <c r="K2298" s="10">
        <f t="shared" si="16"/>
        <v>5087.5</v>
      </c>
      <c r="L2298" s="10">
        <f t="shared" si="17"/>
        <v>2289.375</v>
      </c>
      <c r="M2298" s="11">
        <v>0.45</v>
      </c>
      <c r="O2298" s="16"/>
      <c r="P2298" s="14"/>
      <c r="Q2298" s="12"/>
      <c r="R2298" s="13"/>
    </row>
    <row r="2299" spans="1:18" ht="15.75" customHeight="1">
      <c r="A2299" s="1"/>
      <c r="B2299" s="6" t="s">
        <v>14</v>
      </c>
      <c r="C2299" s="6">
        <v>1185732</v>
      </c>
      <c r="D2299" s="7">
        <v>44506</v>
      </c>
      <c r="E2299" s="6" t="s">
        <v>46</v>
      </c>
      <c r="F2299" s="6" t="s">
        <v>86</v>
      </c>
      <c r="G2299" s="6" t="s">
        <v>87</v>
      </c>
      <c r="H2299" s="6" t="s">
        <v>18</v>
      </c>
      <c r="I2299" s="8">
        <v>0.45000000000000012</v>
      </c>
      <c r="J2299" s="9">
        <v>7500</v>
      </c>
      <c r="K2299" s="10">
        <f t="shared" si="16"/>
        <v>3375.0000000000009</v>
      </c>
      <c r="L2299" s="10">
        <f t="shared" si="17"/>
        <v>1181.2500000000002</v>
      </c>
      <c r="M2299" s="11">
        <v>0.35</v>
      </c>
      <c r="O2299" s="16"/>
      <c r="P2299" s="14"/>
      <c r="Q2299" s="12"/>
      <c r="R2299" s="13"/>
    </row>
    <row r="2300" spans="1:18" ht="15.75" customHeight="1">
      <c r="A2300" s="1"/>
      <c r="B2300" s="6" t="s">
        <v>14</v>
      </c>
      <c r="C2300" s="6">
        <v>1185732</v>
      </c>
      <c r="D2300" s="7">
        <v>44506</v>
      </c>
      <c r="E2300" s="6" t="s">
        <v>46</v>
      </c>
      <c r="F2300" s="6" t="s">
        <v>86</v>
      </c>
      <c r="G2300" s="6" t="s">
        <v>87</v>
      </c>
      <c r="H2300" s="6" t="s">
        <v>19</v>
      </c>
      <c r="I2300" s="8">
        <v>0.45000000000000012</v>
      </c>
      <c r="J2300" s="9">
        <v>6950</v>
      </c>
      <c r="K2300" s="10">
        <f t="shared" si="16"/>
        <v>3127.5000000000009</v>
      </c>
      <c r="L2300" s="10">
        <f t="shared" si="17"/>
        <v>781.87500000000023</v>
      </c>
      <c r="M2300" s="11">
        <v>0.25</v>
      </c>
      <c r="O2300" s="16"/>
      <c r="P2300" s="14"/>
      <c r="Q2300" s="12"/>
      <c r="R2300" s="13"/>
    </row>
    <row r="2301" spans="1:18" ht="15.75" customHeight="1">
      <c r="A2301" s="1"/>
      <c r="B2301" s="6" t="s">
        <v>14</v>
      </c>
      <c r="C2301" s="6">
        <v>1185732</v>
      </c>
      <c r="D2301" s="7">
        <v>44506</v>
      </c>
      <c r="E2301" s="6" t="s">
        <v>46</v>
      </c>
      <c r="F2301" s="6" t="s">
        <v>86</v>
      </c>
      <c r="G2301" s="6" t="s">
        <v>87</v>
      </c>
      <c r="H2301" s="6" t="s">
        <v>20</v>
      </c>
      <c r="I2301" s="8">
        <v>0.55000000000000016</v>
      </c>
      <c r="J2301" s="9">
        <v>7500</v>
      </c>
      <c r="K2301" s="10">
        <f t="shared" ref="K2301:K2555" si="18">I2301*J2301</f>
        <v>4125.0000000000009</v>
      </c>
      <c r="L2301" s="10">
        <f t="shared" ref="L2301:L2555" si="19">K2301*M2301</f>
        <v>1237.5000000000002</v>
      </c>
      <c r="M2301" s="11">
        <v>0.3</v>
      </c>
      <c r="O2301" s="16"/>
      <c r="P2301" s="14"/>
      <c r="Q2301" s="12"/>
      <c r="R2301" s="13"/>
    </row>
    <row r="2302" spans="1:18" ht="15.75" customHeight="1">
      <c r="A2302" s="1"/>
      <c r="B2302" s="6" t="s">
        <v>14</v>
      </c>
      <c r="C2302" s="6">
        <v>1185732</v>
      </c>
      <c r="D2302" s="7">
        <v>44506</v>
      </c>
      <c r="E2302" s="6" t="s">
        <v>46</v>
      </c>
      <c r="F2302" s="6" t="s">
        <v>86</v>
      </c>
      <c r="G2302" s="6" t="s">
        <v>87</v>
      </c>
      <c r="H2302" s="6" t="s">
        <v>21</v>
      </c>
      <c r="I2302" s="8">
        <v>0.70000000000000007</v>
      </c>
      <c r="J2302" s="9">
        <v>7250</v>
      </c>
      <c r="K2302" s="10">
        <f t="shared" si="18"/>
        <v>5075.0000000000009</v>
      </c>
      <c r="L2302" s="10">
        <f t="shared" si="19"/>
        <v>1776.2500000000002</v>
      </c>
      <c r="M2302" s="11">
        <v>0.35</v>
      </c>
      <c r="O2302" s="16"/>
      <c r="P2302" s="14"/>
      <c r="Q2302" s="12"/>
      <c r="R2302" s="13"/>
    </row>
    <row r="2303" spans="1:18" ht="15.75" customHeight="1">
      <c r="A2303" s="1"/>
      <c r="B2303" s="6" t="s">
        <v>14</v>
      </c>
      <c r="C2303" s="6">
        <v>1185732</v>
      </c>
      <c r="D2303" s="7">
        <v>44506</v>
      </c>
      <c r="E2303" s="6" t="s">
        <v>46</v>
      </c>
      <c r="F2303" s="6" t="s">
        <v>86</v>
      </c>
      <c r="G2303" s="6" t="s">
        <v>87</v>
      </c>
      <c r="H2303" s="6" t="s">
        <v>22</v>
      </c>
      <c r="I2303" s="8">
        <v>0.75</v>
      </c>
      <c r="J2303" s="9">
        <v>8250</v>
      </c>
      <c r="K2303" s="10">
        <f t="shared" si="18"/>
        <v>6187.5</v>
      </c>
      <c r="L2303" s="10">
        <f t="shared" si="19"/>
        <v>3093.75</v>
      </c>
      <c r="M2303" s="11">
        <v>0.5</v>
      </c>
      <c r="O2303" s="16"/>
      <c r="P2303" s="14"/>
      <c r="Q2303" s="12"/>
      <c r="R2303" s="13"/>
    </row>
    <row r="2304" spans="1:18" ht="15.75" customHeight="1">
      <c r="A2304" s="1"/>
      <c r="B2304" s="6" t="s">
        <v>14</v>
      </c>
      <c r="C2304" s="6">
        <v>1185732</v>
      </c>
      <c r="D2304" s="7">
        <v>44535</v>
      </c>
      <c r="E2304" s="6" t="s">
        <v>46</v>
      </c>
      <c r="F2304" s="6" t="s">
        <v>86</v>
      </c>
      <c r="G2304" s="6" t="s">
        <v>87</v>
      </c>
      <c r="H2304" s="6" t="s">
        <v>17</v>
      </c>
      <c r="I2304" s="8">
        <v>0.70000000000000007</v>
      </c>
      <c r="J2304" s="9">
        <v>10750</v>
      </c>
      <c r="K2304" s="10">
        <f t="shared" si="18"/>
        <v>7525.0000000000009</v>
      </c>
      <c r="L2304" s="10">
        <f t="shared" si="19"/>
        <v>3386.2500000000005</v>
      </c>
      <c r="M2304" s="11">
        <v>0.45</v>
      </c>
      <c r="O2304" s="16"/>
      <c r="P2304" s="14"/>
      <c r="Q2304" s="12"/>
      <c r="R2304" s="13"/>
    </row>
    <row r="2305" spans="1:18" ht="15.75" customHeight="1">
      <c r="A2305" s="1"/>
      <c r="B2305" s="6" t="s">
        <v>14</v>
      </c>
      <c r="C2305" s="6">
        <v>1185732</v>
      </c>
      <c r="D2305" s="7">
        <v>44535</v>
      </c>
      <c r="E2305" s="6" t="s">
        <v>46</v>
      </c>
      <c r="F2305" s="6" t="s">
        <v>86</v>
      </c>
      <c r="G2305" s="6" t="s">
        <v>87</v>
      </c>
      <c r="H2305" s="6" t="s">
        <v>18</v>
      </c>
      <c r="I2305" s="8">
        <v>0.60000000000000009</v>
      </c>
      <c r="J2305" s="9">
        <v>8750</v>
      </c>
      <c r="K2305" s="10">
        <f t="shared" si="18"/>
        <v>5250.0000000000009</v>
      </c>
      <c r="L2305" s="10">
        <f t="shared" si="19"/>
        <v>1837.5000000000002</v>
      </c>
      <c r="M2305" s="11">
        <v>0.35</v>
      </c>
      <c r="O2305" s="16"/>
      <c r="P2305" s="14"/>
      <c r="Q2305" s="12"/>
      <c r="R2305" s="13"/>
    </row>
    <row r="2306" spans="1:18" ht="15.75" customHeight="1">
      <c r="A2306" s="1"/>
      <c r="B2306" s="6" t="s">
        <v>14</v>
      </c>
      <c r="C2306" s="6">
        <v>1185732</v>
      </c>
      <c r="D2306" s="7">
        <v>44535</v>
      </c>
      <c r="E2306" s="6" t="s">
        <v>46</v>
      </c>
      <c r="F2306" s="6" t="s">
        <v>86</v>
      </c>
      <c r="G2306" s="6" t="s">
        <v>87</v>
      </c>
      <c r="H2306" s="6" t="s">
        <v>19</v>
      </c>
      <c r="I2306" s="8">
        <v>0.60000000000000009</v>
      </c>
      <c r="J2306" s="9">
        <v>8250</v>
      </c>
      <c r="K2306" s="10">
        <f t="shared" si="18"/>
        <v>4950.0000000000009</v>
      </c>
      <c r="L2306" s="10">
        <f t="shared" si="19"/>
        <v>1237.5000000000002</v>
      </c>
      <c r="M2306" s="11">
        <v>0.25</v>
      </c>
      <c r="O2306" s="16"/>
      <c r="P2306" s="14"/>
      <c r="Q2306" s="12"/>
      <c r="R2306" s="13"/>
    </row>
    <row r="2307" spans="1:18" ht="15.75" customHeight="1">
      <c r="A2307" s="1"/>
      <c r="B2307" s="6" t="s">
        <v>14</v>
      </c>
      <c r="C2307" s="6">
        <v>1185732</v>
      </c>
      <c r="D2307" s="7">
        <v>44535</v>
      </c>
      <c r="E2307" s="6" t="s">
        <v>46</v>
      </c>
      <c r="F2307" s="6" t="s">
        <v>86</v>
      </c>
      <c r="G2307" s="6" t="s">
        <v>87</v>
      </c>
      <c r="H2307" s="6" t="s">
        <v>20</v>
      </c>
      <c r="I2307" s="8">
        <v>0.60000000000000009</v>
      </c>
      <c r="J2307" s="9">
        <v>7750</v>
      </c>
      <c r="K2307" s="10">
        <f t="shared" si="18"/>
        <v>4650.0000000000009</v>
      </c>
      <c r="L2307" s="10">
        <f t="shared" si="19"/>
        <v>1395.0000000000002</v>
      </c>
      <c r="M2307" s="11">
        <v>0.3</v>
      </c>
      <c r="O2307" s="16"/>
      <c r="P2307" s="14"/>
      <c r="Q2307" s="12"/>
      <c r="R2307" s="13"/>
    </row>
    <row r="2308" spans="1:18" ht="15.75" customHeight="1">
      <c r="A2308" s="1"/>
      <c r="B2308" s="6" t="s">
        <v>14</v>
      </c>
      <c r="C2308" s="6">
        <v>1185732</v>
      </c>
      <c r="D2308" s="7">
        <v>44535</v>
      </c>
      <c r="E2308" s="6" t="s">
        <v>46</v>
      </c>
      <c r="F2308" s="6" t="s">
        <v>86</v>
      </c>
      <c r="G2308" s="6" t="s">
        <v>87</v>
      </c>
      <c r="H2308" s="6" t="s">
        <v>21</v>
      </c>
      <c r="I2308" s="8">
        <v>0.70000000000000007</v>
      </c>
      <c r="J2308" s="9">
        <v>7750</v>
      </c>
      <c r="K2308" s="10">
        <f t="shared" si="18"/>
        <v>5425.0000000000009</v>
      </c>
      <c r="L2308" s="10">
        <f t="shared" si="19"/>
        <v>1898.7500000000002</v>
      </c>
      <c r="M2308" s="11">
        <v>0.35</v>
      </c>
      <c r="O2308" s="16"/>
      <c r="P2308" s="14"/>
      <c r="Q2308" s="12"/>
      <c r="R2308" s="13"/>
    </row>
    <row r="2309" spans="1:18" ht="15.75" customHeight="1">
      <c r="A2309" s="1"/>
      <c r="B2309" s="6" t="s">
        <v>14</v>
      </c>
      <c r="C2309" s="6">
        <v>1185732</v>
      </c>
      <c r="D2309" s="7">
        <v>44535</v>
      </c>
      <c r="E2309" s="6" t="s">
        <v>46</v>
      </c>
      <c r="F2309" s="6" t="s">
        <v>86</v>
      </c>
      <c r="G2309" s="6" t="s">
        <v>87</v>
      </c>
      <c r="H2309" s="6" t="s">
        <v>22</v>
      </c>
      <c r="I2309" s="8">
        <v>0.75</v>
      </c>
      <c r="J2309" s="9">
        <v>8750</v>
      </c>
      <c r="K2309" s="10">
        <f t="shared" si="18"/>
        <v>6562.5</v>
      </c>
      <c r="L2309" s="10">
        <f t="shared" si="19"/>
        <v>3281.25</v>
      </c>
      <c r="M2309" s="11">
        <v>0.5</v>
      </c>
      <c r="O2309" s="16"/>
      <c r="P2309" s="14"/>
      <c r="Q2309" s="12"/>
      <c r="R2309" s="13"/>
    </row>
    <row r="2310" spans="1:18" ht="15.75" customHeight="1">
      <c r="A2310" s="1" t="s">
        <v>39</v>
      </c>
      <c r="B2310" s="6" t="s">
        <v>14</v>
      </c>
      <c r="C2310" s="6">
        <v>1185732</v>
      </c>
      <c r="D2310" s="7">
        <v>44202</v>
      </c>
      <c r="E2310" s="6" t="s">
        <v>46</v>
      </c>
      <c r="F2310" s="6" t="s">
        <v>88</v>
      </c>
      <c r="G2310" s="6" t="s">
        <v>89</v>
      </c>
      <c r="H2310" s="6" t="s">
        <v>17</v>
      </c>
      <c r="I2310" s="8">
        <v>0.35000000000000003</v>
      </c>
      <c r="J2310" s="9">
        <v>9250</v>
      </c>
      <c r="K2310" s="10">
        <f t="shared" si="18"/>
        <v>3237.5000000000005</v>
      </c>
      <c r="L2310" s="10">
        <f t="shared" si="19"/>
        <v>1295.0000000000002</v>
      </c>
      <c r="M2310" s="11">
        <v>0.4</v>
      </c>
      <c r="O2310" s="16"/>
      <c r="P2310" s="14"/>
      <c r="Q2310" s="12"/>
      <c r="R2310" s="13"/>
    </row>
    <row r="2311" spans="1:18" ht="15.75" customHeight="1">
      <c r="A2311" s="1"/>
      <c r="B2311" s="6" t="s">
        <v>14</v>
      </c>
      <c r="C2311" s="6">
        <v>1185732</v>
      </c>
      <c r="D2311" s="7">
        <v>44202</v>
      </c>
      <c r="E2311" s="6" t="s">
        <v>46</v>
      </c>
      <c r="F2311" s="6" t="s">
        <v>88</v>
      </c>
      <c r="G2311" s="6" t="s">
        <v>89</v>
      </c>
      <c r="H2311" s="6" t="s">
        <v>18</v>
      </c>
      <c r="I2311" s="8">
        <v>0.35000000000000003</v>
      </c>
      <c r="J2311" s="9">
        <v>7250</v>
      </c>
      <c r="K2311" s="10">
        <f t="shared" si="18"/>
        <v>2537.5000000000005</v>
      </c>
      <c r="L2311" s="10">
        <f t="shared" si="19"/>
        <v>888.12500000000011</v>
      </c>
      <c r="M2311" s="11">
        <v>0.35</v>
      </c>
      <c r="O2311" s="16"/>
      <c r="P2311" s="14"/>
      <c r="Q2311" s="12"/>
      <c r="R2311" s="13"/>
    </row>
    <row r="2312" spans="1:18" ht="15.75" customHeight="1">
      <c r="A2312" s="1"/>
      <c r="B2312" s="6" t="s">
        <v>14</v>
      </c>
      <c r="C2312" s="6">
        <v>1185732</v>
      </c>
      <c r="D2312" s="7">
        <v>44202</v>
      </c>
      <c r="E2312" s="6" t="s">
        <v>46</v>
      </c>
      <c r="F2312" s="6" t="s">
        <v>88</v>
      </c>
      <c r="G2312" s="6" t="s">
        <v>89</v>
      </c>
      <c r="H2312" s="6" t="s">
        <v>19</v>
      </c>
      <c r="I2312" s="8">
        <v>0.25000000000000006</v>
      </c>
      <c r="J2312" s="9">
        <v>7250</v>
      </c>
      <c r="K2312" s="10">
        <f t="shared" si="18"/>
        <v>1812.5000000000005</v>
      </c>
      <c r="L2312" s="10">
        <f t="shared" si="19"/>
        <v>725.00000000000023</v>
      </c>
      <c r="M2312" s="11">
        <v>0.4</v>
      </c>
      <c r="O2312" s="16"/>
      <c r="P2312" s="14"/>
      <c r="Q2312" s="12"/>
      <c r="R2312" s="13"/>
    </row>
    <row r="2313" spans="1:18" ht="15.75" customHeight="1">
      <c r="A2313" s="1"/>
      <c r="B2313" s="6" t="s">
        <v>14</v>
      </c>
      <c r="C2313" s="6">
        <v>1185732</v>
      </c>
      <c r="D2313" s="7">
        <v>44202</v>
      </c>
      <c r="E2313" s="6" t="s">
        <v>46</v>
      </c>
      <c r="F2313" s="6" t="s">
        <v>88</v>
      </c>
      <c r="G2313" s="6" t="s">
        <v>89</v>
      </c>
      <c r="H2313" s="6" t="s">
        <v>20</v>
      </c>
      <c r="I2313" s="8">
        <v>0.3</v>
      </c>
      <c r="J2313" s="9">
        <v>5750</v>
      </c>
      <c r="K2313" s="10">
        <f t="shared" si="18"/>
        <v>1725</v>
      </c>
      <c r="L2313" s="10">
        <f t="shared" si="19"/>
        <v>690</v>
      </c>
      <c r="M2313" s="11">
        <v>0.4</v>
      </c>
      <c r="O2313" s="16"/>
      <c r="P2313" s="14"/>
      <c r="Q2313" s="12"/>
      <c r="R2313" s="13"/>
    </row>
    <row r="2314" spans="1:18" ht="15.75" customHeight="1">
      <c r="A2314" s="1"/>
      <c r="B2314" s="6" t="s">
        <v>14</v>
      </c>
      <c r="C2314" s="6">
        <v>1185732</v>
      </c>
      <c r="D2314" s="7">
        <v>44202</v>
      </c>
      <c r="E2314" s="6" t="s">
        <v>46</v>
      </c>
      <c r="F2314" s="6" t="s">
        <v>88</v>
      </c>
      <c r="G2314" s="6" t="s">
        <v>89</v>
      </c>
      <c r="H2314" s="6" t="s">
        <v>21</v>
      </c>
      <c r="I2314" s="8">
        <v>0.45</v>
      </c>
      <c r="J2314" s="9">
        <v>6250</v>
      </c>
      <c r="K2314" s="10">
        <f t="shared" si="18"/>
        <v>2812.5</v>
      </c>
      <c r="L2314" s="10">
        <f t="shared" si="19"/>
        <v>984.37499999999989</v>
      </c>
      <c r="M2314" s="11">
        <v>0.35</v>
      </c>
      <c r="O2314" s="16"/>
      <c r="P2314" s="14"/>
      <c r="Q2314" s="12"/>
      <c r="R2314" s="13"/>
    </row>
    <row r="2315" spans="1:18" ht="15.75" customHeight="1">
      <c r="A2315" s="1"/>
      <c r="B2315" s="6" t="s">
        <v>14</v>
      </c>
      <c r="C2315" s="6">
        <v>1185732</v>
      </c>
      <c r="D2315" s="7">
        <v>44202</v>
      </c>
      <c r="E2315" s="6" t="s">
        <v>46</v>
      </c>
      <c r="F2315" s="6" t="s">
        <v>88</v>
      </c>
      <c r="G2315" s="6" t="s">
        <v>89</v>
      </c>
      <c r="H2315" s="6" t="s">
        <v>22</v>
      </c>
      <c r="I2315" s="8">
        <v>0.35000000000000003</v>
      </c>
      <c r="J2315" s="9">
        <v>7250</v>
      </c>
      <c r="K2315" s="10">
        <f t="shared" si="18"/>
        <v>2537.5000000000005</v>
      </c>
      <c r="L2315" s="10">
        <f t="shared" si="19"/>
        <v>1268.7500000000002</v>
      </c>
      <c r="M2315" s="11">
        <v>0.5</v>
      </c>
      <c r="O2315" s="16"/>
      <c r="P2315" s="14"/>
      <c r="Q2315" s="12"/>
      <c r="R2315" s="13"/>
    </row>
    <row r="2316" spans="1:18" ht="15.75" customHeight="1">
      <c r="A2316" s="1"/>
      <c r="B2316" s="6" t="s">
        <v>14</v>
      </c>
      <c r="C2316" s="6">
        <v>1185732</v>
      </c>
      <c r="D2316" s="7">
        <v>44231</v>
      </c>
      <c r="E2316" s="6" t="s">
        <v>46</v>
      </c>
      <c r="F2316" s="6" t="s">
        <v>88</v>
      </c>
      <c r="G2316" s="6" t="s">
        <v>89</v>
      </c>
      <c r="H2316" s="6" t="s">
        <v>17</v>
      </c>
      <c r="I2316" s="8">
        <v>0.35000000000000003</v>
      </c>
      <c r="J2316" s="9">
        <v>9750</v>
      </c>
      <c r="K2316" s="10">
        <f t="shared" si="18"/>
        <v>3412.5000000000005</v>
      </c>
      <c r="L2316" s="10">
        <f t="shared" si="19"/>
        <v>1365.0000000000002</v>
      </c>
      <c r="M2316" s="11">
        <v>0.4</v>
      </c>
      <c r="O2316" s="16"/>
      <c r="P2316" s="14"/>
      <c r="Q2316" s="12"/>
      <c r="R2316" s="13"/>
    </row>
    <row r="2317" spans="1:18" ht="15.75" customHeight="1">
      <c r="A2317" s="1"/>
      <c r="B2317" s="6" t="s">
        <v>14</v>
      </c>
      <c r="C2317" s="6">
        <v>1185732</v>
      </c>
      <c r="D2317" s="7">
        <v>44231</v>
      </c>
      <c r="E2317" s="6" t="s">
        <v>46</v>
      </c>
      <c r="F2317" s="6" t="s">
        <v>88</v>
      </c>
      <c r="G2317" s="6" t="s">
        <v>89</v>
      </c>
      <c r="H2317" s="6" t="s">
        <v>18</v>
      </c>
      <c r="I2317" s="8">
        <v>0.35000000000000003</v>
      </c>
      <c r="J2317" s="9">
        <v>6250</v>
      </c>
      <c r="K2317" s="10">
        <f t="shared" si="18"/>
        <v>2187.5</v>
      </c>
      <c r="L2317" s="10">
        <f t="shared" si="19"/>
        <v>765.625</v>
      </c>
      <c r="M2317" s="11">
        <v>0.35</v>
      </c>
      <c r="O2317" s="16"/>
      <c r="P2317" s="14"/>
      <c r="Q2317" s="12"/>
      <c r="R2317" s="13"/>
    </row>
    <row r="2318" spans="1:18" ht="15.75" customHeight="1">
      <c r="A2318" s="1"/>
      <c r="B2318" s="6" t="s">
        <v>14</v>
      </c>
      <c r="C2318" s="6">
        <v>1185732</v>
      </c>
      <c r="D2318" s="7">
        <v>44231</v>
      </c>
      <c r="E2318" s="6" t="s">
        <v>46</v>
      </c>
      <c r="F2318" s="6" t="s">
        <v>88</v>
      </c>
      <c r="G2318" s="6" t="s">
        <v>89</v>
      </c>
      <c r="H2318" s="6" t="s">
        <v>19</v>
      </c>
      <c r="I2318" s="8">
        <v>0.25000000000000006</v>
      </c>
      <c r="J2318" s="9">
        <v>6750</v>
      </c>
      <c r="K2318" s="10">
        <f t="shared" si="18"/>
        <v>1687.5000000000005</v>
      </c>
      <c r="L2318" s="10">
        <f t="shared" si="19"/>
        <v>675.00000000000023</v>
      </c>
      <c r="M2318" s="11">
        <v>0.4</v>
      </c>
      <c r="O2318" s="16"/>
      <c r="P2318" s="14"/>
      <c r="Q2318" s="12"/>
      <c r="R2318" s="13"/>
    </row>
    <row r="2319" spans="1:18" ht="15.75" customHeight="1">
      <c r="A2319" s="1"/>
      <c r="B2319" s="6" t="s">
        <v>14</v>
      </c>
      <c r="C2319" s="6">
        <v>1185732</v>
      </c>
      <c r="D2319" s="7">
        <v>44231</v>
      </c>
      <c r="E2319" s="6" t="s">
        <v>46</v>
      </c>
      <c r="F2319" s="6" t="s">
        <v>88</v>
      </c>
      <c r="G2319" s="6" t="s">
        <v>89</v>
      </c>
      <c r="H2319" s="6" t="s">
        <v>20</v>
      </c>
      <c r="I2319" s="8">
        <v>0.3</v>
      </c>
      <c r="J2319" s="9">
        <v>5250</v>
      </c>
      <c r="K2319" s="10">
        <f t="shared" si="18"/>
        <v>1575</v>
      </c>
      <c r="L2319" s="10">
        <f t="shared" si="19"/>
        <v>630</v>
      </c>
      <c r="M2319" s="11">
        <v>0.4</v>
      </c>
      <c r="O2319" s="16"/>
      <c r="P2319" s="14"/>
      <c r="Q2319" s="12"/>
      <c r="R2319" s="13"/>
    </row>
    <row r="2320" spans="1:18" ht="15.75" customHeight="1">
      <c r="A2320" s="1"/>
      <c r="B2320" s="6" t="s">
        <v>14</v>
      </c>
      <c r="C2320" s="6">
        <v>1185732</v>
      </c>
      <c r="D2320" s="7">
        <v>44231</v>
      </c>
      <c r="E2320" s="6" t="s">
        <v>46</v>
      </c>
      <c r="F2320" s="6" t="s">
        <v>88</v>
      </c>
      <c r="G2320" s="6" t="s">
        <v>89</v>
      </c>
      <c r="H2320" s="6" t="s">
        <v>21</v>
      </c>
      <c r="I2320" s="8">
        <v>0.45</v>
      </c>
      <c r="J2320" s="9">
        <v>6000</v>
      </c>
      <c r="K2320" s="10">
        <f t="shared" si="18"/>
        <v>2700</v>
      </c>
      <c r="L2320" s="10">
        <f t="shared" si="19"/>
        <v>944.99999999999989</v>
      </c>
      <c r="M2320" s="11">
        <v>0.35</v>
      </c>
      <c r="O2320" s="16"/>
      <c r="P2320" s="14"/>
      <c r="Q2320" s="12"/>
      <c r="R2320" s="13"/>
    </row>
    <row r="2321" spans="1:18" ht="15.75" customHeight="1">
      <c r="A2321" s="1"/>
      <c r="B2321" s="6" t="s">
        <v>14</v>
      </c>
      <c r="C2321" s="6">
        <v>1185732</v>
      </c>
      <c r="D2321" s="7">
        <v>44231</v>
      </c>
      <c r="E2321" s="6" t="s">
        <v>46</v>
      </c>
      <c r="F2321" s="6" t="s">
        <v>88</v>
      </c>
      <c r="G2321" s="6" t="s">
        <v>89</v>
      </c>
      <c r="H2321" s="6" t="s">
        <v>22</v>
      </c>
      <c r="I2321" s="8">
        <v>0.3</v>
      </c>
      <c r="J2321" s="9">
        <v>7000</v>
      </c>
      <c r="K2321" s="10">
        <f t="shared" si="18"/>
        <v>2100</v>
      </c>
      <c r="L2321" s="10">
        <f t="shared" si="19"/>
        <v>1050</v>
      </c>
      <c r="M2321" s="11">
        <v>0.5</v>
      </c>
      <c r="O2321" s="16"/>
      <c r="P2321" s="14"/>
      <c r="Q2321" s="12"/>
      <c r="R2321" s="13"/>
    </row>
    <row r="2322" spans="1:18" ht="15.75" customHeight="1">
      <c r="A2322" s="1"/>
      <c r="B2322" s="6" t="s">
        <v>14</v>
      </c>
      <c r="C2322" s="6">
        <v>1185732</v>
      </c>
      <c r="D2322" s="7">
        <v>44257</v>
      </c>
      <c r="E2322" s="6" t="s">
        <v>46</v>
      </c>
      <c r="F2322" s="6" t="s">
        <v>88</v>
      </c>
      <c r="G2322" s="6" t="s">
        <v>89</v>
      </c>
      <c r="H2322" s="6" t="s">
        <v>17</v>
      </c>
      <c r="I2322" s="8">
        <v>0.3</v>
      </c>
      <c r="J2322" s="9">
        <v>9200</v>
      </c>
      <c r="K2322" s="10">
        <f t="shared" si="18"/>
        <v>2760</v>
      </c>
      <c r="L2322" s="10">
        <f t="shared" si="19"/>
        <v>1104</v>
      </c>
      <c r="M2322" s="11">
        <v>0.4</v>
      </c>
      <c r="O2322" s="16"/>
      <c r="P2322" s="14"/>
      <c r="Q2322" s="12"/>
      <c r="R2322" s="13"/>
    </row>
    <row r="2323" spans="1:18" ht="15.75" customHeight="1">
      <c r="A2323" s="1"/>
      <c r="B2323" s="6" t="s">
        <v>14</v>
      </c>
      <c r="C2323" s="6">
        <v>1185732</v>
      </c>
      <c r="D2323" s="7">
        <v>44257</v>
      </c>
      <c r="E2323" s="6" t="s">
        <v>46</v>
      </c>
      <c r="F2323" s="6" t="s">
        <v>88</v>
      </c>
      <c r="G2323" s="6" t="s">
        <v>89</v>
      </c>
      <c r="H2323" s="6" t="s">
        <v>18</v>
      </c>
      <c r="I2323" s="8">
        <v>0.3</v>
      </c>
      <c r="J2323" s="9">
        <v>6000</v>
      </c>
      <c r="K2323" s="10">
        <f t="shared" si="18"/>
        <v>1800</v>
      </c>
      <c r="L2323" s="10">
        <f t="shared" si="19"/>
        <v>630</v>
      </c>
      <c r="M2323" s="11">
        <v>0.35</v>
      </c>
      <c r="O2323" s="16"/>
      <c r="P2323" s="14"/>
      <c r="Q2323" s="12"/>
      <c r="R2323" s="13"/>
    </row>
    <row r="2324" spans="1:18" ht="15.75" customHeight="1">
      <c r="A2324" s="1"/>
      <c r="B2324" s="6" t="s">
        <v>14</v>
      </c>
      <c r="C2324" s="6">
        <v>1185732</v>
      </c>
      <c r="D2324" s="7">
        <v>44257</v>
      </c>
      <c r="E2324" s="6" t="s">
        <v>46</v>
      </c>
      <c r="F2324" s="6" t="s">
        <v>88</v>
      </c>
      <c r="G2324" s="6" t="s">
        <v>89</v>
      </c>
      <c r="H2324" s="6" t="s">
        <v>19</v>
      </c>
      <c r="I2324" s="8">
        <v>0.2</v>
      </c>
      <c r="J2324" s="9">
        <v>6250</v>
      </c>
      <c r="K2324" s="10">
        <f t="shared" si="18"/>
        <v>1250</v>
      </c>
      <c r="L2324" s="10">
        <f t="shared" si="19"/>
        <v>500</v>
      </c>
      <c r="M2324" s="11">
        <v>0.4</v>
      </c>
      <c r="O2324" s="16"/>
      <c r="P2324" s="14"/>
      <c r="Q2324" s="12"/>
      <c r="R2324" s="13"/>
    </row>
    <row r="2325" spans="1:18" ht="15.75" customHeight="1">
      <c r="A2325" s="1"/>
      <c r="B2325" s="6" t="s">
        <v>14</v>
      </c>
      <c r="C2325" s="6">
        <v>1185732</v>
      </c>
      <c r="D2325" s="7">
        <v>44257</v>
      </c>
      <c r="E2325" s="6" t="s">
        <v>46</v>
      </c>
      <c r="F2325" s="6" t="s">
        <v>88</v>
      </c>
      <c r="G2325" s="6" t="s">
        <v>89</v>
      </c>
      <c r="H2325" s="6" t="s">
        <v>20</v>
      </c>
      <c r="I2325" s="8">
        <v>0.24999999999999994</v>
      </c>
      <c r="J2325" s="9">
        <v>4750</v>
      </c>
      <c r="K2325" s="10">
        <f t="shared" si="18"/>
        <v>1187.4999999999998</v>
      </c>
      <c r="L2325" s="10">
        <f t="shared" si="19"/>
        <v>474.99999999999994</v>
      </c>
      <c r="M2325" s="11">
        <v>0.4</v>
      </c>
      <c r="O2325" s="16"/>
      <c r="P2325" s="14"/>
      <c r="Q2325" s="12"/>
      <c r="R2325" s="13"/>
    </row>
    <row r="2326" spans="1:18" ht="15.75" customHeight="1">
      <c r="A2326" s="1"/>
      <c r="B2326" s="6" t="s">
        <v>14</v>
      </c>
      <c r="C2326" s="6">
        <v>1185732</v>
      </c>
      <c r="D2326" s="7">
        <v>44257</v>
      </c>
      <c r="E2326" s="6" t="s">
        <v>46</v>
      </c>
      <c r="F2326" s="6" t="s">
        <v>88</v>
      </c>
      <c r="G2326" s="6" t="s">
        <v>89</v>
      </c>
      <c r="H2326" s="6" t="s">
        <v>21</v>
      </c>
      <c r="I2326" s="8">
        <v>0.40000000000000008</v>
      </c>
      <c r="J2326" s="9">
        <v>5250</v>
      </c>
      <c r="K2326" s="10">
        <f t="shared" si="18"/>
        <v>2100.0000000000005</v>
      </c>
      <c r="L2326" s="10">
        <f t="shared" si="19"/>
        <v>735.00000000000011</v>
      </c>
      <c r="M2326" s="11">
        <v>0.35</v>
      </c>
      <c r="O2326" s="16"/>
      <c r="P2326" s="14"/>
      <c r="Q2326" s="12"/>
      <c r="R2326" s="13"/>
    </row>
    <row r="2327" spans="1:18" ht="15.75" customHeight="1">
      <c r="A2327" s="1"/>
      <c r="B2327" s="6" t="s">
        <v>14</v>
      </c>
      <c r="C2327" s="6">
        <v>1185732</v>
      </c>
      <c r="D2327" s="7">
        <v>44257</v>
      </c>
      <c r="E2327" s="6" t="s">
        <v>46</v>
      </c>
      <c r="F2327" s="6" t="s">
        <v>88</v>
      </c>
      <c r="G2327" s="6" t="s">
        <v>89</v>
      </c>
      <c r="H2327" s="6" t="s">
        <v>22</v>
      </c>
      <c r="I2327" s="8">
        <v>0.3</v>
      </c>
      <c r="J2327" s="9">
        <v>6250</v>
      </c>
      <c r="K2327" s="10">
        <f t="shared" si="18"/>
        <v>1875</v>
      </c>
      <c r="L2327" s="10">
        <f t="shared" si="19"/>
        <v>937.5</v>
      </c>
      <c r="M2327" s="11">
        <v>0.5</v>
      </c>
      <c r="O2327" s="16"/>
      <c r="P2327" s="14"/>
      <c r="Q2327" s="12"/>
      <c r="R2327" s="13"/>
    </row>
    <row r="2328" spans="1:18" ht="15.75" customHeight="1">
      <c r="A2328" s="1"/>
      <c r="B2328" s="6" t="s">
        <v>14</v>
      </c>
      <c r="C2328" s="6">
        <v>1185732</v>
      </c>
      <c r="D2328" s="7">
        <v>44289</v>
      </c>
      <c r="E2328" s="6" t="s">
        <v>46</v>
      </c>
      <c r="F2328" s="6" t="s">
        <v>88</v>
      </c>
      <c r="G2328" s="6" t="s">
        <v>89</v>
      </c>
      <c r="H2328" s="6" t="s">
        <v>17</v>
      </c>
      <c r="I2328" s="8">
        <v>0.3</v>
      </c>
      <c r="J2328" s="9">
        <v>8750</v>
      </c>
      <c r="K2328" s="10">
        <f t="shared" si="18"/>
        <v>2625</v>
      </c>
      <c r="L2328" s="10">
        <f t="shared" si="19"/>
        <v>1050</v>
      </c>
      <c r="M2328" s="11">
        <v>0.4</v>
      </c>
      <c r="O2328" s="16"/>
      <c r="P2328" s="14"/>
      <c r="Q2328" s="12"/>
      <c r="R2328" s="13"/>
    </row>
    <row r="2329" spans="1:18" ht="15.75" customHeight="1">
      <c r="A2329" s="1"/>
      <c r="B2329" s="6" t="s">
        <v>14</v>
      </c>
      <c r="C2329" s="6">
        <v>1185732</v>
      </c>
      <c r="D2329" s="7">
        <v>44289</v>
      </c>
      <c r="E2329" s="6" t="s">
        <v>46</v>
      </c>
      <c r="F2329" s="6" t="s">
        <v>88</v>
      </c>
      <c r="G2329" s="6" t="s">
        <v>89</v>
      </c>
      <c r="H2329" s="6" t="s">
        <v>18</v>
      </c>
      <c r="I2329" s="8">
        <v>0.3</v>
      </c>
      <c r="J2329" s="9">
        <v>5750</v>
      </c>
      <c r="K2329" s="10">
        <f t="shared" si="18"/>
        <v>1725</v>
      </c>
      <c r="L2329" s="10">
        <f t="shared" si="19"/>
        <v>603.75</v>
      </c>
      <c r="M2329" s="11">
        <v>0.35</v>
      </c>
      <c r="O2329" s="16"/>
      <c r="P2329" s="14"/>
      <c r="Q2329" s="12"/>
      <c r="R2329" s="13"/>
    </row>
    <row r="2330" spans="1:18" ht="15.75" customHeight="1">
      <c r="A2330" s="1"/>
      <c r="B2330" s="6" t="s">
        <v>14</v>
      </c>
      <c r="C2330" s="6">
        <v>1185732</v>
      </c>
      <c r="D2330" s="7">
        <v>44289</v>
      </c>
      <c r="E2330" s="6" t="s">
        <v>46</v>
      </c>
      <c r="F2330" s="6" t="s">
        <v>88</v>
      </c>
      <c r="G2330" s="6" t="s">
        <v>89</v>
      </c>
      <c r="H2330" s="6" t="s">
        <v>19</v>
      </c>
      <c r="I2330" s="8">
        <v>0.2</v>
      </c>
      <c r="J2330" s="9">
        <v>5750</v>
      </c>
      <c r="K2330" s="10">
        <f t="shared" si="18"/>
        <v>1150</v>
      </c>
      <c r="L2330" s="10">
        <f t="shared" si="19"/>
        <v>460</v>
      </c>
      <c r="M2330" s="11">
        <v>0.4</v>
      </c>
      <c r="O2330" s="16"/>
      <c r="P2330" s="14"/>
      <c r="Q2330" s="12"/>
      <c r="R2330" s="13"/>
    </row>
    <row r="2331" spans="1:18" ht="15.75" customHeight="1">
      <c r="A2331" s="1"/>
      <c r="B2331" s="6" t="s">
        <v>14</v>
      </c>
      <c r="C2331" s="6">
        <v>1185732</v>
      </c>
      <c r="D2331" s="7">
        <v>44289</v>
      </c>
      <c r="E2331" s="6" t="s">
        <v>46</v>
      </c>
      <c r="F2331" s="6" t="s">
        <v>88</v>
      </c>
      <c r="G2331" s="6" t="s">
        <v>89</v>
      </c>
      <c r="H2331" s="6" t="s">
        <v>20</v>
      </c>
      <c r="I2331" s="8">
        <v>0.24999999999999994</v>
      </c>
      <c r="J2331" s="9">
        <v>5000</v>
      </c>
      <c r="K2331" s="10">
        <f t="shared" si="18"/>
        <v>1249.9999999999998</v>
      </c>
      <c r="L2331" s="10">
        <f t="shared" si="19"/>
        <v>499.99999999999994</v>
      </c>
      <c r="M2331" s="11">
        <v>0.4</v>
      </c>
      <c r="O2331" s="16"/>
      <c r="P2331" s="14"/>
      <c r="Q2331" s="12"/>
      <c r="R2331" s="13"/>
    </row>
    <row r="2332" spans="1:18" ht="15.75" customHeight="1">
      <c r="A2332" s="1"/>
      <c r="B2332" s="6" t="s">
        <v>14</v>
      </c>
      <c r="C2332" s="6">
        <v>1185732</v>
      </c>
      <c r="D2332" s="7">
        <v>44289</v>
      </c>
      <c r="E2332" s="6" t="s">
        <v>46</v>
      </c>
      <c r="F2332" s="6" t="s">
        <v>88</v>
      </c>
      <c r="G2332" s="6" t="s">
        <v>89</v>
      </c>
      <c r="H2332" s="6" t="s">
        <v>21</v>
      </c>
      <c r="I2332" s="8">
        <v>0.45</v>
      </c>
      <c r="J2332" s="9">
        <v>5250</v>
      </c>
      <c r="K2332" s="10">
        <f t="shared" si="18"/>
        <v>2362.5</v>
      </c>
      <c r="L2332" s="10">
        <f t="shared" si="19"/>
        <v>826.875</v>
      </c>
      <c r="M2332" s="11">
        <v>0.35</v>
      </c>
      <c r="O2332" s="16"/>
      <c r="P2332" s="14"/>
      <c r="Q2332" s="12"/>
      <c r="R2332" s="13"/>
    </row>
    <row r="2333" spans="1:18" ht="15.75" customHeight="1">
      <c r="A2333" s="1"/>
      <c r="B2333" s="6" t="s">
        <v>14</v>
      </c>
      <c r="C2333" s="6">
        <v>1185732</v>
      </c>
      <c r="D2333" s="7">
        <v>44289</v>
      </c>
      <c r="E2333" s="6" t="s">
        <v>46</v>
      </c>
      <c r="F2333" s="6" t="s">
        <v>88</v>
      </c>
      <c r="G2333" s="6" t="s">
        <v>89</v>
      </c>
      <c r="H2333" s="6" t="s">
        <v>22</v>
      </c>
      <c r="I2333" s="8">
        <v>0.35000000000000003</v>
      </c>
      <c r="J2333" s="9">
        <v>6750</v>
      </c>
      <c r="K2333" s="10">
        <f t="shared" si="18"/>
        <v>2362.5</v>
      </c>
      <c r="L2333" s="10">
        <f t="shared" si="19"/>
        <v>1181.25</v>
      </c>
      <c r="M2333" s="11">
        <v>0.5</v>
      </c>
      <c r="O2333" s="16"/>
      <c r="P2333" s="14"/>
      <c r="Q2333" s="12"/>
      <c r="R2333" s="13"/>
    </row>
    <row r="2334" spans="1:18" ht="15.75" customHeight="1">
      <c r="A2334" s="1"/>
      <c r="B2334" s="6" t="s">
        <v>14</v>
      </c>
      <c r="C2334" s="6">
        <v>1185732</v>
      </c>
      <c r="D2334" s="7">
        <v>44318</v>
      </c>
      <c r="E2334" s="6" t="s">
        <v>46</v>
      </c>
      <c r="F2334" s="6" t="s">
        <v>88</v>
      </c>
      <c r="G2334" s="6" t="s">
        <v>89</v>
      </c>
      <c r="H2334" s="6" t="s">
        <v>17</v>
      </c>
      <c r="I2334" s="8">
        <v>0.45</v>
      </c>
      <c r="J2334" s="9">
        <v>9450</v>
      </c>
      <c r="K2334" s="10">
        <f t="shared" si="18"/>
        <v>4252.5</v>
      </c>
      <c r="L2334" s="10">
        <f t="shared" si="19"/>
        <v>1701</v>
      </c>
      <c r="M2334" s="11">
        <v>0.4</v>
      </c>
      <c r="O2334" s="16"/>
      <c r="P2334" s="14"/>
      <c r="Q2334" s="12"/>
      <c r="R2334" s="13"/>
    </row>
    <row r="2335" spans="1:18" ht="15.75" customHeight="1">
      <c r="A2335" s="1"/>
      <c r="B2335" s="6" t="s">
        <v>14</v>
      </c>
      <c r="C2335" s="6">
        <v>1185732</v>
      </c>
      <c r="D2335" s="7">
        <v>44318</v>
      </c>
      <c r="E2335" s="6" t="s">
        <v>46</v>
      </c>
      <c r="F2335" s="6" t="s">
        <v>88</v>
      </c>
      <c r="G2335" s="6" t="s">
        <v>89</v>
      </c>
      <c r="H2335" s="6" t="s">
        <v>18</v>
      </c>
      <c r="I2335" s="8">
        <v>0.45</v>
      </c>
      <c r="J2335" s="9">
        <v>6500</v>
      </c>
      <c r="K2335" s="10">
        <f t="shared" si="18"/>
        <v>2925</v>
      </c>
      <c r="L2335" s="10">
        <f t="shared" si="19"/>
        <v>1023.7499999999999</v>
      </c>
      <c r="M2335" s="11">
        <v>0.35</v>
      </c>
      <c r="O2335" s="16"/>
      <c r="P2335" s="14"/>
      <c r="Q2335" s="12"/>
      <c r="R2335" s="13"/>
    </row>
    <row r="2336" spans="1:18" ht="15.75" customHeight="1">
      <c r="A2336" s="1"/>
      <c r="B2336" s="6" t="s">
        <v>14</v>
      </c>
      <c r="C2336" s="6">
        <v>1185732</v>
      </c>
      <c r="D2336" s="7">
        <v>44318</v>
      </c>
      <c r="E2336" s="6" t="s">
        <v>46</v>
      </c>
      <c r="F2336" s="6" t="s">
        <v>88</v>
      </c>
      <c r="G2336" s="6" t="s">
        <v>89</v>
      </c>
      <c r="H2336" s="6" t="s">
        <v>19</v>
      </c>
      <c r="I2336" s="8">
        <v>0.4</v>
      </c>
      <c r="J2336" s="9">
        <v>6250</v>
      </c>
      <c r="K2336" s="10">
        <f t="shared" si="18"/>
        <v>2500</v>
      </c>
      <c r="L2336" s="10">
        <f t="shared" si="19"/>
        <v>1000</v>
      </c>
      <c r="M2336" s="11">
        <v>0.4</v>
      </c>
      <c r="O2336" s="16"/>
      <c r="P2336" s="14"/>
      <c r="Q2336" s="12"/>
      <c r="R2336" s="13"/>
    </row>
    <row r="2337" spans="1:18" ht="15.75" customHeight="1">
      <c r="A2337" s="1"/>
      <c r="B2337" s="6" t="s">
        <v>14</v>
      </c>
      <c r="C2337" s="6">
        <v>1185732</v>
      </c>
      <c r="D2337" s="7">
        <v>44318</v>
      </c>
      <c r="E2337" s="6" t="s">
        <v>46</v>
      </c>
      <c r="F2337" s="6" t="s">
        <v>88</v>
      </c>
      <c r="G2337" s="6" t="s">
        <v>89</v>
      </c>
      <c r="H2337" s="6" t="s">
        <v>20</v>
      </c>
      <c r="I2337" s="8">
        <v>0.4</v>
      </c>
      <c r="J2337" s="9">
        <v>5750</v>
      </c>
      <c r="K2337" s="10">
        <f t="shared" si="18"/>
        <v>2300</v>
      </c>
      <c r="L2337" s="10">
        <f t="shared" si="19"/>
        <v>920</v>
      </c>
      <c r="M2337" s="11">
        <v>0.4</v>
      </c>
      <c r="O2337" s="16"/>
      <c r="P2337" s="14"/>
      <c r="Q2337" s="12"/>
      <c r="R2337" s="13"/>
    </row>
    <row r="2338" spans="1:18" ht="15.75" customHeight="1">
      <c r="A2338" s="1"/>
      <c r="B2338" s="6" t="s">
        <v>14</v>
      </c>
      <c r="C2338" s="6">
        <v>1185732</v>
      </c>
      <c r="D2338" s="7">
        <v>44318</v>
      </c>
      <c r="E2338" s="6" t="s">
        <v>46</v>
      </c>
      <c r="F2338" s="6" t="s">
        <v>88</v>
      </c>
      <c r="G2338" s="6" t="s">
        <v>89</v>
      </c>
      <c r="H2338" s="6" t="s">
        <v>21</v>
      </c>
      <c r="I2338" s="8">
        <v>0.49999999999999994</v>
      </c>
      <c r="J2338" s="9">
        <v>6000</v>
      </c>
      <c r="K2338" s="10">
        <f t="shared" si="18"/>
        <v>2999.9999999999995</v>
      </c>
      <c r="L2338" s="10">
        <f t="shared" si="19"/>
        <v>1049.9999999999998</v>
      </c>
      <c r="M2338" s="11">
        <v>0.35</v>
      </c>
      <c r="O2338" s="16"/>
      <c r="P2338" s="14"/>
      <c r="Q2338" s="12"/>
      <c r="R2338" s="13"/>
    </row>
    <row r="2339" spans="1:18" ht="15.75" customHeight="1">
      <c r="A2339" s="1"/>
      <c r="B2339" s="6" t="s">
        <v>14</v>
      </c>
      <c r="C2339" s="6">
        <v>1185732</v>
      </c>
      <c r="D2339" s="7">
        <v>44318</v>
      </c>
      <c r="E2339" s="6" t="s">
        <v>46</v>
      </c>
      <c r="F2339" s="6" t="s">
        <v>88</v>
      </c>
      <c r="G2339" s="6" t="s">
        <v>89</v>
      </c>
      <c r="H2339" s="6" t="s">
        <v>22</v>
      </c>
      <c r="I2339" s="8">
        <v>0.54999999999999993</v>
      </c>
      <c r="J2339" s="9">
        <v>7000</v>
      </c>
      <c r="K2339" s="10">
        <f t="shared" si="18"/>
        <v>3849.9999999999995</v>
      </c>
      <c r="L2339" s="10">
        <f t="shared" si="19"/>
        <v>1924.9999999999998</v>
      </c>
      <c r="M2339" s="11">
        <v>0.5</v>
      </c>
      <c r="O2339" s="16"/>
      <c r="P2339" s="14"/>
      <c r="Q2339" s="12"/>
      <c r="R2339" s="13"/>
    </row>
    <row r="2340" spans="1:18" ht="15.75" customHeight="1">
      <c r="A2340" s="1"/>
      <c r="B2340" s="6" t="s">
        <v>14</v>
      </c>
      <c r="C2340" s="6">
        <v>1185732</v>
      </c>
      <c r="D2340" s="7">
        <v>44351</v>
      </c>
      <c r="E2340" s="6" t="s">
        <v>46</v>
      </c>
      <c r="F2340" s="6" t="s">
        <v>88</v>
      </c>
      <c r="G2340" s="6" t="s">
        <v>89</v>
      </c>
      <c r="H2340" s="6" t="s">
        <v>17</v>
      </c>
      <c r="I2340" s="8">
        <v>0.49999999999999994</v>
      </c>
      <c r="J2340" s="9">
        <v>9500</v>
      </c>
      <c r="K2340" s="10">
        <f t="shared" si="18"/>
        <v>4749.9999999999991</v>
      </c>
      <c r="L2340" s="10">
        <f t="shared" si="19"/>
        <v>1899.9999999999998</v>
      </c>
      <c r="M2340" s="11">
        <v>0.4</v>
      </c>
      <c r="O2340" s="16"/>
      <c r="P2340" s="14"/>
      <c r="Q2340" s="12"/>
      <c r="R2340" s="13"/>
    </row>
    <row r="2341" spans="1:18" ht="15.75" customHeight="1">
      <c r="A2341" s="1"/>
      <c r="B2341" s="6" t="s">
        <v>14</v>
      </c>
      <c r="C2341" s="6">
        <v>1185732</v>
      </c>
      <c r="D2341" s="7">
        <v>44351</v>
      </c>
      <c r="E2341" s="6" t="s">
        <v>46</v>
      </c>
      <c r="F2341" s="6" t="s">
        <v>88</v>
      </c>
      <c r="G2341" s="6" t="s">
        <v>89</v>
      </c>
      <c r="H2341" s="6" t="s">
        <v>18</v>
      </c>
      <c r="I2341" s="8">
        <v>0.45</v>
      </c>
      <c r="J2341" s="9">
        <v>7000</v>
      </c>
      <c r="K2341" s="10">
        <f t="shared" si="18"/>
        <v>3150</v>
      </c>
      <c r="L2341" s="10">
        <f t="shared" si="19"/>
        <v>1102.5</v>
      </c>
      <c r="M2341" s="11">
        <v>0.35</v>
      </c>
      <c r="O2341" s="16"/>
      <c r="P2341" s="14"/>
      <c r="Q2341" s="12"/>
      <c r="R2341" s="13"/>
    </row>
    <row r="2342" spans="1:18" ht="15.75" customHeight="1">
      <c r="A2342" s="1"/>
      <c r="B2342" s="6" t="s">
        <v>14</v>
      </c>
      <c r="C2342" s="6">
        <v>1185732</v>
      </c>
      <c r="D2342" s="7">
        <v>44351</v>
      </c>
      <c r="E2342" s="6" t="s">
        <v>46</v>
      </c>
      <c r="F2342" s="6" t="s">
        <v>88</v>
      </c>
      <c r="G2342" s="6" t="s">
        <v>89</v>
      </c>
      <c r="H2342" s="6" t="s">
        <v>19</v>
      </c>
      <c r="I2342" s="8">
        <v>0.5</v>
      </c>
      <c r="J2342" s="9">
        <v>6750</v>
      </c>
      <c r="K2342" s="10">
        <f t="shared" si="18"/>
        <v>3375</v>
      </c>
      <c r="L2342" s="10">
        <f t="shared" si="19"/>
        <v>1350</v>
      </c>
      <c r="M2342" s="11">
        <v>0.4</v>
      </c>
      <c r="O2342" s="16"/>
      <c r="P2342" s="14"/>
      <c r="Q2342" s="12"/>
      <c r="R2342" s="13"/>
    </row>
    <row r="2343" spans="1:18" ht="15.75" customHeight="1">
      <c r="A2343" s="1"/>
      <c r="B2343" s="6" t="s">
        <v>14</v>
      </c>
      <c r="C2343" s="6">
        <v>1185732</v>
      </c>
      <c r="D2343" s="7">
        <v>44351</v>
      </c>
      <c r="E2343" s="6" t="s">
        <v>46</v>
      </c>
      <c r="F2343" s="6" t="s">
        <v>88</v>
      </c>
      <c r="G2343" s="6" t="s">
        <v>89</v>
      </c>
      <c r="H2343" s="6" t="s">
        <v>20</v>
      </c>
      <c r="I2343" s="8">
        <v>0.5</v>
      </c>
      <c r="J2343" s="9">
        <v>6500</v>
      </c>
      <c r="K2343" s="10">
        <f t="shared" si="18"/>
        <v>3250</v>
      </c>
      <c r="L2343" s="10">
        <f t="shared" si="19"/>
        <v>1300</v>
      </c>
      <c r="M2343" s="11">
        <v>0.4</v>
      </c>
      <c r="O2343" s="16"/>
      <c r="P2343" s="14"/>
      <c r="Q2343" s="12"/>
      <c r="R2343" s="13"/>
    </row>
    <row r="2344" spans="1:18" ht="15.75" customHeight="1">
      <c r="A2344" s="1"/>
      <c r="B2344" s="6" t="s">
        <v>14</v>
      </c>
      <c r="C2344" s="6">
        <v>1185732</v>
      </c>
      <c r="D2344" s="7">
        <v>44351</v>
      </c>
      <c r="E2344" s="6" t="s">
        <v>46</v>
      </c>
      <c r="F2344" s="6" t="s">
        <v>88</v>
      </c>
      <c r="G2344" s="6" t="s">
        <v>89</v>
      </c>
      <c r="H2344" s="6" t="s">
        <v>21</v>
      </c>
      <c r="I2344" s="8">
        <v>0.65</v>
      </c>
      <c r="J2344" s="9">
        <v>6500</v>
      </c>
      <c r="K2344" s="10">
        <f t="shared" si="18"/>
        <v>4225</v>
      </c>
      <c r="L2344" s="10">
        <f t="shared" si="19"/>
        <v>1478.75</v>
      </c>
      <c r="M2344" s="11">
        <v>0.35</v>
      </c>
      <c r="O2344" s="16"/>
      <c r="P2344" s="14"/>
      <c r="Q2344" s="12"/>
      <c r="R2344" s="13"/>
    </row>
    <row r="2345" spans="1:18" ht="15.75" customHeight="1">
      <c r="A2345" s="1"/>
      <c r="B2345" s="6" t="s">
        <v>14</v>
      </c>
      <c r="C2345" s="6">
        <v>1185732</v>
      </c>
      <c r="D2345" s="7">
        <v>44351</v>
      </c>
      <c r="E2345" s="6" t="s">
        <v>46</v>
      </c>
      <c r="F2345" s="6" t="s">
        <v>88</v>
      </c>
      <c r="G2345" s="6" t="s">
        <v>89</v>
      </c>
      <c r="H2345" s="6" t="s">
        <v>22</v>
      </c>
      <c r="I2345" s="8">
        <v>0.70000000000000007</v>
      </c>
      <c r="J2345" s="9">
        <v>8250</v>
      </c>
      <c r="K2345" s="10">
        <f t="shared" si="18"/>
        <v>5775.0000000000009</v>
      </c>
      <c r="L2345" s="10">
        <f t="shared" si="19"/>
        <v>2887.5000000000005</v>
      </c>
      <c r="M2345" s="11">
        <v>0.5</v>
      </c>
      <c r="O2345" s="16"/>
      <c r="P2345" s="14"/>
      <c r="Q2345" s="12"/>
      <c r="R2345" s="13"/>
    </row>
    <row r="2346" spans="1:18" ht="15.75" customHeight="1">
      <c r="A2346" s="1"/>
      <c r="B2346" s="6" t="s">
        <v>14</v>
      </c>
      <c r="C2346" s="6">
        <v>1185732</v>
      </c>
      <c r="D2346" s="7">
        <v>44379</v>
      </c>
      <c r="E2346" s="6" t="s">
        <v>46</v>
      </c>
      <c r="F2346" s="6" t="s">
        <v>88</v>
      </c>
      <c r="G2346" s="6" t="s">
        <v>89</v>
      </c>
      <c r="H2346" s="6" t="s">
        <v>17</v>
      </c>
      <c r="I2346" s="8">
        <v>0.65</v>
      </c>
      <c r="J2346" s="9">
        <v>10500</v>
      </c>
      <c r="K2346" s="10">
        <f t="shared" si="18"/>
        <v>6825</v>
      </c>
      <c r="L2346" s="10">
        <f t="shared" si="19"/>
        <v>2730</v>
      </c>
      <c r="M2346" s="11">
        <v>0.4</v>
      </c>
      <c r="O2346" s="16"/>
      <c r="P2346" s="14"/>
      <c r="Q2346" s="12"/>
      <c r="R2346" s="13"/>
    </row>
    <row r="2347" spans="1:18" ht="15.75" customHeight="1">
      <c r="A2347" s="1"/>
      <c r="B2347" s="6" t="s">
        <v>14</v>
      </c>
      <c r="C2347" s="6">
        <v>1185732</v>
      </c>
      <c r="D2347" s="7">
        <v>44379</v>
      </c>
      <c r="E2347" s="6" t="s">
        <v>46</v>
      </c>
      <c r="F2347" s="6" t="s">
        <v>88</v>
      </c>
      <c r="G2347" s="6" t="s">
        <v>89</v>
      </c>
      <c r="H2347" s="6" t="s">
        <v>18</v>
      </c>
      <c r="I2347" s="8">
        <v>0.60000000000000009</v>
      </c>
      <c r="J2347" s="9">
        <v>8000</v>
      </c>
      <c r="K2347" s="10">
        <f t="shared" si="18"/>
        <v>4800.0000000000009</v>
      </c>
      <c r="L2347" s="10">
        <f t="shared" si="19"/>
        <v>1680.0000000000002</v>
      </c>
      <c r="M2347" s="11">
        <v>0.35</v>
      </c>
      <c r="O2347" s="16"/>
      <c r="P2347" s="14"/>
      <c r="Q2347" s="12"/>
      <c r="R2347" s="13"/>
    </row>
    <row r="2348" spans="1:18" ht="15.75" customHeight="1">
      <c r="A2348" s="1"/>
      <c r="B2348" s="6" t="s">
        <v>14</v>
      </c>
      <c r="C2348" s="6">
        <v>1185732</v>
      </c>
      <c r="D2348" s="7">
        <v>44379</v>
      </c>
      <c r="E2348" s="6" t="s">
        <v>46</v>
      </c>
      <c r="F2348" s="6" t="s">
        <v>88</v>
      </c>
      <c r="G2348" s="6" t="s">
        <v>89</v>
      </c>
      <c r="H2348" s="6" t="s">
        <v>19</v>
      </c>
      <c r="I2348" s="8">
        <v>0.55000000000000004</v>
      </c>
      <c r="J2348" s="9">
        <v>7250</v>
      </c>
      <c r="K2348" s="10">
        <f t="shared" si="18"/>
        <v>3987.5000000000005</v>
      </c>
      <c r="L2348" s="10">
        <f t="shared" si="19"/>
        <v>1595.0000000000002</v>
      </c>
      <c r="M2348" s="11">
        <v>0.4</v>
      </c>
      <c r="O2348" s="16"/>
      <c r="P2348" s="14"/>
      <c r="Q2348" s="12"/>
      <c r="R2348" s="13"/>
    </row>
    <row r="2349" spans="1:18" ht="15.75" customHeight="1">
      <c r="A2349" s="1"/>
      <c r="B2349" s="6" t="s">
        <v>14</v>
      </c>
      <c r="C2349" s="6">
        <v>1185732</v>
      </c>
      <c r="D2349" s="7">
        <v>44379</v>
      </c>
      <c r="E2349" s="6" t="s">
        <v>46</v>
      </c>
      <c r="F2349" s="6" t="s">
        <v>88</v>
      </c>
      <c r="G2349" s="6" t="s">
        <v>89</v>
      </c>
      <c r="H2349" s="6" t="s">
        <v>20</v>
      </c>
      <c r="I2349" s="8">
        <v>0.55000000000000004</v>
      </c>
      <c r="J2349" s="9">
        <v>6750</v>
      </c>
      <c r="K2349" s="10">
        <f t="shared" si="18"/>
        <v>3712.5000000000005</v>
      </c>
      <c r="L2349" s="10">
        <f t="shared" si="19"/>
        <v>1485.0000000000002</v>
      </c>
      <c r="M2349" s="11">
        <v>0.4</v>
      </c>
      <c r="O2349" s="16"/>
      <c r="P2349" s="14"/>
      <c r="Q2349" s="12"/>
      <c r="R2349" s="13"/>
    </row>
    <row r="2350" spans="1:18" ht="15.75" customHeight="1">
      <c r="A2350" s="1"/>
      <c r="B2350" s="6" t="s">
        <v>14</v>
      </c>
      <c r="C2350" s="6">
        <v>1185732</v>
      </c>
      <c r="D2350" s="7">
        <v>44379</v>
      </c>
      <c r="E2350" s="6" t="s">
        <v>46</v>
      </c>
      <c r="F2350" s="6" t="s">
        <v>88</v>
      </c>
      <c r="G2350" s="6" t="s">
        <v>89</v>
      </c>
      <c r="H2350" s="6" t="s">
        <v>21</v>
      </c>
      <c r="I2350" s="8">
        <v>0.65</v>
      </c>
      <c r="J2350" s="9">
        <v>7000</v>
      </c>
      <c r="K2350" s="10">
        <f t="shared" si="18"/>
        <v>4550</v>
      </c>
      <c r="L2350" s="10">
        <f t="shared" si="19"/>
        <v>1592.5</v>
      </c>
      <c r="M2350" s="11">
        <v>0.35</v>
      </c>
      <c r="O2350" s="16"/>
      <c r="P2350" s="14"/>
      <c r="Q2350" s="12"/>
      <c r="R2350" s="13"/>
    </row>
    <row r="2351" spans="1:18" ht="15.75" customHeight="1">
      <c r="A2351" s="1"/>
      <c r="B2351" s="6" t="s">
        <v>14</v>
      </c>
      <c r="C2351" s="6">
        <v>1185732</v>
      </c>
      <c r="D2351" s="7">
        <v>44379</v>
      </c>
      <c r="E2351" s="6" t="s">
        <v>46</v>
      </c>
      <c r="F2351" s="6" t="s">
        <v>88</v>
      </c>
      <c r="G2351" s="6" t="s">
        <v>89</v>
      </c>
      <c r="H2351" s="6" t="s">
        <v>22</v>
      </c>
      <c r="I2351" s="8">
        <v>0.70000000000000007</v>
      </c>
      <c r="J2351" s="9">
        <v>8750</v>
      </c>
      <c r="K2351" s="10">
        <f t="shared" si="18"/>
        <v>6125.0000000000009</v>
      </c>
      <c r="L2351" s="10">
        <f t="shared" si="19"/>
        <v>3062.5000000000005</v>
      </c>
      <c r="M2351" s="11">
        <v>0.5</v>
      </c>
      <c r="O2351" s="16"/>
      <c r="P2351" s="14"/>
      <c r="Q2351" s="12"/>
      <c r="R2351" s="13"/>
    </row>
    <row r="2352" spans="1:18" ht="15.75" customHeight="1">
      <c r="A2352" s="1"/>
      <c r="B2352" s="6" t="s">
        <v>14</v>
      </c>
      <c r="C2352" s="6">
        <v>1185732</v>
      </c>
      <c r="D2352" s="7">
        <v>44411</v>
      </c>
      <c r="E2352" s="6" t="s">
        <v>46</v>
      </c>
      <c r="F2352" s="6" t="s">
        <v>88</v>
      </c>
      <c r="G2352" s="6" t="s">
        <v>89</v>
      </c>
      <c r="H2352" s="6" t="s">
        <v>17</v>
      </c>
      <c r="I2352" s="8">
        <v>0.65</v>
      </c>
      <c r="J2352" s="9">
        <v>10250</v>
      </c>
      <c r="K2352" s="10">
        <f t="shared" si="18"/>
        <v>6662.5</v>
      </c>
      <c r="L2352" s="10">
        <f t="shared" si="19"/>
        <v>2665</v>
      </c>
      <c r="M2352" s="11">
        <v>0.4</v>
      </c>
      <c r="O2352" s="16"/>
      <c r="P2352" s="14"/>
      <c r="Q2352" s="12"/>
      <c r="R2352" s="13"/>
    </row>
    <row r="2353" spans="1:18" ht="15.75" customHeight="1">
      <c r="A2353" s="1"/>
      <c r="B2353" s="6" t="s">
        <v>14</v>
      </c>
      <c r="C2353" s="6">
        <v>1185732</v>
      </c>
      <c r="D2353" s="7">
        <v>44411</v>
      </c>
      <c r="E2353" s="6" t="s">
        <v>46</v>
      </c>
      <c r="F2353" s="6" t="s">
        <v>88</v>
      </c>
      <c r="G2353" s="6" t="s">
        <v>89</v>
      </c>
      <c r="H2353" s="6" t="s">
        <v>18</v>
      </c>
      <c r="I2353" s="8">
        <v>0.60000000000000009</v>
      </c>
      <c r="J2353" s="9">
        <v>8000</v>
      </c>
      <c r="K2353" s="10">
        <f t="shared" si="18"/>
        <v>4800.0000000000009</v>
      </c>
      <c r="L2353" s="10">
        <f t="shared" si="19"/>
        <v>1680.0000000000002</v>
      </c>
      <c r="M2353" s="11">
        <v>0.35</v>
      </c>
      <c r="O2353" s="16"/>
      <c r="P2353" s="14"/>
      <c r="Q2353" s="12"/>
      <c r="R2353" s="13"/>
    </row>
    <row r="2354" spans="1:18" ht="15.75" customHeight="1">
      <c r="A2354" s="1"/>
      <c r="B2354" s="6" t="s">
        <v>14</v>
      </c>
      <c r="C2354" s="6">
        <v>1185732</v>
      </c>
      <c r="D2354" s="7">
        <v>44411</v>
      </c>
      <c r="E2354" s="6" t="s">
        <v>46</v>
      </c>
      <c r="F2354" s="6" t="s">
        <v>88</v>
      </c>
      <c r="G2354" s="6" t="s">
        <v>89</v>
      </c>
      <c r="H2354" s="6" t="s">
        <v>19</v>
      </c>
      <c r="I2354" s="8">
        <v>0.55000000000000004</v>
      </c>
      <c r="J2354" s="9">
        <v>7250</v>
      </c>
      <c r="K2354" s="10">
        <f t="shared" si="18"/>
        <v>3987.5000000000005</v>
      </c>
      <c r="L2354" s="10">
        <f t="shared" si="19"/>
        <v>1595.0000000000002</v>
      </c>
      <c r="M2354" s="11">
        <v>0.4</v>
      </c>
      <c r="O2354" s="16"/>
      <c r="P2354" s="14"/>
      <c r="Q2354" s="12"/>
      <c r="R2354" s="13"/>
    </row>
    <row r="2355" spans="1:18" ht="15.75" customHeight="1">
      <c r="A2355" s="1"/>
      <c r="B2355" s="6" t="s">
        <v>14</v>
      </c>
      <c r="C2355" s="6">
        <v>1185732</v>
      </c>
      <c r="D2355" s="7">
        <v>44411</v>
      </c>
      <c r="E2355" s="6" t="s">
        <v>46</v>
      </c>
      <c r="F2355" s="6" t="s">
        <v>88</v>
      </c>
      <c r="G2355" s="6" t="s">
        <v>89</v>
      </c>
      <c r="H2355" s="6" t="s">
        <v>20</v>
      </c>
      <c r="I2355" s="8">
        <v>0.45</v>
      </c>
      <c r="J2355" s="9">
        <v>6750</v>
      </c>
      <c r="K2355" s="10">
        <f t="shared" si="18"/>
        <v>3037.5</v>
      </c>
      <c r="L2355" s="10">
        <f t="shared" si="19"/>
        <v>1215</v>
      </c>
      <c r="M2355" s="11">
        <v>0.4</v>
      </c>
      <c r="O2355" s="16"/>
      <c r="P2355" s="14"/>
      <c r="Q2355" s="12"/>
      <c r="R2355" s="13"/>
    </row>
    <row r="2356" spans="1:18" ht="15.75" customHeight="1">
      <c r="A2356" s="1"/>
      <c r="B2356" s="6" t="s">
        <v>14</v>
      </c>
      <c r="C2356" s="6">
        <v>1185732</v>
      </c>
      <c r="D2356" s="7">
        <v>44411</v>
      </c>
      <c r="E2356" s="6" t="s">
        <v>46</v>
      </c>
      <c r="F2356" s="6" t="s">
        <v>88</v>
      </c>
      <c r="G2356" s="6" t="s">
        <v>89</v>
      </c>
      <c r="H2356" s="6" t="s">
        <v>21</v>
      </c>
      <c r="I2356" s="8">
        <v>0.55000000000000004</v>
      </c>
      <c r="J2356" s="9">
        <v>6500</v>
      </c>
      <c r="K2356" s="10">
        <f t="shared" si="18"/>
        <v>3575.0000000000005</v>
      </c>
      <c r="L2356" s="10">
        <f t="shared" si="19"/>
        <v>1251.25</v>
      </c>
      <c r="M2356" s="11">
        <v>0.35</v>
      </c>
      <c r="O2356" s="16"/>
      <c r="P2356" s="14"/>
      <c r="Q2356" s="12"/>
      <c r="R2356" s="13"/>
    </row>
    <row r="2357" spans="1:18" ht="15.75" customHeight="1">
      <c r="A2357" s="1"/>
      <c r="B2357" s="6" t="s">
        <v>14</v>
      </c>
      <c r="C2357" s="6">
        <v>1185732</v>
      </c>
      <c r="D2357" s="7">
        <v>44411</v>
      </c>
      <c r="E2357" s="6" t="s">
        <v>46</v>
      </c>
      <c r="F2357" s="6" t="s">
        <v>88</v>
      </c>
      <c r="G2357" s="6" t="s">
        <v>89</v>
      </c>
      <c r="H2357" s="6" t="s">
        <v>22</v>
      </c>
      <c r="I2357" s="8">
        <v>0.60000000000000009</v>
      </c>
      <c r="J2357" s="9">
        <v>8250</v>
      </c>
      <c r="K2357" s="10">
        <f t="shared" si="18"/>
        <v>4950.0000000000009</v>
      </c>
      <c r="L2357" s="10">
        <f t="shared" si="19"/>
        <v>2475.0000000000005</v>
      </c>
      <c r="M2357" s="11">
        <v>0.5</v>
      </c>
      <c r="O2357" s="16"/>
      <c r="P2357" s="14"/>
      <c r="Q2357" s="12"/>
      <c r="R2357" s="13"/>
    </row>
    <row r="2358" spans="1:18" ht="15.75" customHeight="1">
      <c r="A2358" s="1"/>
      <c r="B2358" s="6" t="s">
        <v>14</v>
      </c>
      <c r="C2358" s="6">
        <v>1185732</v>
      </c>
      <c r="D2358" s="7">
        <v>44441</v>
      </c>
      <c r="E2358" s="6" t="s">
        <v>46</v>
      </c>
      <c r="F2358" s="6" t="s">
        <v>88</v>
      </c>
      <c r="G2358" s="6" t="s">
        <v>89</v>
      </c>
      <c r="H2358" s="6" t="s">
        <v>17</v>
      </c>
      <c r="I2358" s="8">
        <v>0.55000000000000004</v>
      </c>
      <c r="J2358" s="9">
        <v>9250</v>
      </c>
      <c r="K2358" s="10">
        <f t="shared" si="18"/>
        <v>5087.5</v>
      </c>
      <c r="L2358" s="10">
        <f t="shared" si="19"/>
        <v>2035</v>
      </c>
      <c r="M2358" s="11">
        <v>0.4</v>
      </c>
      <c r="O2358" s="16"/>
      <c r="P2358" s="14"/>
      <c r="Q2358" s="12"/>
      <c r="R2358" s="13"/>
    </row>
    <row r="2359" spans="1:18" ht="15.75" customHeight="1">
      <c r="A2359" s="1"/>
      <c r="B2359" s="6" t="s">
        <v>14</v>
      </c>
      <c r="C2359" s="6">
        <v>1185732</v>
      </c>
      <c r="D2359" s="7">
        <v>44441</v>
      </c>
      <c r="E2359" s="6" t="s">
        <v>46</v>
      </c>
      <c r="F2359" s="6" t="s">
        <v>88</v>
      </c>
      <c r="G2359" s="6" t="s">
        <v>89</v>
      </c>
      <c r="H2359" s="6" t="s">
        <v>18</v>
      </c>
      <c r="I2359" s="8">
        <v>0.50000000000000011</v>
      </c>
      <c r="J2359" s="9">
        <v>7250</v>
      </c>
      <c r="K2359" s="10">
        <f t="shared" si="18"/>
        <v>3625.0000000000009</v>
      </c>
      <c r="L2359" s="10">
        <f t="shared" si="19"/>
        <v>1268.7500000000002</v>
      </c>
      <c r="M2359" s="11">
        <v>0.35</v>
      </c>
      <c r="O2359" s="16"/>
      <c r="P2359" s="14"/>
      <c r="Q2359" s="12"/>
      <c r="R2359" s="13"/>
    </row>
    <row r="2360" spans="1:18" ht="15.75" customHeight="1">
      <c r="A2360" s="1"/>
      <c r="B2360" s="6" t="s">
        <v>14</v>
      </c>
      <c r="C2360" s="6">
        <v>1185732</v>
      </c>
      <c r="D2360" s="7">
        <v>44441</v>
      </c>
      <c r="E2360" s="6" t="s">
        <v>46</v>
      </c>
      <c r="F2360" s="6" t="s">
        <v>88</v>
      </c>
      <c r="G2360" s="6" t="s">
        <v>89</v>
      </c>
      <c r="H2360" s="6" t="s">
        <v>19</v>
      </c>
      <c r="I2360" s="8">
        <v>0.30000000000000004</v>
      </c>
      <c r="J2360" s="9">
        <v>6250</v>
      </c>
      <c r="K2360" s="10">
        <f t="shared" si="18"/>
        <v>1875.0000000000002</v>
      </c>
      <c r="L2360" s="10">
        <f t="shared" si="19"/>
        <v>750.00000000000011</v>
      </c>
      <c r="M2360" s="11">
        <v>0.4</v>
      </c>
      <c r="O2360" s="16"/>
      <c r="P2360" s="14"/>
      <c r="Q2360" s="12"/>
      <c r="R2360" s="13"/>
    </row>
    <row r="2361" spans="1:18" ht="15.75" customHeight="1">
      <c r="A2361" s="1"/>
      <c r="B2361" s="6" t="s">
        <v>14</v>
      </c>
      <c r="C2361" s="6">
        <v>1185732</v>
      </c>
      <c r="D2361" s="7">
        <v>44441</v>
      </c>
      <c r="E2361" s="6" t="s">
        <v>46</v>
      </c>
      <c r="F2361" s="6" t="s">
        <v>88</v>
      </c>
      <c r="G2361" s="6" t="s">
        <v>89</v>
      </c>
      <c r="H2361" s="6" t="s">
        <v>20</v>
      </c>
      <c r="I2361" s="8">
        <v>0.30000000000000004</v>
      </c>
      <c r="J2361" s="9">
        <v>6000</v>
      </c>
      <c r="K2361" s="10">
        <f t="shared" si="18"/>
        <v>1800.0000000000002</v>
      </c>
      <c r="L2361" s="10">
        <f t="shared" si="19"/>
        <v>720.00000000000011</v>
      </c>
      <c r="M2361" s="11">
        <v>0.4</v>
      </c>
      <c r="O2361" s="16"/>
      <c r="P2361" s="14"/>
      <c r="Q2361" s="12"/>
      <c r="R2361" s="13"/>
    </row>
    <row r="2362" spans="1:18" ht="15.75" customHeight="1">
      <c r="A2362" s="1"/>
      <c r="B2362" s="6" t="s">
        <v>14</v>
      </c>
      <c r="C2362" s="6">
        <v>1185732</v>
      </c>
      <c r="D2362" s="7">
        <v>44441</v>
      </c>
      <c r="E2362" s="6" t="s">
        <v>46</v>
      </c>
      <c r="F2362" s="6" t="s">
        <v>88</v>
      </c>
      <c r="G2362" s="6" t="s">
        <v>89</v>
      </c>
      <c r="H2362" s="6" t="s">
        <v>21</v>
      </c>
      <c r="I2362" s="8">
        <v>0.4</v>
      </c>
      <c r="J2362" s="9">
        <v>6000</v>
      </c>
      <c r="K2362" s="10">
        <f t="shared" si="18"/>
        <v>2400</v>
      </c>
      <c r="L2362" s="10">
        <f t="shared" si="19"/>
        <v>840</v>
      </c>
      <c r="M2362" s="11">
        <v>0.35</v>
      </c>
      <c r="O2362" s="16"/>
      <c r="P2362" s="14"/>
      <c r="Q2362" s="12"/>
      <c r="R2362" s="13"/>
    </row>
    <row r="2363" spans="1:18" ht="15.75" customHeight="1">
      <c r="A2363" s="1"/>
      <c r="B2363" s="6" t="s">
        <v>14</v>
      </c>
      <c r="C2363" s="6">
        <v>1185732</v>
      </c>
      <c r="D2363" s="7">
        <v>44441</v>
      </c>
      <c r="E2363" s="6" t="s">
        <v>46</v>
      </c>
      <c r="F2363" s="6" t="s">
        <v>88</v>
      </c>
      <c r="G2363" s="6" t="s">
        <v>89</v>
      </c>
      <c r="H2363" s="6" t="s">
        <v>22</v>
      </c>
      <c r="I2363" s="8">
        <v>0.45000000000000007</v>
      </c>
      <c r="J2363" s="9">
        <v>7000</v>
      </c>
      <c r="K2363" s="10">
        <f t="shared" si="18"/>
        <v>3150.0000000000005</v>
      </c>
      <c r="L2363" s="10">
        <f t="shared" si="19"/>
        <v>1575.0000000000002</v>
      </c>
      <c r="M2363" s="11">
        <v>0.5</v>
      </c>
      <c r="O2363" s="16"/>
      <c r="P2363" s="14"/>
      <c r="Q2363" s="12"/>
      <c r="R2363" s="13"/>
    </row>
    <row r="2364" spans="1:18" ht="15.75" customHeight="1">
      <c r="A2364" s="1"/>
      <c r="B2364" s="6" t="s">
        <v>14</v>
      </c>
      <c r="C2364" s="6">
        <v>1185732</v>
      </c>
      <c r="D2364" s="7">
        <v>44473</v>
      </c>
      <c r="E2364" s="6" t="s">
        <v>46</v>
      </c>
      <c r="F2364" s="6" t="s">
        <v>88</v>
      </c>
      <c r="G2364" s="6" t="s">
        <v>89</v>
      </c>
      <c r="H2364" s="6" t="s">
        <v>17</v>
      </c>
      <c r="I2364" s="8">
        <v>0.45000000000000007</v>
      </c>
      <c r="J2364" s="9">
        <v>8750</v>
      </c>
      <c r="K2364" s="10">
        <f t="shared" si="18"/>
        <v>3937.5000000000005</v>
      </c>
      <c r="L2364" s="10">
        <f t="shared" si="19"/>
        <v>1575.0000000000002</v>
      </c>
      <c r="M2364" s="11">
        <v>0.4</v>
      </c>
      <c r="O2364" s="16"/>
      <c r="P2364" s="14"/>
      <c r="Q2364" s="12"/>
      <c r="R2364" s="13"/>
    </row>
    <row r="2365" spans="1:18" ht="15.75" customHeight="1">
      <c r="A2365" s="1"/>
      <c r="B2365" s="6" t="s">
        <v>14</v>
      </c>
      <c r="C2365" s="6">
        <v>1185732</v>
      </c>
      <c r="D2365" s="7">
        <v>44473</v>
      </c>
      <c r="E2365" s="6" t="s">
        <v>46</v>
      </c>
      <c r="F2365" s="6" t="s">
        <v>88</v>
      </c>
      <c r="G2365" s="6" t="s">
        <v>89</v>
      </c>
      <c r="H2365" s="6" t="s">
        <v>18</v>
      </c>
      <c r="I2365" s="8">
        <v>0.35000000000000009</v>
      </c>
      <c r="J2365" s="9">
        <v>7000</v>
      </c>
      <c r="K2365" s="10">
        <f t="shared" si="18"/>
        <v>2450.0000000000005</v>
      </c>
      <c r="L2365" s="10">
        <f t="shared" si="19"/>
        <v>857.50000000000011</v>
      </c>
      <c r="M2365" s="11">
        <v>0.35</v>
      </c>
      <c r="O2365" s="16"/>
      <c r="P2365" s="14"/>
      <c r="Q2365" s="12"/>
      <c r="R2365" s="13"/>
    </row>
    <row r="2366" spans="1:18" ht="15.75" customHeight="1">
      <c r="A2366" s="1"/>
      <c r="B2366" s="6" t="s">
        <v>14</v>
      </c>
      <c r="C2366" s="6">
        <v>1185732</v>
      </c>
      <c r="D2366" s="7">
        <v>44473</v>
      </c>
      <c r="E2366" s="6" t="s">
        <v>46</v>
      </c>
      <c r="F2366" s="6" t="s">
        <v>88</v>
      </c>
      <c r="G2366" s="6" t="s">
        <v>89</v>
      </c>
      <c r="H2366" s="6" t="s">
        <v>19</v>
      </c>
      <c r="I2366" s="8">
        <v>0.35000000000000009</v>
      </c>
      <c r="J2366" s="9">
        <v>5750</v>
      </c>
      <c r="K2366" s="10">
        <f t="shared" si="18"/>
        <v>2012.5000000000005</v>
      </c>
      <c r="L2366" s="10">
        <f t="shared" si="19"/>
        <v>805.00000000000023</v>
      </c>
      <c r="M2366" s="11">
        <v>0.4</v>
      </c>
      <c r="O2366" s="16"/>
      <c r="P2366" s="14"/>
      <c r="Q2366" s="12"/>
      <c r="R2366" s="13"/>
    </row>
    <row r="2367" spans="1:18" ht="15.75" customHeight="1">
      <c r="A2367" s="1"/>
      <c r="B2367" s="6" t="s">
        <v>14</v>
      </c>
      <c r="C2367" s="6">
        <v>1185732</v>
      </c>
      <c r="D2367" s="7">
        <v>44473</v>
      </c>
      <c r="E2367" s="6" t="s">
        <v>46</v>
      </c>
      <c r="F2367" s="6" t="s">
        <v>88</v>
      </c>
      <c r="G2367" s="6" t="s">
        <v>89</v>
      </c>
      <c r="H2367" s="6" t="s">
        <v>20</v>
      </c>
      <c r="I2367" s="8">
        <v>0.35000000000000009</v>
      </c>
      <c r="J2367" s="9">
        <v>5500</v>
      </c>
      <c r="K2367" s="10">
        <f t="shared" si="18"/>
        <v>1925.0000000000005</v>
      </c>
      <c r="L2367" s="10">
        <f t="shared" si="19"/>
        <v>770.00000000000023</v>
      </c>
      <c r="M2367" s="11">
        <v>0.4</v>
      </c>
      <c r="O2367" s="16"/>
      <c r="P2367" s="14"/>
      <c r="Q2367" s="12"/>
      <c r="R2367" s="13"/>
    </row>
    <row r="2368" spans="1:18" ht="15.75" customHeight="1">
      <c r="A2368" s="1"/>
      <c r="B2368" s="6" t="s">
        <v>14</v>
      </c>
      <c r="C2368" s="6">
        <v>1185732</v>
      </c>
      <c r="D2368" s="7">
        <v>44473</v>
      </c>
      <c r="E2368" s="6" t="s">
        <v>46</v>
      </c>
      <c r="F2368" s="6" t="s">
        <v>88</v>
      </c>
      <c r="G2368" s="6" t="s">
        <v>89</v>
      </c>
      <c r="H2368" s="6" t="s">
        <v>21</v>
      </c>
      <c r="I2368" s="8">
        <v>0.45000000000000007</v>
      </c>
      <c r="J2368" s="9">
        <v>5500</v>
      </c>
      <c r="K2368" s="10">
        <f t="shared" si="18"/>
        <v>2475.0000000000005</v>
      </c>
      <c r="L2368" s="10">
        <f t="shared" si="19"/>
        <v>866.25000000000011</v>
      </c>
      <c r="M2368" s="11">
        <v>0.35</v>
      </c>
      <c r="O2368" s="16"/>
      <c r="P2368" s="14"/>
      <c r="Q2368" s="12"/>
      <c r="R2368" s="13"/>
    </row>
    <row r="2369" spans="1:18" ht="15.75" customHeight="1">
      <c r="A2369" s="1"/>
      <c r="B2369" s="6" t="s">
        <v>14</v>
      </c>
      <c r="C2369" s="6">
        <v>1185732</v>
      </c>
      <c r="D2369" s="7">
        <v>44473</v>
      </c>
      <c r="E2369" s="6" t="s">
        <v>46</v>
      </c>
      <c r="F2369" s="6" t="s">
        <v>88</v>
      </c>
      <c r="G2369" s="6" t="s">
        <v>89</v>
      </c>
      <c r="H2369" s="6" t="s">
        <v>22</v>
      </c>
      <c r="I2369" s="8">
        <v>0.5</v>
      </c>
      <c r="J2369" s="9">
        <v>6750</v>
      </c>
      <c r="K2369" s="10">
        <f t="shared" si="18"/>
        <v>3375</v>
      </c>
      <c r="L2369" s="10">
        <f t="shared" si="19"/>
        <v>1687.5</v>
      </c>
      <c r="M2369" s="11">
        <v>0.5</v>
      </c>
      <c r="O2369" s="16"/>
      <c r="P2369" s="14"/>
      <c r="Q2369" s="12"/>
      <c r="R2369" s="13"/>
    </row>
    <row r="2370" spans="1:18" ht="15.75" customHeight="1">
      <c r="A2370" s="1"/>
      <c r="B2370" s="6" t="s">
        <v>14</v>
      </c>
      <c r="C2370" s="6">
        <v>1185732</v>
      </c>
      <c r="D2370" s="7">
        <v>44503</v>
      </c>
      <c r="E2370" s="6" t="s">
        <v>46</v>
      </c>
      <c r="F2370" s="6" t="s">
        <v>88</v>
      </c>
      <c r="G2370" s="6" t="s">
        <v>89</v>
      </c>
      <c r="H2370" s="6" t="s">
        <v>17</v>
      </c>
      <c r="I2370" s="8">
        <v>0.45000000000000007</v>
      </c>
      <c r="J2370" s="9">
        <v>8250</v>
      </c>
      <c r="K2370" s="10">
        <f t="shared" si="18"/>
        <v>3712.5000000000005</v>
      </c>
      <c r="L2370" s="10">
        <f t="shared" si="19"/>
        <v>1485.0000000000002</v>
      </c>
      <c r="M2370" s="11">
        <v>0.4</v>
      </c>
      <c r="O2370" s="16"/>
      <c r="P2370" s="14"/>
      <c r="Q2370" s="12"/>
      <c r="R2370" s="13"/>
    </row>
    <row r="2371" spans="1:18" ht="15.75" customHeight="1">
      <c r="A2371" s="1"/>
      <c r="B2371" s="6" t="s">
        <v>14</v>
      </c>
      <c r="C2371" s="6">
        <v>1185732</v>
      </c>
      <c r="D2371" s="7">
        <v>44503</v>
      </c>
      <c r="E2371" s="6" t="s">
        <v>46</v>
      </c>
      <c r="F2371" s="6" t="s">
        <v>88</v>
      </c>
      <c r="G2371" s="6" t="s">
        <v>89</v>
      </c>
      <c r="H2371" s="6" t="s">
        <v>18</v>
      </c>
      <c r="I2371" s="8">
        <v>0.35000000000000009</v>
      </c>
      <c r="J2371" s="9">
        <v>6500</v>
      </c>
      <c r="K2371" s="10">
        <f t="shared" si="18"/>
        <v>2275.0000000000005</v>
      </c>
      <c r="L2371" s="10">
        <f t="shared" si="19"/>
        <v>796.25000000000011</v>
      </c>
      <c r="M2371" s="11">
        <v>0.35</v>
      </c>
      <c r="O2371" s="16"/>
      <c r="P2371" s="14"/>
      <c r="Q2371" s="12"/>
      <c r="R2371" s="13"/>
    </row>
    <row r="2372" spans="1:18" ht="15.75" customHeight="1">
      <c r="A2372" s="1"/>
      <c r="B2372" s="6" t="s">
        <v>14</v>
      </c>
      <c r="C2372" s="6">
        <v>1185732</v>
      </c>
      <c r="D2372" s="7">
        <v>44503</v>
      </c>
      <c r="E2372" s="6" t="s">
        <v>46</v>
      </c>
      <c r="F2372" s="6" t="s">
        <v>88</v>
      </c>
      <c r="G2372" s="6" t="s">
        <v>89</v>
      </c>
      <c r="H2372" s="6" t="s">
        <v>19</v>
      </c>
      <c r="I2372" s="8">
        <v>0.40000000000000013</v>
      </c>
      <c r="J2372" s="9">
        <v>5950</v>
      </c>
      <c r="K2372" s="10">
        <f t="shared" si="18"/>
        <v>2380.0000000000009</v>
      </c>
      <c r="L2372" s="10">
        <f t="shared" si="19"/>
        <v>952.00000000000045</v>
      </c>
      <c r="M2372" s="11">
        <v>0.4</v>
      </c>
      <c r="O2372" s="16"/>
      <c r="P2372" s="14"/>
      <c r="Q2372" s="12"/>
      <c r="R2372" s="13"/>
    </row>
    <row r="2373" spans="1:18" ht="15.75" customHeight="1">
      <c r="A2373" s="1"/>
      <c r="B2373" s="6" t="s">
        <v>14</v>
      </c>
      <c r="C2373" s="6">
        <v>1185732</v>
      </c>
      <c r="D2373" s="7">
        <v>44503</v>
      </c>
      <c r="E2373" s="6" t="s">
        <v>46</v>
      </c>
      <c r="F2373" s="6" t="s">
        <v>88</v>
      </c>
      <c r="G2373" s="6" t="s">
        <v>89</v>
      </c>
      <c r="H2373" s="6" t="s">
        <v>20</v>
      </c>
      <c r="I2373" s="8">
        <v>0.6000000000000002</v>
      </c>
      <c r="J2373" s="9">
        <v>6500</v>
      </c>
      <c r="K2373" s="10">
        <f t="shared" si="18"/>
        <v>3900.0000000000014</v>
      </c>
      <c r="L2373" s="10">
        <f t="shared" si="19"/>
        <v>1560.0000000000007</v>
      </c>
      <c r="M2373" s="11">
        <v>0.4</v>
      </c>
      <c r="O2373" s="16"/>
      <c r="P2373" s="14"/>
      <c r="Q2373" s="12"/>
      <c r="R2373" s="13"/>
    </row>
    <row r="2374" spans="1:18" ht="15.75" customHeight="1">
      <c r="A2374" s="1"/>
      <c r="B2374" s="6" t="s">
        <v>14</v>
      </c>
      <c r="C2374" s="6">
        <v>1185732</v>
      </c>
      <c r="D2374" s="7">
        <v>44503</v>
      </c>
      <c r="E2374" s="6" t="s">
        <v>46</v>
      </c>
      <c r="F2374" s="6" t="s">
        <v>88</v>
      </c>
      <c r="G2374" s="6" t="s">
        <v>89</v>
      </c>
      <c r="H2374" s="6" t="s">
        <v>21</v>
      </c>
      <c r="I2374" s="8">
        <v>0.75000000000000011</v>
      </c>
      <c r="J2374" s="9">
        <v>6250</v>
      </c>
      <c r="K2374" s="10">
        <f t="shared" si="18"/>
        <v>4687.5000000000009</v>
      </c>
      <c r="L2374" s="10">
        <f t="shared" si="19"/>
        <v>1640.6250000000002</v>
      </c>
      <c r="M2374" s="11">
        <v>0.35</v>
      </c>
      <c r="O2374" s="16"/>
      <c r="P2374" s="14"/>
      <c r="Q2374" s="12"/>
      <c r="R2374" s="13"/>
    </row>
    <row r="2375" spans="1:18" ht="15.75" customHeight="1">
      <c r="A2375" s="1"/>
      <c r="B2375" s="6" t="s">
        <v>14</v>
      </c>
      <c r="C2375" s="6">
        <v>1185732</v>
      </c>
      <c r="D2375" s="7">
        <v>44503</v>
      </c>
      <c r="E2375" s="6" t="s">
        <v>46</v>
      </c>
      <c r="F2375" s="6" t="s">
        <v>88</v>
      </c>
      <c r="G2375" s="6" t="s">
        <v>89</v>
      </c>
      <c r="H2375" s="6" t="s">
        <v>22</v>
      </c>
      <c r="I2375" s="8">
        <v>0.75</v>
      </c>
      <c r="J2375" s="9">
        <v>7250</v>
      </c>
      <c r="K2375" s="10">
        <f t="shared" si="18"/>
        <v>5437.5</v>
      </c>
      <c r="L2375" s="10">
        <f t="shared" si="19"/>
        <v>2718.75</v>
      </c>
      <c r="M2375" s="11">
        <v>0.5</v>
      </c>
      <c r="O2375" s="16"/>
      <c r="P2375" s="14"/>
      <c r="Q2375" s="12"/>
      <c r="R2375" s="13"/>
    </row>
    <row r="2376" spans="1:18" ht="15.75" customHeight="1">
      <c r="A2376" s="1"/>
      <c r="B2376" s="6" t="s">
        <v>14</v>
      </c>
      <c r="C2376" s="6">
        <v>1185732</v>
      </c>
      <c r="D2376" s="7">
        <v>44532</v>
      </c>
      <c r="E2376" s="6" t="s">
        <v>46</v>
      </c>
      <c r="F2376" s="6" t="s">
        <v>88</v>
      </c>
      <c r="G2376" s="6" t="s">
        <v>89</v>
      </c>
      <c r="H2376" s="6" t="s">
        <v>17</v>
      </c>
      <c r="I2376" s="8">
        <v>0.70000000000000007</v>
      </c>
      <c r="J2376" s="9">
        <v>9750</v>
      </c>
      <c r="K2376" s="10">
        <f t="shared" si="18"/>
        <v>6825.0000000000009</v>
      </c>
      <c r="L2376" s="10">
        <f t="shared" si="19"/>
        <v>2730.0000000000005</v>
      </c>
      <c r="M2376" s="11">
        <v>0.4</v>
      </c>
      <c r="O2376" s="16"/>
      <c r="P2376" s="14"/>
      <c r="Q2376" s="12"/>
      <c r="R2376" s="13"/>
    </row>
    <row r="2377" spans="1:18" ht="15.75" customHeight="1">
      <c r="A2377" s="1"/>
      <c r="B2377" s="6" t="s">
        <v>14</v>
      </c>
      <c r="C2377" s="6">
        <v>1185732</v>
      </c>
      <c r="D2377" s="7">
        <v>44532</v>
      </c>
      <c r="E2377" s="6" t="s">
        <v>46</v>
      </c>
      <c r="F2377" s="6" t="s">
        <v>88</v>
      </c>
      <c r="G2377" s="6" t="s">
        <v>89</v>
      </c>
      <c r="H2377" s="6" t="s">
        <v>18</v>
      </c>
      <c r="I2377" s="8">
        <v>0.60000000000000009</v>
      </c>
      <c r="J2377" s="9">
        <v>7750</v>
      </c>
      <c r="K2377" s="10">
        <f t="shared" si="18"/>
        <v>4650.0000000000009</v>
      </c>
      <c r="L2377" s="10">
        <f t="shared" si="19"/>
        <v>1627.5000000000002</v>
      </c>
      <c r="M2377" s="11">
        <v>0.35</v>
      </c>
      <c r="O2377" s="16"/>
      <c r="P2377" s="14"/>
      <c r="Q2377" s="12"/>
      <c r="R2377" s="13"/>
    </row>
    <row r="2378" spans="1:18" ht="15.75" customHeight="1">
      <c r="A2378" s="1"/>
      <c r="B2378" s="6" t="s">
        <v>14</v>
      </c>
      <c r="C2378" s="6">
        <v>1185732</v>
      </c>
      <c r="D2378" s="7">
        <v>44532</v>
      </c>
      <c r="E2378" s="6" t="s">
        <v>46</v>
      </c>
      <c r="F2378" s="6" t="s">
        <v>88</v>
      </c>
      <c r="G2378" s="6" t="s">
        <v>89</v>
      </c>
      <c r="H2378" s="6" t="s">
        <v>19</v>
      </c>
      <c r="I2378" s="8">
        <v>0.60000000000000009</v>
      </c>
      <c r="J2378" s="9">
        <v>7250</v>
      </c>
      <c r="K2378" s="10">
        <f t="shared" si="18"/>
        <v>4350.0000000000009</v>
      </c>
      <c r="L2378" s="10">
        <f t="shared" si="19"/>
        <v>1740.0000000000005</v>
      </c>
      <c r="M2378" s="11">
        <v>0.4</v>
      </c>
      <c r="O2378" s="16"/>
      <c r="P2378" s="14"/>
      <c r="Q2378" s="12"/>
      <c r="R2378" s="13"/>
    </row>
    <row r="2379" spans="1:18" ht="15.75" customHeight="1">
      <c r="A2379" s="1"/>
      <c r="B2379" s="6" t="s">
        <v>14</v>
      </c>
      <c r="C2379" s="6">
        <v>1185732</v>
      </c>
      <c r="D2379" s="7">
        <v>44532</v>
      </c>
      <c r="E2379" s="6" t="s">
        <v>46</v>
      </c>
      <c r="F2379" s="6" t="s">
        <v>88</v>
      </c>
      <c r="G2379" s="6" t="s">
        <v>89</v>
      </c>
      <c r="H2379" s="6" t="s">
        <v>20</v>
      </c>
      <c r="I2379" s="8">
        <v>0.60000000000000009</v>
      </c>
      <c r="J2379" s="9">
        <v>6750</v>
      </c>
      <c r="K2379" s="10">
        <f t="shared" si="18"/>
        <v>4050.0000000000005</v>
      </c>
      <c r="L2379" s="10">
        <f t="shared" si="19"/>
        <v>1620.0000000000002</v>
      </c>
      <c r="M2379" s="11">
        <v>0.4</v>
      </c>
      <c r="O2379" s="16"/>
      <c r="P2379" s="14"/>
      <c r="Q2379" s="12"/>
      <c r="R2379" s="13"/>
    </row>
    <row r="2380" spans="1:18" ht="15.75" customHeight="1">
      <c r="A2380" s="1"/>
      <c r="B2380" s="6" t="s">
        <v>14</v>
      </c>
      <c r="C2380" s="6">
        <v>1185732</v>
      </c>
      <c r="D2380" s="7">
        <v>44532</v>
      </c>
      <c r="E2380" s="6" t="s">
        <v>46</v>
      </c>
      <c r="F2380" s="6" t="s">
        <v>88</v>
      </c>
      <c r="G2380" s="6" t="s">
        <v>89</v>
      </c>
      <c r="H2380" s="6" t="s">
        <v>21</v>
      </c>
      <c r="I2380" s="8">
        <v>0.70000000000000007</v>
      </c>
      <c r="J2380" s="9">
        <v>6750</v>
      </c>
      <c r="K2380" s="10">
        <f t="shared" si="18"/>
        <v>4725</v>
      </c>
      <c r="L2380" s="10">
        <f t="shared" si="19"/>
        <v>1653.75</v>
      </c>
      <c r="M2380" s="11">
        <v>0.35</v>
      </c>
      <c r="O2380" s="16"/>
      <c r="P2380" s="14"/>
      <c r="Q2380" s="12"/>
      <c r="R2380" s="13"/>
    </row>
    <row r="2381" spans="1:18" ht="15.75" customHeight="1">
      <c r="A2381" s="1"/>
      <c r="B2381" s="6" t="s">
        <v>14</v>
      </c>
      <c r="C2381" s="6">
        <v>1185732</v>
      </c>
      <c r="D2381" s="7">
        <v>44532</v>
      </c>
      <c r="E2381" s="6" t="s">
        <v>46</v>
      </c>
      <c r="F2381" s="6" t="s">
        <v>88</v>
      </c>
      <c r="G2381" s="6" t="s">
        <v>89</v>
      </c>
      <c r="H2381" s="6" t="s">
        <v>22</v>
      </c>
      <c r="I2381" s="8">
        <v>0.75</v>
      </c>
      <c r="J2381" s="9">
        <v>7750</v>
      </c>
      <c r="K2381" s="10">
        <f t="shared" si="18"/>
        <v>5812.5</v>
      </c>
      <c r="L2381" s="10">
        <f t="shared" si="19"/>
        <v>2906.25</v>
      </c>
      <c r="M2381" s="11">
        <v>0.5</v>
      </c>
      <c r="O2381" s="16"/>
      <c r="P2381" s="14"/>
      <c r="Q2381" s="12"/>
      <c r="R2381" s="13"/>
    </row>
    <row r="2382" spans="1:18" ht="15.75" customHeight="1">
      <c r="A2382" s="1" t="s">
        <v>39</v>
      </c>
      <c r="B2382" s="6" t="s">
        <v>14</v>
      </c>
      <c r="C2382" s="6">
        <v>1185732</v>
      </c>
      <c r="D2382" s="7">
        <v>44209</v>
      </c>
      <c r="E2382" s="6" t="s">
        <v>46</v>
      </c>
      <c r="F2382" s="6" t="s">
        <v>90</v>
      </c>
      <c r="G2382" s="6" t="s">
        <v>91</v>
      </c>
      <c r="H2382" s="6" t="s">
        <v>17</v>
      </c>
      <c r="I2382" s="8">
        <v>0.35000000000000003</v>
      </c>
      <c r="J2382" s="9">
        <v>7750</v>
      </c>
      <c r="K2382" s="10">
        <f t="shared" si="18"/>
        <v>2712.5000000000005</v>
      </c>
      <c r="L2382" s="10">
        <f t="shared" si="19"/>
        <v>1085.0000000000002</v>
      </c>
      <c r="M2382" s="11">
        <v>0.4</v>
      </c>
      <c r="O2382" s="16"/>
      <c r="P2382" s="14"/>
      <c r="Q2382" s="12"/>
      <c r="R2382" s="13"/>
    </row>
    <row r="2383" spans="1:18" ht="15.75" customHeight="1">
      <c r="A2383" s="1"/>
      <c r="B2383" s="6" t="s">
        <v>14</v>
      </c>
      <c r="C2383" s="6">
        <v>1185732</v>
      </c>
      <c r="D2383" s="7">
        <v>44209</v>
      </c>
      <c r="E2383" s="6" t="s">
        <v>46</v>
      </c>
      <c r="F2383" s="6" t="s">
        <v>90</v>
      </c>
      <c r="G2383" s="6" t="s">
        <v>91</v>
      </c>
      <c r="H2383" s="6" t="s">
        <v>18</v>
      </c>
      <c r="I2383" s="8">
        <v>0.35000000000000003</v>
      </c>
      <c r="J2383" s="9">
        <v>5750</v>
      </c>
      <c r="K2383" s="10">
        <f t="shared" si="18"/>
        <v>2012.5000000000002</v>
      </c>
      <c r="L2383" s="10">
        <f t="shared" si="19"/>
        <v>704.375</v>
      </c>
      <c r="M2383" s="11">
        <v>0.35</v>
      </c>
      <c r="O2383" s="16"/>
      <c r="P2383" s="14"/>
      <c r="Q2383" s="12"/>
      <c r="R2383" s="13"/>
    </row>
    <row r="2384" spans="1:18" ht="15.75" customHeight="1">
      <c r="A2384" s="1"/>
      <c r="B2384" s="6" t="s">
        <v>14</v>
      </c>
      <c r="C2384" s="6">
        <v>1185732</v>
      </c>
      <c r="D2384" s="7">
        <v>44209</v>
      </c>
      <c r="E2384" s="6" t="s">
        <v>46</v>
      </c>
      <c r="F2384" s="6" t="s">
        <v>90</v>
      </c>
      <c r="G2384" s="6" t="s">
        <v>91</v>
      </c>
      <c r="H2384" s="6" t="s">
        <v>19</v>
      </c>
      <c r="I2384" s="8">
        <v>0.25000000000000006</v>
      </c>
      <c r="J2384" s="9">
        <v>5750</v>
      </c>
      <c r="K2384" s="10">
        <f t="shared" si="18"/>
        <v>1437.5000000000002</v>
      </c>
      <c r="L2384" s="10">
        <f t="shared" si="19"/>
        <v>575.00000000000011</v>
      </c>
      <c r="M2384" s="11">
        <v>0.4</v>
      </c>
      <c r="O2384" s="16"/>
      <c r="P2384" s="14"/>
      <c r="Q2384" s="12"/>
      <c r="R2384" s="13"/>
    </row>
    <row r="2385" spans="1:18" ht="15.75" customHeight="1">
      <c r="A2385" s="1"/>
      <c r="B2385" s="6" t="s">
        <v>14</v>
      </c>
      <c r="C2385" s="6">
        <v>1185732</v>
      </c>
      <c r="D2385" s="7">
        <v>44209</v>
      </c>
      <c r="E2385" s="6" t="s">
        <v>46</v>
      </c>
      <c r="F2385" s="6" t="s">
        <v>90</v>
      </c>
      <c r="G2385" s="6" t="s">
        <v>91</v>
      </c>
      <c r="H2385" s="6" t="s">
        <v>20</v>
      </c>
      <c r="I2385" s="8">
        <v>0.3</v>
      </c>
      <c r="J2385" s="9">
        <v>4250</v>
      </c>
      <c r="K2385" s="10">
        <f t="shared" si="18"/>
        <v>1275</v>
      </c>
      <c r="L2385" s="10">
        <f t="shared" si="19"/>
        <v>510</v>
      </c>
      <c r="M2385" s="11">
        <v>0.4</v>
      </c>
      <c r="O2385" s="16"/>
      <c r="P2385" s="14"/>
      <c r="Q2385" s="12"/>
      <c r="R2385" s="13"/>
    </row>
    <row r="2386" spans="1:18" ht="15.75" customHeight="1">
      <c r="A2386" s="1"/>
      <c r="B2386" s="6" t="s">
        <v>14</v>
      </c>
      <c r="C2386" s="6">
        <v>1185732</v>
      </c>
      <c r="D2386" s="7">
        <v>44209</v>
      </c>
      <c r="E2386" s="6" t="s">
        <v>46</v>
      </c>
      <c r="F2386" s="6" t="s">
        <v>90</v>
      </c>
      <c r="G2386" s="6" t="s">
        <v>91</v>
      </c>
      <c r="H2386" s="6" t="s">
        <v>21</v>
      </c>
      <c r="I2386" s="8">
        <v>0.45</v>
      </c>
      <c r="J2386" s="9">
        <v>4750</v>
      </c>
      <c r="K2386" s="10">
        <f t="shared" si="18"/>
        <v>2137.5</v>
      </c>
      <c r="L2386" s="10">
        <f t="shared" si="19"/>
        <v>748.125</v>
      </c>
      <c r="M2386" s="11">
        <v>0.35</v>
      </c>
      <c r="O2386" s="16"/>
      <c r="P2386" s="14"/>
      <c r="Q2386" s="12"/>
      <c r="R2386" s="13"/>
    </row>
    <row r="2387" spans="1:18" ht="15.75" customHeight="1">
      <c r="A2387" s="1"/>
      <c r="B2387" s="6" t="s">
        <v>14</v>
      </c>
      <c r="C2387" s="6">
        <v>1185732</v>
      </c>
      <c r="D2387" s="7">
        <v>44209</v>
      </c>
      <c r="E2387" s="6" t="s">
        <v>46</v>
      </c>
      <c r="F2387" s="6" t="s">
        <v>90</v>
      </c>
      <c r="G2387" s="6" t="s">
        <v>91</v>
      </c>
      <c r="H2387" s="6" t="s">
        <v>22</v>
      </c>
      <c r="I2387" s="8">
        <v>0.35000000000000003</v>
      </c>
      <c r="J2387" s="9">
        <v>5750</v>
      </c>
      <c r="K2387" s="10">
        <f t="shared" si="18"/>
        <v>2012.5000000000002</v>
      </c>
      <c r="L2387" s="10">
        <f t="shared" si="19"/>
        <v>1006.2500000000001</v>
      </c>
      <c r="M2387" s="11">
        <v>0.5</v>
      </c>
      <c r="O2387" s="16"/>
      <c r="P2387" s="14"/>
      <c r="Q2387" s="12"/>
      <c r="R2387" s="13"/>
    </row>
    <row r="2388" spans="1:18" ht="15.75" customHeight="1">
      <c r="A2388" s="1"/>
      <c r="B2388" s="6" t="s">
        <v>14</v>
      </c>
      <c r="C2388" s="6">
        <v>1185732</v>
      </c>
      <c r="D2388" s="7">
        <v>44238</v>
      </c>
      <c r="E2388" s="6" t="s">
        <v>46</v>
      </c>
      <c r="F2388" s="6" t="s">
        <v>90</v>
      </c>
      <c r="G2388" s="6" t="s">
        <v>91</v>
      </c>
      <c r="H2388" s="6" t="s">
        <v>17</v>
      </c>
      <c r="I2388" s="8">
        <v>0.35000000000000003</v>
      </c>
      <c r="J2388" s="9">
        <v>8250</v>
      </c>
      <c r="K2388" s="10">
        <f t="shared" si="18"/>
        <v>2887.5000000000005</v>
      </c>
      <c r="L2388" s="10">
        <f t="shared" si="19"/>
        <v>1155.0000000000002</v>
      </c>
      <c r="M2388" s="11">
        <v>0.4</v>
      </c>
      <c r="O2388" s="16"/>
      <c r="P2388" s="14"/>
      <c r="Q2388" s="12"/>
      <c r="R2388" s="13"/>
    </row>
    <row r="2389" spans="1:18" ht="15.75" customHeight="1">
      <c r="A2389" s="1"/>
      <c r="B2389" s="6" t="s">
        <v>14</v>
      </c>
      <c r="C2389" s="6">
        <v>1185732</v>
      </c>
      <c r="D2389" s="7">
        <v>44238</v>
      </c>
      <c r="E2389" s="6" t="s">
        <v>46</v>
      </c>
      <c r="F2389" s="6" t="s">
        <v>90</v>
      </c>
      <c r="G2389" s="6" t="s">
        <v>91</v>
      </c>
      <c r="H2389" s="6" t="s">
        <v>18</v>
      </c>
      <c r="I2389" s="8">
        <v>0.35000000000000003</v>
      </c>
      <c r="J2389" s="9">
        <v>4750</v>
      </c>
      <c r="K2389" s="10">
        <f t="shared" si="18"/>
        <v>1662.5000000000002</v>
      </c>
      <c r="L2389" s="10">
        <f t="shared" si="19"/>
        <v>581.875</v>
      </c>
      <c r="M2389" s="11">
        <v>0.35</v>
      </c>
      <c r="O2389" s="16"/>
      <c r="P2389" s="14"/>
      <c r="Q2389" s="12"/>
      <c r="R2389" s="13"/>
    </row>
    <row r="2390" spans="1:18" ht="15.75" customHeight="1">
      <c r="A2390" s="1"/>
      <c r="B2390" s="6" t="s">
        <v>14</v>
      </c>
      <c r="C2390" s="6">
        <v>1185732</v>
      </c>
      <c r="D2390" s="7">
        <v>44238</v>
      </c>
      <c r="E2390" s="6" t="s">
        <v>46</v>
      </c>
      <c r="F2390" s="6" t="s">
        <v>90</v>
      </c>
      <c r="G2390" s="6" t="s">
        <v>91</v>
      </c>
      <c r="H2390" s="6" t="s">
        <v>19</v>
      </c>
      <c r="I2390" s="8">
        <v>0.25000000000000006</v>
      </c>
      <c r="J2390" s="9">
        <v>5250</v>
      </c>
      <c r="K2390" s="10">
        <f t="shared" si="18"/>
        <v>1312.5000000000002</v>
      </c>
      <c r="L2390" s="10">
        <f t="shared" si="19"/>
        <v>525.00000000000011</v>
      </c>
      <c r="M2390" s="11">
        <v>0.4</v>
      </c>
      <c r="O2390" s="16"/>
      <c r="P2390" s="14"/>
      <c r="Q2390" s="12"/>
      <c r="R2390" s="13"/>
    </row>
    <row r="2391" spans="1:18" ht="15.75" customHeight="1">
      <c r="A2391" s="1"/>
      <c r="B2391" s="6" t="s">
        <v>14</v>
      </c>
      <c r="C2391" s="6">
        <v>1185732</v>
      </c>
      <c r="D2391" s="7">
        <v>44238</v>
      </c>
      <c r="E2391" s="6" t="s">
        <v>46</v>
      </c>
      <c r="F2391" s="6" t="s">
        <v>90</v>
      </c>
      <c r="G2391" s="6" t="s">
        <v>91</v>
      </c>
      <c r="H2391" s="6" t="s">
        <v>20</v>
      </c>
      <c r="I2391" s="8">
        <v>0.3</v>
      </c>
      <c r="J2391" s="9">
        <v>3750</v>
      </c>
      <c r="K2391" s="10">
        <f t="shared" si="18"/>
        <v>1125</v>
      </c>
      <c r="L2391" s="10">
        <f t="shared" si="19"/>
        <v>450</v>
      </c>
      <c r="M2391" s="11">
        <v>0.4</v>
      </c>
      <c r="O2391" s="16"/>
      <c r="P2391" s="14"/>
      <c r="Q2391" s="12"/>
      <c r="R2391" s="13"/>
    </row>
    <row r="2392" spans="1:18" ht="15.75" customHeight="1">
      <c r="A2392" s="1"/>
      <c r="B2392" s="6" t="s">
        <v>14</v>
      </c>
      <c r="C2392" s="6">
        <v>1185732</v>
      </c>
      <c r="D2392" s="7">
        <v>44238</v>
      </c>
      <c r="E2392" s="6" t="s">
        <v>46</v>
      </c>
      <c r="F2392" s="6" t="s">
        <v>90</v>
      </c>
      <c r="G2392" s="6" t="s">
        <v>91</v>
      </c>
      <c r="H2392" s="6" t="s">
        <v>21</v>
      </c>
      <c r="I2392" s="8">
        <v>0.45</v>
      </c>
      <c r="J2392" s="9">
        <v>4500</v>
      </c>
      <c r="K2392" s="10">
        <f t="shared" si="18"/>
        <v>2025</v>
      </c>
      <c r="L2392" s="10">
        <f t="shared" si="19"/>
        <v>708.75</v>
      </c>
      <c r="M2392" s="11">
        <v>0.35</v>
      </c>
      <c r="O2392" s="16"/>
      <c r="P2392" s="14"/>
      <c r="Q2392" s="12"/>
      <c r="R2392" s="13"/>
    </row>
    <row r="2393" spans="1:18" ht="15.75" customHeight="1">
      <c r="A2393" s="1"/>
      <c r="B2393" s="6" t="s">
        <v>14</v>
      </c>
      <c r="C2393" s="6">
        <v>1185732</v>
      </c>
      <c r="D2393" s="7">
        <v>44238</v>
      </c>
      <c r="E2393" s="6" t="s">
        <v>46</v>
      </c>
      <c r="F2393" s="6" t="s">
        <v>90</v>
      </c>
      <c r="G2393" s="6" t="s">
        <v>91</v>
      </c>
      <c r="H2393" s="6" t="s">
        <v>22</v>
      </c>
      <c r="I2393" s="8">
        <v>0.3</v>
      </c>
      <c r="J2393" s="9">
        <v>5500</v>
      </c>
      <c r="K2393" s="10">
        <f t="shared" si="18"/>
        <v>1650</v>
      </c>
      <c r="L2393" s="10">
        <f t="shared" si="19"/>
        <v>825</v>
      </c>
      <c r="M2393" s="11">
        <v>0.5</v>
      </c>
      <c r="O2393" s="16"/>
      <c r="P2393" s="14"/>
      <c r="Q2393" s="12"/>
      <c r="R2393" s="13"/>
    </row>
    <row r="2394" spans="1:18" ht="15.75" customHeight="1">
      <c r="A2394" s="1"/>
      <c r="B2394" s="6" t="s">
        <v>14</v>
      </c>
      <c r="C2394" s="6">
        <v>1185732</v>
      </c>
      <c r="D2394" s="7">
        <v>44264</v>
      </c>
      <c r="E2394" s="6" t="s">
        <v>46</v>
      </c>
      <c r="F2394" s="6" t="s">
        <v>90</v>
      </c>
      <c r="G2394" s="6" t="s">
        <v>91</v>
      </c>
      <c r="H2394" s="6" t="s">
        <v>17</v>
      </c>
      <c r="I2394" s="8">
        <v>0.3</v>
      </c>
      <c r="J2394" s="9">
        <v>7700</v>
      </c>
      <c r="K2394" s="10">
        <f t="shared" si="18"/>
        <v>2310</v>
      </c>
      <c r="L2394" s="10">
        <f t="shared" si="19"/>
        <v>924</v>
      </c>
      <c r="M2394" s="11">
        <v>0.4</v>
      </c>
      <c r="O2394" s="16"/>
      <c r="P2394" s="14"/>
      <c r="Q2394" s="12"/>
      <c r="R2394" s="13"/>
    </row>
    <row r="2395" spans="1:18" ht="15.75" customHeight="1">
      <c r="A2395" s="1"/>
      <c r="B2395" s="6" t="s">
        <v>14</v>
      </c>
      <c r="C2395" s="6">
        <v>1185732</v>
      </c>
      <c r="D2395" s="7">
        <v>44264</v>
      </c>
      <c r="E2395" s="6" t="s">
        <v>46</v>
      </c>
      <c r="F2395" s="6" t="s">
        <v>90</v>
      </c>
      <c r="G2395" s="6" t="s">
        <v>91</v>
      </c>
      <c r="H2395" s="6" t="s">
        <v>18</v>
      </c>
      <c r="I2395" s="8">
        <v>0.3</v>
      </c>
      <c r="J2395" s="9">
        <v>4500</v>
      </c>
      <c r="K2395" s="10">
        <f t="shared" si="18"/>
        <v>1350</v>
      </c>
      <c r="L2395" s="10">
        <f t="shared" si="19"/>
        <v>472.49999999999994</v>
      </c>
      <c r="M2395" s="11">
        <v>0.35</v>
      </c>
      <c r="O2395" s="16"/>
      <c r="P2395" s="14"/>
      <c r="Q2395" s="12"/>
      <c r="R2395" s="13"/>
    </row>
    <row r="2396" spans="1:18" ht="15.75" customHeight="1">
      <c r="A2396" s="1"/>
      <c r="B2396" s="6" t="s">
        <v>14</v>
      </c>
      <c r="C2396" s="6">
        <v>1185732</v>
      </c>
      <c r="D2396" s="7">
        <v>44264</v>
      </c>
      <c r="E2396" s="6" t="s">
        <v>46</v>
      </c>
      <c r="F2396" s="6" t="s">
        <v>90</v>
      </c>
      <c r="G2396" s="6" t="s">
        <v>91</v>
      </c>
      <c r="H2396" s="6" t="s">
        <v>19</v>
      </c>
      <c r="I2396" s="8">
        <v>0.2</v>
      </c>
      <c r="J2396" s="9">
        <v>4750</v>
      </c>
      <c r="K2396" s="10">
        <f t="shared" si="18"/>
        <v>950</v>
      </c>
      <c r="L2396" s="10">
        <f t="shared" si="19"/>
        <v>380</v>
      </c>
      <c r="M2396" s="11">
        <v>0.4</v>
      </c>
      <c r="O2396" s="16"/>
      <c r="P2396" s="14"/>
      <c r="Q2396" s="12"/>
      <c r="R2396" s="13"/>
    </row>
    <row r="2397" spans="1:18" ht="15.75" customHeight="1">
      <c r="A2397" s="1"/>
      <c r="B2397" s="6" t="s">
        <v>14</v>
      </c>
      <c r="C2397" s="6">
        <v>1185732</v>
      </c>
      <c r="D2397" s="7">
        <v>44264</v>
      </c>
      <c r="E2397" s="6" t="s">
        <v>46</v>
      </c>
      <c r="F2397" s="6" t="s">
        <v>90</v>
      </c>
      <c r="G2397" s="6" t="s">
        <v>91</v>
      </c>
      <c r="H2397" s="6" t="s">
        <v>20</v>
      </c>
      <c r="I2397" s="8">
        <v>0.24999999999999994</v>
      </c>
      <c r="J2397" s="9">
        <v>3250</v>
      </c>
      <c r="K2397" s="10">
        <f t="shared" si="18"/>
        <v>812.49999999999977</v>
      </c>
      <c r="L2397" s="10">
        <f t="shared" si="19"/>
        <v>324.99999999999994</v>
      </c>
      <c r="M2397" s="11">
        <v>0.4</v>
      </c>
      <c r="O2397" s="16"/>
      <c r="P2397" s="14"/>
      <c r="Q2397" s="12"/>
      <c r="R2397" s="13"/>
    </row>
    <row r="2398" spans="1:18" ht="15.75" customHeight="1">
      <c r="A2398" s="1"/>
      <c r="B2398" s="6" t="s">
        <v>14</v>
      </c>
      <c r="C2398" s="6">
        <v>1185732</v>
      </c>
      <c r="D2398" s="7">
        <v>44264</v>
      </c>
      <c r="E2398" s="6" t="s">
        <v>46</v>
      </c>
      <c r="F2398" s="6" t="s">
        <v>90</v>
      </c>
      <c r="G2398" s="6" t="s">
        <v>91</v>
      </c>
      <c r="H2398" s="6" t="s">
        <v>21</v>
      </c>
      <c r="I2398" s="8">
        <v>0.40000000000000008</v>
      </c>
      <c r="J2398" s="9">
        <v>3750</v>
      </c>
      <c r="K2398" s="10">
        <f t="shared" si="18"/>
        <v>1500.0000000000002</v>
      </c>
      <c r="L2398" s="10">
        <f t="shared" si="19"/>
        <v>525</v>
      </c>
      <c r="M2398" s="11">
        <v>0.35</v>
      </c>
      <c r="O2398" s="16"/>
      <c r="P2398" s="14"/>
      <c r="Q2398" s="12"/>
      <c r="R2398" s="13"/>
    </row>
    <row r="2399" spans="1:18" ht="15.75" customHeight="1">
      <c r="A2399" s="1"/>
      <c r="B2399" s="6" t="s">
        <v>14</v>
      </c>
      <c r="C2399" s="6">
        <v>1185732</v>
      </c>
      <c r="D2399" s="7">
        <v>44264</v>
      </c>
      <c r="E2399" s="6" t="s">
        <v>46</v>
      </c>
      <c r="F2399" s="6" t="s">
        <v>90</v>
      </c>
      <c r="G2399" s="6" t="s">
        <v>91</v>
      </c>
      <c r="H2399" s="6" t="s">
        <v>22</v>
      </c>
      <c r="I2399" s="8">
        <v>0.3</v>
      </c>
      <c r="J2399" s="9">
        <v>4750</v>
      </c>
      <c r="K2399" s="10">
        <f t="shared" si="18"/>
        <v>1425</v>
      </c>
      <c r="L2399" s="10">
        <f t="shared" si="19"/>
        <v>712.5</v>
      </c>
      <c r="M2399" s="11">
        <v>0.5</v>
      </c>
      <c r="O2399" s="16"/>
      <c r="P2399" s="14"/>
      <c r="Q2399" s="12"/>
      <c r="R2399" s="13"/>
    </row>
    <row r="2400" spans="1:18" ht="15.75" customHeight="1">
      <c r="A2400" s="1"/>
      <c r="B2400" s="6" t="s">
        <v>14</v>
      </c>
      <c r="C2400" s="6">
        <v>1185732</v>
      </c>
      <c r="D2400" s="7">
        <v>44296</v>
      </c>
      <c r="E2400" s="6" t="s">
        <v>46</v>
      </c>
      <c r="F2400" s="6" t="s">
        <v>90</v>
      </c>
      <c r="G2400" s="6" t="s">
        <v>91</v>
      </c>
      <c r="H2400" s="6" t="s">
        <v>17</v>
      </c>
      <c r="I2400" s="8">
        <v>0.3</v>
      </c>
      <c r="J2400" s="9">
        <v>7250</v>
      </c>
      <c r="K2400" s="10">
        <f t="shared" si="18"/>
        <v>2175</v>
      </c>
      <c r="L2400" s="10">
        <f t="shared" si="19"/>
        <v>870</v>
      </c>
      <c r="M2400" s="11">
        <v>0.4</v>
      </c>
      <c r="O2400" s="16"/>
      <c r="P2400" s="14"/>
      <c r="Q2400" s="12"/>
      <c r="R2400" s="13"/>
    </row>
    <row r="2401" spans="1:18" ht="15.75" customHeight="1">
      <c r="A2401" s="1"/>
      <c r="B2401" s="6" t="s">
        <v>14</v>
      </c>
      <c r="C2401" s="6">
        <v>1185732</v>
      </c>
      <c r="D2401" s="7">
        <v>44296</v>
      </c>
      <c r="E2401" s="6" t="s">
        <v>46</v>
      </c>
      <c r="F2401" s="6" t="s">
        <v>90</v>
      </c>
      <c r="G2401" s="6" t="s">
        <v>91</v>
      </c>
      <c r="H2401" s="6" t="s">
        <v>18</v>
      </c>
      <c r="I2401" s="8">
        <v>0.3</v>
      </c>
      <c r="J2401" s="9">
        <v>4250</v>
      </c>
      <c r="K2401" s="10">
        <f t="shared" si="18"/>
        <v>1275</v>
      </c>
      <c r="L2401" s="10">
        <f t="shared" si="19"/>
        <v>446.25</v>
      </c>
      <c r="M2401" s="11">
        <v>0.35</v>
      </c>
      <c r="O2401" s="16"/>
      <c r="P2401" s="14"/>
      <c r="Q2401" s="12"/>
      <c r="R2401" s="13"/>
    </row>
    <row r="2402" spans="1:18" ht="15.75" customHeight="1">
      <c r="A2402" s="1"/>
      <c r="B2402" s="6" t="s">
        <v>14</v>
      </c>
      <c r="C2402" s="6">
        <v>1185732</v>
      </c>
      <c r="D2402" s="7">
        <v>44296</v>
      </c>
      <c r="E2402" s="6" t="s">
        <v>46</v>
      </c>
      <c r="F2402" s="6" t="s">
        <v>90</v>
      </c>
      <c r="G2402" s="6" t="s">
        <v>91</v>
      </c>
      <c r="H2402" s="6" t="s">
        <v>19</v>
      </c>
      <c r="I2402" s="8">
        <v>0.2</v>
      </c>
      <c r="J2402" s="9">
        <v>4250</v>
      </c>
      <c r="K2402" s="10">
        <f t="shared" si="18"/>
        <v>850</v>
      </c>
      <c r="L2402" s="10">
        <f t="shared" si="19"/>
        <v>340</v>
      </c>
      <c r="M2402" s="11">
        <v>0.4</v>
      </c>
      <c r="O2402" s="16"/>
      <c r="P2402" s="14"/>
      <c r="Q2402" s="12"/>
      <c r="R2402" s="13"/>
    </row>
    <row r="2403" spans="1:18" ht="15.75" customHeight="1">
      <c r="A2403" s="1"/>
      <c r="B2403" s="6" t="s">
        <v>14</v>
      </c>
      <c r="C2403" s="6">
        <v>1185732</v>
      </c>
      <c r="D2403" s="7">
        <v>44296</v>
      </c>
      <c r="E2403" s="6" t="s">
        <v>46</v>
      </c>
      <c r="F2403" s="6" t="s">
        <v>90</v>
      </c>
      <c r="G2403" s="6" t="s">
        <v>91</v>
      </c>
      <c r="H2403" s="6" t="s">
        <v>20</v>
      </c>
      <c r="I2403" s="8">
        <v>0.24999999999999994</v>
      </c>
      <c r="J2403" s="9">
        <v>3500</v>
      </c>
      <c r="K2403" s="10">
        <f t="shared" si="18"/>
        <v>874.99999999999977</v>
      </c>
      <c r="L2403" s="10">
        <f t="shared" si="19"/>
        <v>349.99999999999994</v>
      </c>
      <c r="M2403" s="11">
        <v>0.4</v>
      </c>
      <c r="O2403" s="16"/>
      <c r="P2403" s="14"/>
      <c r="Q2403" s="12"/>
      <c r="R2403" s="13"/>
    </row>
    <row r="2404" spans="1:18" ht="15.75" customHeight="1">
      <c r="A2404" s="1"/>
      <c r="B2404" s="6" t="s">
        <v>14</v>
      </c>
      <c r="C2404" s="6">
        <v>1185732</v>
      </c>
      <c r="D2404" s="7">
        <v>44296</v>
      </c>
      <c r="E2404" s="6" t="s">
        <v>46</v>
      </c>
      <c r="F2404" s="6" t="s">
        <v>90</v>
      </c>
      <c r="G2404" s="6" t="s">
        <v>91</v>
      </c>
      <c r="H2404" s="6" t="s">
        <v>21</v>
      </c>
      <c r="I2404" s="8">
        <v>0.45</v>
      </c>
      <c r="J2404" s="9">
        <v>3750</v>
      </c>
      <c r="K2404" s="10">
        <f t="shared" si="18"/>
        <v>1687.5</v>
      </c>
      <c r="L2404" s="10">
        <f t="shared" si="19"/>
        <v>590.625</v>
      </c>
      <c r="M2404" s="11">
        <v>0.35</v>
      </c>
      <c r="O2404" s="16"/>
      <c r="P2404" s="14"/>
      <c r="Q2404" s="12"/>
      <c r="R2404" s="13"/>
    </row>
    <row r="2405" spans="1:18" ht="15.75" customHeight="1">
      <c r="A2405" s="1"/>
      <c r="B2405" s="6" t="s">
        <v>14</v>
      </c>
      <c r="C2405" s="6">
        <v>1185732</v>
      </c>
      <c r="D2405" s="7">
        <v>44296</v>
      </c>
      <c r="E2405" s="6" t="s">
        <v>46</v>
      </c>
      <c r="F2405" s="6" t="s">
        <v>90</v>
      </c>
      <c r="G2405" s="6" t="s">
        <v>91</v>
      </c>
      <c r="H2405" s="6" t="s">
        <v>22</v>
      </c>
      <c r="I2405" s="8">
        <v>0.35000000000000003</v>
      </c>
      <c r="J2405" s="9">
        <v>5250</v>
      </c>
      <c r="K2405" s="10">
        <f t="shared" si="18"/>
        <v>1837.5000000000002</v>
      </c>
      <c r="L2405" s="10">
        <f t="shared" si="19"/>
        <v>918.75000000000011</v>
      </c>
      <c r="M2405" s="11">
        <v>0.5</v>
      </c>
      <c r="O2405" s="16"/>
      <c r="P2405" s="14"/>
      <c r="Q2405" s="12"/>
      <c r="R2405" s="13"/>
    </row>
    <row r="2406" spans="1:18" ht="15.75" customHeight="1">
      <c r="A2406" s="1"/>
      <c r="B2406" s="6" t="s">
        <v>14</v>
      </c>
      <c r="C2406" s="6">
        <v>1185732</v>
      </c>
      <c r="D2406" s="7">
        <v>44325</v>
      </c>
      <c r="E2406" s="6" t="s">
        <v>46</v>
      </c>
      <c r="F2406" s="6" t="s">
        <v>90</v>
      </c>
      <c r="G2406" s="6" t="s">
        <v>91</v>
      </c>
      <c r="H2406" s="6" t="s">
        <v>17</v>
      </c>
      <c r="I2406" s="8">
        <v>0.45</v>
      </c>
      <c r="J2406" s="9">
        <v>7950</v>
      </c>
      <c r="K2406" s="10">
        <f t="shared" si="18"/>
        <v>3577.5</v>
      </c>
      <c r="L2406" s="10">
        <f t="shared" si="19"/>
        <v>1431</v>
      </c>
      <c r="M2406" s="11">
        <v>0.4</v>
      </c>
      <c r="O2406" s="16"/>
      <c r="P2406" s="14"/>
      <c r="Q2406" s="12"/>
      <c r="R2406" s="13"/>
    </row>
    <row r="2407" spans="1:18" ht="15.75" customHeight="1">
      <c r="A2407" s="1"/>
      <c r="B2407" s="6" t="s">
        <v>14</v>
      </c>
      <c r="C2407" s="6">
        <v>1185732</v>
      </c>
      <c r="D2407" s="7">
        <v>44325</v>
      </c>
      <c r="E2407" s="6" t="s">
        <v>46</v>
      </c>
      <c r="F2407" s="6" t="s">
        <v>90</v>
      </c>
      <c r="G2407" s="6" t="s">
        <v>91</v>
      </c>
      <c r="H2407" s="6" t="s">
        <v>18</v>
      </c>
      <c r="I2407" s="8">
        <v>0.45</v>
      </c>
      <c r="J2407" s="9">
        <v>5000</v>
      </c>
      <c r="K2407" s="10">
        <f t="shared" si="18"/>
        <v>2250</v>
      </c>
      <c r="L2407" s="10">
        <f t="shared" si="19"/>
        <v>787.5</v>
      </c>
      <c r="M2407" s="11">
        <v>0.35</v>
      </c>
      <c r="O2407" s="16"/>
      <c r="P2407" s="14"/>
      <c r="Q2407" s="12"/>
      <c r="R2407" s="13"/>
    </row>
    <row r="2408" spans="1:18" ht="15.75" customHeight="1">
      <c r="A2408" s="1"/>
      <c r="B2408" s="6" t="s">
        <v>14</v>
      </c>
      <c r="C2408" s="6">
        <v>1185732</v>
      </c>
      <c r="D2408" s="7">
        <v>44325</v>
      </c>
      <c r="E2408" s="6" t="s">
        <v>46</v>
      </c>
      <c r="F2408" s="6" t="s">
        <v>90</v>
      </c>
      <c r="G2408" s="6" t="s">
        <v>91</v>
      </c>
      <c r="H2408" s="6" t="s">
        <v>19</v>
      </c>
      <c r="I2408" s="8">
        <v>0.4</v>
      </c>
      <c r="J2408" s="9">
        <v>4750</v>
      </c>
      <c r="K2408" s="10">
        <f t="shared" si="18"/>
        <v>1900</v>
      </c>
      <c r="L2408" s="10">
        <f t="shared" si="19"/>
        <v>760</v>
      </c>
      <c r="M2408" s="11">
        <v>0.4</v>
      </c>
      <c r="O2408" s="16"/>
      <c r="P2408" s="14"/>
      <c r="Q2408" s="12"/>
      <c r="R2408" s="13"/>
    </row>
    <row r="2409" spans="1:18" ht="15.75" customHeight="1">
      <c r="A2409" s="1"/>
      <c r="B2409" s="6" t="s">
        <v>14</v>
      </c>
      <c r="C2409" s="6">
        <v>1185732</v>
      </c>
      <c r="D2409" s="7">
        <v>44325</v>
      </c>
      <c r="E2409" s="6" t="s">
        <v>46</v>
      </c>
      <c r="F2409" s="6" t="s">
        <v>90</v>
      </c>
      <c r="G2409" s="6" t="s">
        <v>91</v>
      </c>
      <c r="H2409" s="6" t="s">
        <v>20</v>
      </c>
      <c r="I2409" s="8">
        <v>0.4</v>
      </c>
      <c r="J2409" s="9">
        <v>4250</v>
      </c>
      <c r="K2409" s="10">
        <f t="shared" si="18"/>
        <v>1700</v>
      </c>
      <c r="L2409" s="10">
        <f t="shared" si="19"/>
        <v>680</v>
      </c>
      <c r="M2409" s="11">
        <v>0.4</v>
      </c>
      <c r="O2409" s="16"/>
      <c r="P2409" s="14"/>
      <c r="Q2409" s="12"/>
      <c r="R2409" s="13"/>
    </row>
    <row r="2410" spans="1:18" ht="15.75" customHeight="1">
      <c r="A2410" s="1"/>
      <c r="B2410" s="6" t="s">
        <v>14</v>
      </c>
      <c r="C2410" s="6">
        <v>1185732</v>
      </c>
      <c r="D2410" s="7">
        <v>44325</v>
      </c>
      <c r="E2410" s="6" t="s">
        <v>46</v>
      </c>
      <c r="F2410" s="6" t="s">
        <v>90</v>
      </c>
      <c r="G2410" s="6" t="s">
        <v>91</v>
      </c>
      <c r="H2410" s="6" t="s">
        <v>21</v>
      </c>
      <c r="I2410" s="8">
        <v>0.49999999999999994</v>
      </c>
      <c r="J2410" s="9">
        <v>4500</v>
      </c>
      <c r="K2410" s="10">
        <f t="shared" si="18"/>
        <v>2249.9999999999995</v>
      </c>
      <c r="L2410" s="10">
        <f t="shared" si="19"/>
        <v>787.49999999999977</v>
      </c>
      <c r="M2410" s="11">
        <v>0.35</v>
      </c>
      <c r="O2410" s="16"/>
      <c r="P2410" s="14"/>
      <c r="Q2410" s="12"/>
      <c r="R2410" s="13"/>
    </row>
    <row r="2411" spans="1:18" ht="15.75" customHeight="1">
      <c r="A2411" s="1"/>
      <c r="B2411" s="6" t="s">
        <v>14</v>
      </c>
      <c r="C2411" s="6">
        <v>1185732</v>
      </c>
      <c r="D2411" s="7">
        <v>44325</v>
      </c>
      <c r="E2411" s="6" t="s">
        <v>46</v>
      </c>
      <c r="F2411" s="6" t="s">
        <v>90</v>
      </c>
      <c r="G2411" s="6" t="s">
        <v>91</v>
      </c>
      <c r="H2411" s="6" t="s">
        <v>22</v>
      </c>
      <c r="I2411" s="8">
        <v>0.54999999999999993</v>
      </c>
      <c r="J2411" s="9">
        <v>5500</v>
      </c>
      <c r="K2411" s="10">
        <f t="shared" si="18"/>
        <v>3024.9999999999995</v>
      </c>
      <c r="L2411" s="10">
        <f t="shared" si="19"/>
        <v>1512.4999999999998</v>
      </c>
      <c r="M2411" s="11">
        <v>0.5</v>
      </c>
      <c r="O2411" s="16"/>
      <c r="P2411" s="14"/>
      <c r="Q2411" s="12"/>
      <c r="R2411" s="13"/>
    </row>
    <row r="2412" spans="1:18" ht="15.75" customHeight="1">
      <c r="A2412" s="1"/>
      <c r="B2412" s="6" t="s">
        <v>14</v>
      </c>
      <c r="C2412" s="6">
        <v>1185732</v>
      </c>
      <c r="D2412" s="7">
        <v>44358</v>
      </c>
      <c r="E2412" s="6" t="s">
        <v>46</v>
      </c>
      <c r="F2412" s="6" t="s">
        <v>90</v>
      </c>
      <c r="G2412" s="6" t="s">
        <v>91</v>
      </c>
      <c r="H2412" s="6" t="s">
        <v>17</v>
      </c>
      <c r="I2412" s="8">
        <v>0.49999999999999994</v>
      </c>
      <c r="J2412" s="9">
        <v>8000</v>
      </c>
      <c r="K2412" s="10">
        <f t="shared" si="18"/>
        <v>3999.9999999999995</v>
      </c>
      <c r="L2412" s="10">
        <f t="shared" si="19"/>
        <v>1600</v>
      </c>
      <c r="M2412" s="11">
        <v>0.4</v>
      </c>
      <c r="O2412" s="16"/>
      <c r="P2412" s="14"/>
      <c r="Q2412" s="12"/>
      <c r="R2412" s="13"/>
    </row>
    <row r="2413" spans="1:18" ht="15.75" customHeight="1">
      <c r="A2413" s="1"/>
      <c r="B2413" s="6" t="s">
        <v>14</v>
      </c>
      <c r="C2413" s="6">
        <v>1185732</v>
      </c>
      <c r="D2413" s="7">
        <v>44358</v>
      </c>
      <c r="E2413" s="6" t="s">
        <v>46</v>
      </c>
      <c r="F2413" s="6" t="s">
        <v>90</v>
      </c>
      <c r="G2413" s="6" t="s">
        <v>91</v>
      </c>
      <c r="H2413" s="6" t="s">
        <v>18</v>
      </c>
      <c r="I2413" s="8">
        <v>0.45</v>
      </c>
      <c r="J2413" s="9">
        <v>5500</v>
      </c>
      <c r="K2413" s="10">
        <f t="shared" si="18"/>
        <v>2475</v>
      </c>
      <c r="L2413" s="10">
        <f t="shared" si="19"/>
        <v>866.25</v>
      </c>
      <c r="M2413" s="11">
        <v>0.35</v>
      </c>
      <c r="O2413" s="16"/>
      <c r="P2413" s="14"/>
      <c r="Q2413" s="12"/>
      <c r="R2413" s="13"/>
    </row>
    <row r="2414" spans="1:18" ht="15.75" customHeight="1">
      <c r="A2414" s="1"/>
      <c r="B2414" s="6" t="s">
        <v>14</v>
      </c>
      <c r="C2414" s="6">
        <v>1185732</v>
      </c>
      <c r="D2414" s="7">
        <v>44358</v>
      </c>
      <c r="E2414" s="6" t="s">
        <v>46</v>
      </c>
      <c r="F2414" s="6" t="s">
        <v>90</v>
      </c>
      <c r="G2414" s="6" t="s">
        <v>91</v>
      </c>
      <c r="H2414" s="6" t="s">
        <v>19</v>
      </c>
      <c r="I2414" s="8">
        <v>0.5</v>
      </c>
      <c r="J2414" s="9">
        <v>5250</v>
      </c>
      <c r="K2414" s="10">
        <f t="shared" si="18"/>
        <v>2625</v>
      </c>
      <c r="L2414" s="10">
        <f t="shared" si="19"/>
        <v>1050</v>
      </c>
      <c r="M2414" s="11">
        <v>0.4</v>
      </c>
      <c r="O2414" s="16"/>
      <c r="P2414" s="14"/>
      <c r="Q2414" s="12"/>
      <c r="R2414" s="13"/>
    </row>
    <row r="2415" spans="1:18" ht="15.75" customHeight="1">
      <c r="A2415" s="1"/>
      <c r="B2415" s="6" t="s">
        <v>14</v>
      </c>
      <c r="C2415" s="6">
        <v>1185732</v>
      </c>
      <c r="D2415" s="7">
        <v>44358</v>
      </c>
      <c r="E2415" s="6" t="s">
        <v>46</v>
      </c>
      <c r="F2415" s="6" t="s">
        <v>90</v>
      </c>
      <c r="G2415" s="6" t="s">
        <v>91</v>
      </c>
      <c r="H2415" s="6" t="s">
        <v>20</v>
      </c>
      <c r="I2415" s="8">
        <v>0.5</v>
      </c>
      <c r="J2415" s="9">
        <v>5000</v>
      </c>
      <c r="K2415" s="10">
        <f t="shared" si="18"/>
        <v>2500</v>
      </c>
      <c r="L2415" s="10">
        <f t="shared" si="19"/>
        <v>1000</v>
      </c>
      <c r="M2415" s="11">
        <v>0.4</v>
      </c>
      <c r="O2415" s="16"/>
      <c r="P2415" s="14"/>
      <c r="Q2415" s="12"/>
      <c r="R2415" s="13"/>
    </row>
    <row r="2416" spans="1:18" ht="15.75" customHeight="1">
      <c r="A2416" s="1"/>
      <c r="B2416" s="6" t="s">
        <v>14</v>
      </c>
      <c r="C2416" s="6">
        <v>1185732</v>
      </c>
      <c r="D2416" s="7">
        <v>44358</v>
      </c>
      <c r="E2416" s="6" t="s">
        <v>46</v>
      </c>
      <c r="F2416" s="6" t="s">
        <v>90</v>
      </c>
      <c r="G2416" s="6" t="s">
        <v>91</v>
      </c>
      <c r="H2416" s="6" t="s">
        <v>21</v>
      </c>
      <c r="I2416" s="8">
        <v>0.65</v>
      </c>
      <c r="J2416" s="9">
        <v>5000</v>
      </c>
      <c r="K2416" s="10">
        <f t="shared" si="18"/>
        <v>3250</v>
      </c>
      <c r="L2416" s="10">
        <f t="shared" si="19"/>
        <v>1137.5</v>
      </c>
      <c r="M2416" s="11">
        <v>0.35</v>
      </c>
      <c r="O2416" s="16"/>
      <c r="P2416" s="14"/>
      <c r="Q2416" s="12"/>
      <c r="R2416" s="13"/>
    </row>
    <row r="2417" spans="1:18" ht="15.75" customHeight="1">
      <c r="A2417" s="1"/>
      <c r="B2417" s="6" t="s">
        <v>14</v>
      </c>
      <c r="C2417" s="6">
        <v>1185732</v>
      </c>
      <c r="D2417" s="7">
        <v>44358</v>
      </c>
      <c r="E2417" s="6" t="s">
        <v>46</v>
      </c>
      <c r="F2417" s="6" t="s">
        <v>90</v>
      </c>
      <c r="G2417" s="6" t="s">
        <v>91</v>
      </c>
      <c r="H2417" s="6" t="s">
        <v>22</v>
      </c>
      <c r="I2417" s="8">
        <v>0.70000000000000007</v>
      </c>
      <c r="J2417" s="9">
        <v>6750</v>
      </c>
      <c r="K2417" s="10">
        <f t="shared" si="18"/>
        <v>4725</v>
      </c>
      <c r="L2417" s="10">
        <f t="shared" si="19"/>
        <v>2362.5</v>
      </c>
      <c r="M2417" s="11">
        <v>0.5</v>
      </c>
      <c r="O2417" s="16"/>
      <c r="P2417" s="14"/>
      <c r="Q2417" s="12"/>
      <c r="R2417" s="13"/>
    </row>
    <row r="2418" spans="1:18" ht="15.75" customHeight="1">
      <c r="A2418" s="1"/>
      <c r="B2418" s="6" t="s">
        <v>14</v>
      </c>
      <c r="C2418" s="6">
        <v>1185732</v>
      </c>
      <c r="D2418" s="7">
        <v>44386</v>
      </c>
      <c r="E2418" s="6" t="s">
        <v>46</v>
      </c>
      <c r="F2418" s="6" t="s">
        <v>90</v>
      </c>
      <c r="G2418" s="6" t="s">
        <v>91</v>
      </c>
      <c r="H2418" s="6" t="s">
        <v>17</v>
      </c>
      <c r="I2418" s="8">
        <v>0.65</v>
      </c>
      <c r="J2418" s="9">
        <v>9000</v>
      </c>
      <c r="K2418" s="10">
        <f t="shared" si="18"/>
        <v>5850</v>
      </c>
      <c r="L2418" s="10">
        <f t="shared" si="19"/>
        <v>2340</v>
      </c>
      <c r="M2418" s="11">
        <v>0.4</v>
      </c>
      <c r="O2418" s="16"/>
      <c r="P2418" s="14"/>
      <c r="Q2418" s="12"/>
      <c r="R2418" s="13"/>
    </row>
    <row r="2419" spans="1:18" ht="15.75" customHeight="1">
      <c r="A2419" s="1"/>
      <c r="B2419" s="6" t="s">
        <v>14</v>
      </c>
      <c r="C2419" s="6">
        <v>1185732</v>
      </c>
      <c r="D2419" s="7">
        <v>44386</v>
      </c>
      <c r="E2419" s="6" t="s">
        <v>46</v>
      </c>
      <c r="F2419" s="6" t="s">
        <v>90</v>
      </c>
      <c r="G2419" s="6" t="s">
        <v>91</v>
      </c>
      <c r="H2419" s="6" t="s">
        <v>18</v>
      </c>
      <c r="I2419" s="8">
        <v>0.60000000000000009</v>
      </c>
      <c r="J2419" s="9">
        <v>6500</v>
      </c>
      <c r="K2419" s="10">
        <f t="shared" si="18"/>
        <v>3900.0000000000005</v>
      </c>
      <c r="L2419" s="10">
        <f t="shared" si="19"/>
        <v>1365</v>
      </c>
      <c r="M2419" s="11">
        <v>0.35</v>
      </c>
      <c r="O2419" s="16"/>
      <c r="P2419" s="14"/>
      <c r="Q2419" s="12"/>
      <c r="R2419" s="13"/>
    </row>
    <row r="2420" spans="1:18" ht="15.75" customHeight="1">
      <c r="A2420" s="1"/>
      <c r="B2420" s="6" t="s">
        <v>14</v>
      </c>
      <c r="C2420" s="6">
        <v>1185732</v>
      </c>
      <c r="D2420" s="7">
        <v>44386</v>
      </c>
      <c r="E2420" s="6" t="s">
        <v>46</v>
      </c>
      <c r="F2420" s="6" t="s">
        <v>90</v>
      </c>
      <c r="G2420" s="6" t="s">
        <v>91</v>
      </c>
      <c r="H2420" s="6" t="s">
        <v>19</v>
      </c>
      <c r="I2420" s="8">
        <v>0.55000000000000004</v>
      </c>
      <c r="J2420" s="9">
        <v>5750</v>
      </c>
      <c r="K2420" s="10">
        <f t="shared" si="18"/>
        <v>3162.5000000000005</v>
      </c>
      <c r="L2420" s="10">
        <f t="shared" si="19"/>
        <v>1265.0000000000002</v>
      </c>
      <c r="M2420" s="11">
        <v>0.4</v>
      </c>
      <c r="O2420" s="16"/>
      <c r="P2420" s="14"/>
      <c r="Q2420" s="12"/>
      <c r="R2420" s="13"/>
    </row>
    <row r="2421" spans="1:18" ht="15.75" customHeight="1">
      <c r="A2421" s="1"/>
      <c r="B2421" s="6" t="s">
        <v>14</v>
      </c>
      <c r="C2421" s="6">
        <v>1185732</v>
      </c>
      <c r="D2421" s="7">
        <v>44386</v>
      </c>
      <c r="E2421" s="6" t="s">
        <v>46</v>
      </c>
      <c r="F2421" s="6" t="s">
        <v>90</v>
      </c>
      <c r="G2421" s="6" t="s">
        <v>91</v>
      </c>
      <c r="H2421" s="6" t="s">
        <v>20</v>
      </c>
      <c r="I2421" s="8">
        <v>0.55000000000000004</v>
      </c>
      <c r="J2421" s="9">
        <v>5250</v>
      </c>
      <c r="K2421" s="10">
        <f t="shared" si="18"/>
        <v>2887.5000000000005</v>
      </c>
      <c r="L2421" s="10">
        <f t="shared" si="19"/>
        <v>1155.0000000000002</v>
      </c>
      <c r="M2421" s="11">
        <v>0.4</v>
      </c>
      <c r="O2421" s="16"/>
      <c r="P2421" s="14"/>
      <c r="Q2421" s="12"/>
      <c r="R2421" s="13"/>
    </row>
    <row r="2422" spans="1:18" ht="15.75" customHeight="1">
      <c r="A2422" s="1"/>
      <c r="B2422" s="6" t="s">
        <v>14</v>
      </c>
      <c r="C2422" s="6">
        <v>1185732</v>
      </c>
      <c r="D2422" s="7">
        <v>44386</v>
      </c>
      <c r="E2422" s="6" t="s">
        <v>46</v>
      </c>
      <c r="F2422" s="6" t="s">
        <v>90</v>
      </c>
      <c r="G2422" s="6" t="s">
        <v>91</v>
      </c>
      <c r="H2422" s="6" t="s">
        <v>21</v>
      </c>
      <c r="I2422" s="8">
        <v>0.65</v>
      </c>
      <c r="J2422" s="9">
        <v>5500</v>
      </c>
      <c r="K2422" s="10">
        <f t="shared" si="18"/>
        <v>3575</v>
      </c>
      <c r="L2422" s="10">
        <f t="shared" si="19"/>
        <v>1251.25</v>
      </c>
      <c r="M2422" s="11">
        <v>0.35</v>
      </c>
      <c r="O2422" s="16"/>
      <c r="P2422" s="14"/>
      <c r="Q2422" s="12"/>
      <c r="R2422" s="13"/>
    </row>
    <row r="2423" spans="1:18" ht="15.75" customHeight="1">
      <c r="A2423" s="1"/>
      <c r="B2423" s="6" t="s">
        <v>14</v>
      </c>
      <c r="C2423" s="6">
        <v>1185732</v>
      </c>
      <c r="D2423" s="7">
        <v>44386</v>
      </c>
      <c r="E2423" s="6" t="s">
        <v>46</v>
      </c>
      <c r="F2423" s="6" t="s">
        <v>90</v>
      </c>
      <c r="G2423" s="6" t="s">
        <v>91</v>
      </c>
      <c r="H2423" s="6" t="s">
        <v>22</v>
      </c>
      <c r="I2423" s="8">
        <v>0.70000000000000007</v>
      </c>
      <c r="J2423" s="9">
        <v>7250</v>
      </c>
      <c r="K2423" s="10">
        <f t="shared" si="18"/>
        <v>5075.0000000000009</v>
      </c>
      <c r="L2423" s="10">
        <f t="shared" si="19"/>
        <v>2537.5000000000005</v>
      </c>
      <c r="M2423" s="11">
        <v>0.5</v>
      </c>
      <c r="O2423" s="16"/>
      <c r="P2423" s="14"/>
      <c r="Q2423" s="12"/>
      <c r="R2423" s="13"/>
    </row>
    <row r="2424" spans="1:18" ht="15.75" customHeight="1">
      <c r="A2424" s="1"/>
      <c r="B2424" s="6" t="s">
        <v>14</v>
      </c>
      <c r="C2424" s="6">
        <v>1185732</v>
      </c>
      <c r="D2424" s="7">
        <v>44418</v>
      </c>
      <c r="E2424" s="6" t="s">
        <v>46</v>
      </c>
      <c r="F2424" s="6" t="s">
        <v>90</v>
      </c>
      <c r="G2424" s="6" t="s">
        <v>91</v>
      </c>
      <c r="H2424" s="6" t="s">
        <v>17</v>
      </c>
      <c r="I2424" s="8">
        <v>0.65</v>
      </c>
      <c r="J2424" s="9">
        <v>8750</v>
      </c>
      <c r="K2424" s="10">
        <f t="shared" si="18"/>
        <v>5687.5</v>
      </c>
      <c r="L2424" s="10">
        <f t="shared" si="19"/>
        <v>2275</v>
      </c>
      <c r="M2424" s="11">
        <v>0.4</v>
      </c>
      <c r="O2424" s="16"/>
      <c r="P2424" s="14"/>
      <c r="Q2424" s="12"/>
      <c r="R2424" s="13"/>
    </row>
    <row r="2425" spans="1:18" ht="15.75" customHeight="1">
      <c r="A2425" s="1"/>
      <c r="B2425" s="6" t="s">
        <v>14</v>
      </c>
      <c r="C2425" s="6">
        <v>1185732</v>
      </c>
      <c r="D2425" s="7">
        <v>44418</v>
      </c>
      <c r="E2425" s="6" t="s">
        <v>46</v>
      </c>
      <c r="F2425" s="6" t="s">
        <v>90</v>
      </c>
      <c r="G2425" s="6" t="s">
        <v>91</v>
      </c>
      <c r="H2425" s="6" t="s">
        <v>18</v>
      </c>
      <c r="I2425" s="8">
        <v>0.60000000000000009</v>
      </c>
      <c r="J2425" s="9">
        <v>6500</v>
      </c>
      <c r="K2425" s="10">
        <f t="shared" si="18"/>
        <v>3900.0000000000005</v>
      </c>
      <c r="L2425" s="10">
        <f t="shared" si="19"/>
        <v>1365</v>
      </c>
      <c r="M2425" s="11">
        <v>0.35</v>
      </c>
      <c r="O2425" s="16"/>
      <c r="P2425" s="14"/>
      <c r="Q2425" s="12"/>
      <c r="R2425" s="13"/>
    </row>
    <row r="2426" spans="1:18" ht="15.75" customHeight="1">
      <c r="A2426" s="1"/>
      <c r="B2426" s="6" t="s">
        <v>14</v>
      </c>
      <c r="C2426" s="6">
        <v>1185732</v>
      </c>
      <c r="D2426" s="7">
        <v>44418</v>
      </c>
      <c r="E2426" s="6" t="s">
        <v>46</v>
      </c>
      <c r="F2426" s="6" t="s">
        <v>90</v>
      </c>
      <c r="G2426" s="6" t="s">
        <v>91</v>
      </c>
      <c r="H2426" s="6" t="s">
        <v>19</v>
      </c>
      <c r="I2426" s="8">
        <v>0.55000000000000004</v>
      </c>
      <c r="J2426" s="9">
        <v>5750</v>
      </c>
      <c r="K2426" s="10">
        <f t="shared" si="18"/>
        <v>3162.5000000000005</v>
      </c>
      <c r="L2426" s="10">
        <f t="shared" si="19"/>
        <v>1265.0000000000002</v>
      </c>
      <c r="M2426" s="11">
        <v>0.4</v>
      </c>
      <c r="O2426" s="16"/>
      <c r="P2426" s="14"/>
      <c r="Q2426" s="12"/>
      <c r="R2426" s="13"/>
    </row>
    <row r="2427" spans="1:18" ht="15.75" customHeight="1">
      <c r="A2427" s="1"/>
      <c r="B2427" s="6" t="s">
        <v>14</v>
      </c>
      <c r="C2427" s="6">
        <v>1185732</v>
      </c>
      <c r="D2427" s="7">
        <v>44418</v>
      </c>
      <c r="E2427" s="6" t="s">
        <v>46</v>
      </c>
      <c r="F2427" s="6" t="s">
        <v>90</v>
      </c>
      <c r="G2427" s="6" t="s">
        <v>91</v>
      </c>
      <c r="H2427" s="6" t="s">
        <v>20</v>
      </c>
      <c r="I2427" s="8">
        <v>0.45</v>
      </c>
      <c r="J2427" s="9">
        <v>5250</v>
      </c>
      <c r="K2427" s="10">
        <f t="shared" si="18"/>
        <v>2362.5</v>
      </c>
      <c r="L2427" s="10">
        <f t="shared" si="19"/>
        <v>945</v>
      </c>
      <c r="M2427" s="11">
        <v>0.4</v>
      </c>
      <c r="O2427" s="16"/>
      <c r="P2427" s="14"/>
      <c r="Q2427" s="12"/>
      <c r="R2427" s="13"/>
    </row>
    <row r="2428" spans="1:18" ht="15.75" customHeight="1">
      <c r="A2428" s="1"/>
      <c r="B2428" s="6" t="s">
        <v>14</v>
      </c>
      <c r="C2428" s="6">
        <v>1185732</v>
      </c>
      <c r="D2428" s="7">
        <v>44418</v>
      </c>
      <c r="E2428" s="6" t="s">
        <v>46</v>
      </c>
      <c r="F2428" s="6" t="s">
        <v>90</v>
      </c>
      <c r="G2428" s="6" t="s">
        <v>91</v>
      </c>
      <c r="H2428" s="6" t="s">
        <v>21</v>
      </c>
      <c r="I2428" s="8">
        <v>0.55000000000000004</v>
      </c>
      <c r="J2428" s="9">
        <v>5000</v>
      </c>
      <c r="K2428" s="10">
        <f t="shared" si="18"/>
        <v>2750</v>
      </c>
      <c r="L2428" s="10">
        <f t="shared" si="19"/>
        <v>962.49999999999989</v>
      </c>
      <c r="M2428" s="11">
        <v>0.35</v>
      </c>
      <c r="O2428" s="16"/>
      <c r="P2428" s="14"/>
      <c r="Q2428" s="12"/>
      <c r="R2428" s="13"/>
    </row>
    <row r="2429" spans="1:18" ht="15.75" customHeight="1">
      <c r="A2429" s="1"/>
      <c r="B2429" s="6" t="s">
        <v>14</v>
      </c>
      <c r="C2429" s="6">
        <v>1185732</v>
      </c>
      <c r="D2429" s="7">
        <v>44418</v>
      </c>
      <c r="E2429" s="6" t="s">
        <v>46</v>
      </c>
      <c r="F2429" s="6" t="s">
        <v>90</v>
      </c>
      <c r="G2429" s="6" t="s">
        <v>91</v>
      </c>
      <c r="H2429" s="6" t="s">
        <v>22</v>
      </c>
      <c r="I2429" s="8">
        <v>0.60000000000000009</v>
      </c>
      <c r="J2429" s="9">
        <v>6750</v>
      </c>
      <c r="K2429" s="10">
        <f t="shared" si="18"/>
        <v>4050.0000000000005</v>
      </c>
      <c r="L2429" s="10">
        <f t="shared" si="19"/>
        <v>2025.0000000000002</v>
      </c>
      <c r="M2429" s="11">
        <v>0.5</v>
      </c>
      <c r="O2429" s="16"/>
      <c r="P2429" s="14"/>
      <c r="Q2429" s="12"/>
      <c r="R2429" s="13"/>
    </row>
    <row r="2430" spans="1:18" ht="15.75" customHeight="1">
      <c r="A2430" s="1"/>
      <c r="B2430" s="6" t="s">
        <v>14</v>
      </c>
      <c r="C2430" s="6">
        <v>1185732</v>
      </c>
      <c r="D2430" s="7">
        <v>44448</v>
      </c>
      <c r="E2430" s="6" t="s">
        <v>46</v>
      </c>
      <c r="F2430" s="6" t="s">
        <v>90</v>
      </c>
      <c r="G2430" s="6" t="s">
        <v>91</v>
      </c>
      <c r="H2430" s="6" t="s">
        <v>17</v>
      </c>
      <c r="I2430" s="8">
        <v>0.55000000000000004</v>
      </c>
      <c r="J2430" s="9">
        <v>7750</v>
      </c>
      <c r="K2430" s="10">
        <f t="shared" si="18"/>
        <v>4262.5</v>
      </c>
      <c r="L2430" s="10">
        <f t="shared" si="19"/>
        <v>1705</v>
      </c>
      <c r="M2430" s="11">
        <v>0.4</v>
      </c>
      <c r="O2430" s="16"/>
      <c r="P2430" s="14"/>
      <c r="Q2430" s="12"/>
      <c r="R2430" s="13"/>
    </row>
    <row r="2431" spans="1:18" ht="15.75" customHeight="1">
      <c r="A2431" s="1"/>
      <c r="B2431" s="6" t="s">
        <v>14</v>
      </c>
      <c r="C2431" s="6">
        <v>1185732</v>
      </c>
      <c r="D2431" s="7">
        <v>44448</v>
      </c>
      <c r="E2431" s="6" t="s">
        <v>46</v>
      </c>
      <c r="F2431" s="6" t="s">
        <v>90</v>
      </c>
      <c r="G2431" s="6" t="s">
        <v>91</v>
      </c>
      <c r="H2431" s="6" t="s">
        <v>18</v>
      </c>
      <c r="I2431" s="8">
        <v>0.50000000000000011</v>
      </c>
      <c r="J2431" s="9">
        <v>5750</v>
      </c>
      <c r="K2431" s="10">
        <f t="shared" si="18"/>
        <v>2875.0000000000005</v>
      </c>
      <c r="L2431" s="10">
        <f t="shared" si="19"/>
        <v>1006.2500000000001</v>
      </c>
      <c r="M2431" s="11">
        <v>0.35</v>
      </c>
      <c r="O2431" s="16"/>
      <c r="P2431" s="14"/>
      <c r="Q2431" s="12"/>
      <c r="R2431" s="13"/>
    </row>
    <row r="2432" spans="1:18" ht="15.75" customHeight="1">
      <c r="A2432" s="1"/>
      <c r="B2432" s="6" t="s">
        <v>14</v>
      </c>
      <c r="C2432" s="6">
        <v>1185732</v>
      </c>
      <c r="D2432" s="7">
        <v>44448</v>
      </c>
      <c r="E2432" s="6" t="s">
        <v>46</v>
      </c>
      <c r="F2432" s="6" t="s">
        <v>90</v>
      </c>
      <c r="G2432" s="6" t="s">
        <v>91</v>
      </c>
      <c r="H2432" s="6" t="s">
        <v>19</v>
      </c>
      <c r="I2432" s="8">
        <v>0.25000000000000006</v>
      </c>
      <c r="J2432" s="9">
        <v>4750</v>
      </c>
      <c r="K2432" s="10">
        <f t="shared" si="18"/>
        <v>1187.5000000000002</v>
      </c>
      <c r="L2432" s="10">
        <f t="shared" si="19"/>
        <v>475.00000000000011</v>
      </c>
      <c r="M2432" s="11">
        <v>0.4</v>
      </c>
      <c r="O2432" s="16"/>
      <c r="P2432" s="14"/>
      <c r="Q2432" s="12"/>
      <c r="R2432" s="13"/>
    </row>
    <row r="2433" spans="1:18" ht="15.75" customHeight="1">
      <c r="A2433" s="1"/>
      <c r="B2433" s="6" t="s">
        <v>14</v>
      </c>
      <c r="C2433" s="6">
        <v>1185732</v>
      </c>
      <c r="D2433" s="7">
        <v>44448</v>
      </c>
      <c r="E2433" s="6" t="s">
        <v>46</v>
      </c>
      <c r="F2433" s="6" t="s">
        <v>90</v>
      </c>
      <c r="G2433" s="6" t="s">
        <v>91</v>
      </c>
      <c r="H2433" s="6" t="s">
        <v>20</v>
      </c>
      <c r="I2433" s="8">
        <v>0.25000000000000006</v>
      </c>
      <c r="J2433" s="9">
        <v>4500</v>
      </c>
      <c r="K2433" s="10">
        <f t="shared" si="18"/>
        <v>1125.0000000000002</v>
      </c>
      <c r="L2433" s="10">
        <f t="shared" si="19"/>
        <v>450.00000000000011</v>
      </c>
      <c r="M2433" s="11">
        <v>0.4</v>
      </c>
      <c r="O2433" s="16"/>
      <c r="P2433" s="14"/>
      <c r="Q2433" s="12"/>
      <c r="R2433" s="13"/>
    </row>
    <row r="2434" spans="1:18" ht="15.75" customHeight="1">
      <c r="A2434" s="1"/>
      <c r="B2434" s="6" t="s">
        <v>14</v>
      </c>
      <c r="C2434" s="6">
        <v>1185732</v>
      </c>
      <c r="D2434" s="7">
        <v>44448</v>
      </c>
      <c r="E2434" s="6" t="s">
        <v>46</v>
      </c>
      <c r="F2434" s="6" t="s">
        <v>90</v>
      </c>
      <c r="G2434" s="6" t="s">
        <v>91</v>
      </c>
      <c r="H2434" s="6" t="s">
        <v>21</v>
      </c>
      <c r="I2434" s="8">
        <v>0.35000000000000003</v>
      </c>
      <c r="J2434" s="9">
        <v>4500</v>
      </c>
      <c r="K2434" s="10">
        <f t="shared" si="18"/>
        <v>1575.0000000000002</v>
      </c>
      <c r="L2434" s="10">
        <f t="shared" si="19"/>
        <v>551.25</v>
      </c>
      <c r="M2434" s="11">
        <v>0.35</v>
      </c>
      <c r="O2434" s="16"/>
      <c r="P2434" s="14"/>
      <c r="Q2434" s="12"/>
      <c r="R2434" s="13"/>
    </row>
    <row r="2435" spans="1:18" ht="15.75" customHeight="1">
      <c r="A2435" s="1"/>
      <c r="B2435" s="6" t="s">
        <v>14</v>
      </c>
      <c r="C2435" s="6">
        <v>1185732</v>
      </c>
      <c r="D2435" s="7">
        <v>44448</v>
      </c>
      <c r="E2435" s="6" t="s">
        <v>46</v>
      </c>
      <c r="F2435" s="6" t="s">
        <v>90</v>
      </c>
      <c r="G2435" s="6" t="s">
        <v>91</v>
      </c>
      <c r="H2435" s="6" t="s">
        <v>22</v>
      </c>
      <c r="I2435" s="8">
        <v>0.40000000000000008</v>
      </c>
      <c r="J2435" s="9">
        <v>5500</v>
      </c>
      <c r="K2435" s="10">
        <f t="shared" si="18"/>
        <v>2200.0000000000005</v>
      </c>
      <c r="L2435" s="10">
        <f t="shared" si="19"/>
        <v>1100.0000000000002</v>
      </c>
      <c r="M2435" s="11">
        <v>0.5</v>
      </c>
      <c r="O2435" s="16"/>
      <c r="P2435" s="14"/>
      <c r="Q2435" s="12"/>
      <c r="R2435" s="13"/>
    </row>
    <row r="2436" spans="1:18" ht="15.75" customHeight="1">
      <c r="A2436" s="1"/>
      <c r="B2436" s="6" t="s">
        <v>14</v>
      </c>
      <c r="C2436" s="6">
        <v>1185732</v>
      </c>
      <c r="D2436" s="7">
        <v>44480</v>
      </c>
      <c r="E2436" s="6" t="s">
        <v>46</v>
      </c>
      <c r="F2436" s="6" t="s">
        <v>90</v>
      </c>
      <c r="G2436" s="6" t="s">
        <v>91</v>
      </c>
      <c r="H2436" s="6" t="s">
        <v>17</v>
      </c>
      <c r="I2436" s="8">
        <v>0.40000000000000008</v>
      </c>
      <c r="J2436" s="9">
        <v>7250</v>
      </c>
      <c r="K2436" s="10">
        <f t="shared" si="18"/>
        <v>2900.0000000000005</v>
      </c>
      <c r="L2436" s="10">
        <f t="shared" si="19"/>
        <v>1160.0000000000002</v>
      </c>
      <c r="M2436" s="11">
        <v>0.4</v>
      </c>
      <c r="O2436" s="16"/>
      <c r="P2436" s="14"/>
      <c r="Q2436" s="12"/>
      <c r="R2436" s="13"/>
    </row>
    <row r="2437" spans="1:18" ht="15.75" customHeight="1">
      <c r="A2437" s="1"/>
      <c r="B2437" s="6" t="s">
        <v>14</v>
      </c>
      <c r="C2437" s="6">
        <v>1185732</v>
      </c>
      <c r="D2437" s="7">
        <v>44480</v>
      </c>
      <c r="E2437" s="6" t="s">
        <v>46</v>
      </c>
      <c r="F2437" s="6" t="s">
        <v>90</v>
      </c>
      <c r="G2437" s="6" t="s">
        <v>91</v>
      </c>
      <c r="H2437" s="6" t="s">
        <v>18</v>
      </c>
      <c r="I2437" s="8">
        <v>0.3000000000000001</v>
      </c>
      <c r="J2437" s="9">
        <v>5500</v>
      </c>
      <c r="K2437" s="10">
        <f t="shared" si="18"/>
        <v>1650.0000000000005</v>
      </c>
      <c r="L2437" s="10">
        <f t="shared" si="19"/>
        <v>577.50000000000011</v>
      </c>
      <c r="M2437" s="11">
        <v>0.35</v>
      </c>
      <c r="O2437" s="16"/>
      <c r="P2437" s="14"/>
      <c r="Q2437" s="12"/>
      <c r="R2437" s="13"/>
    </row>
    <row r="2438" spans="1:18" ht="15.75" customHeight="1">
      <c r="A2438" s="1"/>
      <c r="B2438" s="6" t="s">
        <v>14</v>
      </c>
      <c r="C2438" s="6">
        <v>1185732</v>
      </c>
      <c r="D2438" s="7">
        <v>44480</v>
      </c>
      <c r="E2438" s="6" t="s">
        <v>46</v>
      </c>
      <c r="F2438" s="6" t="s">
        <v>90</v>
      </c>
      <c r="G2438" s="6" t="s">
        <v>91</v>
      </c>
      <c r="H2438" s="6" t="s">
        <v>19</v>
      </c>
      <c r="I2438" s="8">
        <v>0.3000000000000001</v>
      </c>
      <c r="J2438" s="9">
        <v>4250</v>
      </c>
      <c r="K2438" s="10">
        <f t="shared" si="18"/>
        <v>1275.0000000000005</v>
      </c>
      <c r="L2438" s="10">
        <f t="shared" si="19"/>
        <v>510.00000000000023</v>
      </c>
      <c r="M2438" s="11">
        <v>0.4</v>
      </c>
      <c r="O2438" s="16"/>
      <c r="P2438" s="14"/>
      <c r="Q2438" s="12"/>
      <c r="R2438" s="13"/>
    </row>
    <row r="2439" spans="1:18" ht="15.75" customHeight="1">
      <c r="A2439" s="1"/>
      <c r="B2439" s="6" t="s">
        <v>14</v>
      </c>
      <c r="C2439" s="6">
        <v>1185732</v>
      </c>
      <c r="D2439" s="7">
        <v>44480</v>
      </c>
      <c r="E2439" s="6" t="s">
        <v>46</v>
      </c>
      <c r="F2439" s="6" t="s">
        <v>90</v>
      </c>
      <c r="G2439" s="6" t="s">
        <v>91</v>
      </c>
      <c r="H2439" s="6" t="s">
        <v>20</v>
      </c>
      <c r="I2439" s="8">
        <v>0.3000000000000001</v>
      </c>
      <c r="J2439" s="9">
        <v>4000</v>
      </c>
      <c r="K2439" s="10">
        <f t="shared" si="18"/>
        <v>1200.0000000000005</v>
      </c>
      <c r="L2439" s="10">
        <f t="shared" si="19"/>
        <v>480.00000000000023</v>
      </c>
      <c r="M2439" s="11">
        <v>0.4</v>
      </c>
      <c r="O2439" s="16"/>
      <c r="P2439" s="14"/>
      <c r="Q2439" s="12"/>
      <c r="R2439" s="13"/>
    </row>
    <row r="2440" spans="1:18" ht="15.75" customHeight="1">
      <c r="A2440" s="1"/>
      <c r="B2440" s="6" t="s">
        <v>14</v>
      </c>
      <c r="C2440" s="6">
        <v>1185732</v>
      </c>
      <c r="D2440" s="7">
        <v>44480</v>
      </c>
      <c r="E2440" s="6" t="s">
        <v>46</v>
      </c>
      <c r="F2440" s="6" t="s">
        <v>90</v>
      </c>
      <c r="G2440" s="6" t="s">
        <v>91</v>
      </c>
      <c r="H2440" s="6" t="s">
        <v>21</v>
      </c>
      <c r="I2440" s="8">
        <v>0.40000000000000008</v>
      </c>
      <c r="J2440" s="9">
        <v>4000</v>
      </c>
      <c r="K2440" s="10">
        <f t="shared" si="18"/>
        <v>1600.0000000000002</v>
      </c>
      <c r="L2440" s="10">
        <f t="shared" si="19"/>
        <v>560</v>
      </c>
      <c r="M2440" s="11">
        <v>0.35</v>
      </c>
      <c r="O2440" s="16"/>
      <c r="P2440" s="14"/>
      <c r="Q2440" s="12"/>
      <c r="R2440" s="13"/>
    </row>
    <row r="2441" spans="1:18" ht="15.75" customHeight="1">
      <c r="A2441" s="1"/>
      <c r="B2441" s="6" t="s">
        <v>14</v>
      </c>
      <c r="C2441" s="6">
        <v>1185732</v>
      </c>
      <c r="D2441" s="7">
        <v>44480</v>
      </c>
      <c r="E2441" s="6" t="s">
        <v>46</v>
      </c>
      <c r="F2441" s="6" t="s">
        <v>90</v>
      </c>
      <c r="G2441" s="6" t="s">
        <v>91</v>
      </c>
      <c r="H2441" s="6" t="s">
        <v>22</v>
      </c>
      <c r="I2441" s="8">
        <v>0.4</v>
      </c>
      <c r="J2441" s="9">
        <v>5250</v>
      </c>
      <c r="K2441" s="10">
        <f t="shared" si="18"/>
        <v>2100</v>
      </c>
      <c r="L2441" s="10">
        <f t="shared" si="19"/>
        <v>1050</v>
      </c>
      <c r="M2441" s="11">
        <v>0.5</v>
      </c>
      <c r="O2441" s="16"/>
      <c r="P2441" s="14"/>
      <c r="Q2441" s="12"/>
      <c r="R2441" s="13"/>
    </row>
    <row r="2442" spans="1:18" ht="15.75" customHeight="1">
      <c r="A2442" s="1"/>
      <c r="B2442" s="6" t="s">
        <v>14</v>
      </c>
      <c r="C2442" s="6">
        <v>1185732</v>
      </c>
      <c r="D2442" s="7">
        <v>44510</v>
      </c>
      <c r="E2442" s="6" t="s">
        <v>46</v>
      </c>
      <c r="F2442" s="6" t="s">
        <v>90</v>
      </c>
      <c r="G2442" s="6" t="s">
        <v>91</v>
      </c>
      <c r="H2442" s="6" t="s">
        <v>17</v>
      </c>
      <c r="I2442" s="8">
        <v>0.35000000000000009</v>
      </c>
      <c r="J2442" s="9">
        <v>6750</v>
      </c>
      <c r="K2442" s="10">
        <f t="shared" si="18"/>
        <v>2362.5000000000005</v>
      </c>
      <c r="L2442" s="10">
        <f t="shared" si="19"/>
        <v>945.00000000000023</v>
      </c>
      <c r="M2442" s="11">
        <v>0.4</v>
      </c>
      <c r="O2442" s="16"/>
      <c r="P2442" s="14"/>
      <c r="Q2442" s="12"/>
      <c r="R2442" s="13"/>
    </row>
    <row r="2443" spans="1:18" ht="15.75" customHeight="1">
      <c r="A2443" s="1"/>
      <c r="B2443" s="6" t="s">
        <v>14</v>
      </c>
      <c r="C2443" s="6">
        <v>1185732</v>
      </c>
      <c r="D2443" s="7">
        <v>44510</v>
      </c>
      <c r="E2443" s="6" t="s">
        <v>46</v>
      </c>
      <c r="F2443" s="6" t="s">
        <v>90</v>
      </c>
      <c r="G2443" s="6" t="s">
        <v>91</v>
      </c>
      <c r="H2443" s="6" t="s">
        <v>18</v>
      </c>
      <c r="I2443" s="8">
        <v>0.25000000000000011</v>
      </c>
      <c r="J2443" s="9">
        <v>5000</v>
      </c>
      <c r="K2443" s="10">
        <f t="shared" si="18"/>
        <v>1250.0000000000005</v>
      </c>
      <c r="L2443" s="10">
        <f t="shared" si="19"/>
        <v>437.50000000000011</v>
      </c>
      <c r="M2443" s="11">
        <v>0.35</v>
      </c>
      <c r="O2443" s="16"/>
      <c r="P2443" s="14"/>
      <c r="Q2443" s="12"/>
      <c r="R2443" s="13"/>
    </row>
    <row r="2444" spans="1:18" ht="15.75" customHeight="1">
      <c r="A2444" s="1"/>
      <c r="B2444" s="6" t="s">
        <v>14</v>
      </c>
      <c r="C2444" s="6">
        <v>1185732</v>
      </c>
      <c r="D2444" s="7">
        <v>44510</v>
      </c>
      <c r="E2444" s="6" t="s">
        <v>46</v>
      </c>
      <c r="F2444" s="6" t="s">
        <v>90</v>
      </c>
      <c r="G2444" s="6" t="s">
        <v>91</v>
      </c>
      <c r="H2444" s="6" t="s">
        <v>19</v>
      </c>
      <c r="I2444" s="8">
        <v>0.35000000000000014</v>
      </c>
      <c r="J2444" s="9">
        <v>4450</v>
      </c>
      <c r="K2444" s="10">
        <f t="shared" si="18"/>
        <v>1557.5000000000007</v>
      </c>
      <c r="L2444" s="10">
        <f t="shared" si="19"/>
        <v>623.00000000000034</v>
      </c>
      <c r="M2444" s="11">
        <v>0.4</v>
      </c>
      <c r="O2444" s="16"/>
      <c r="P2444" s="14"/>
      <c r="Q2444" s="12"/>
      <c r="R2444" s="13"/>
    </row>
    <row r="2445" spans="1:18" ht="15.75" customHeight="1">
      <c r="A2445" s="1"/>
      <c r="B2445" s="6" t="s">
        <v>14</v>
      </c>
      <c r="C2445" s="6">
        <v>1185732</v>
      </c>
      <c r="D2445" s="7">
        <v>44510</v>
      </c>
      <c r="E2445" s="6" t="s">
        <v>46</v>
      </c>
      <c r="F2445" s="6" t="s">
        <v>90</v>
      </c>
      <c r="G2445" s="6" t="s">
        <v>91</v>
      </c>
      <c r="H2445" s="6" t="s">
        <v>20</v>
      </c>
      <c r="I2445" s="8">
        <v>0.65000000000000024</v>
      </c>
      <c r="J2445" s="9">
        <v>5000</v>
      </c>
      <c r="K2445" s="10">
        <f t="shared" si="18"/>
        <v>3250.0000000000014</v>
      </c>
      <c r="L2445" s="10">
        <f t="shared" si="19"/>
        <v>1300.0000000000007</v>
      </c>
      <c r="M2445" s="11">
        <v>0.4</v>
      </c>
      <c r="O2445" s="16"/>
      <c r="P2445" s="14"/>
      <c r="Q2445" s="12"/>
      <c r="R2445" s="13"/>
    </row>
    <row r="2446" spans="1:18" ht="15.75" customHeight="1">
      <c r="A2446" s="1"/>
      <c r="B2446" s="6" t="s">
        <v>14</v>
      </c>
      <c r="C2446" s="6">
        <v>1185732</v>
      </c>
      <c r="D2446" s="7">
        <v>44510</v>
      </c>
      <c r="E2446" s="6" t="s">
        <v>46</v>
      </c>
      <c r="F2446" s="6" t="s">
        <v>90</v>
      </c>
      <c r="G2446" s="6" t="s">
        <v>91</v>
      </c>
      <c r="H2446" s="6" t="s">
        <v>21</v>
      </c>
      <c r="I2446" s="8">
        <v>0.80000000000000016</v>
      </c>
      <c r="J2446" s="9">
        <v>4750</v>
      </c>
      <c r="K2446" s="10">
        <f t="shared" si="18"/>
        <v>3800.0000000000009</v>
      </c>
      <c r="L2446" s="10">
        <f t="shared" si="19"/>
        <v>1330.0000000000002</v>
      </c>
      <c r="M2446" s="11">
        <v>0.35</v>
      </c>
      <c r="O2446" s="16"/>
      <c r="P2446" s="14"/>
      <c r="Q2446" s="12"/>
      <c r="R2446" s="13"/>
    </row>
    <row r="2447" spans="1:18" ht="15.75" customHeight="1">
      <c r="A2447" s="1"/>
      <c r="B2447" s="6" t="s">
        <v>14</v>
      </c>
      <c r="C2447" s="6">
        <v>1185732</v>
      </c>
      <c r="D2447" s="7">
        <v>44510</v>
      </c>
      <c r="E2447" s="6" t="s">
        <v>46</v>
      </c>
      <c r="F2447" s="6" t="s">
        <v>90</v>
      </c>
      <c r="G2447" s="6" t="s">
        <v>91</v>
      </c>
      <c r="H2447" s="6" t="s">
        <v>22</v>
      </c>
      <c r="I2447" s="8">
        <v>0.8</v>
      </c>
      <c r="J2447" s="9">
        <v>5750</v>
      </c>
      <c r="K2447" s="10">
        <f t="shared" si="18"/>
        <v>4600</v>
      </c>
      <c r="L2447" s="10">
        <f t="shared" si="19"/>
        <v>2300</v>
      </c>
      <c r="M2447" s="11">
        <v>0.5</v>
      </c>
      <c r="O2447" s="16"/>
      <c r="P2447" s="14"/>
      <c r="Q2447" s="12"/>
      <c r="R2447" s="13"/>
    </row>
    <row r="2448" spans="1:18" ht="15.75" customHeight="1">
      <c r="A2448" s="1"/>
      <c r="B2448" s="6" t="s">
        <v>14</v>
      </c>
      <c r="C2448" s="6">
        <v>1185732</v>
      </c>
      <c r="D2448" s="7">
        <v>44539</v>
      </c>
      <c r="E2448" s="6" t="s">
        <v>46</v>
      </c>
      <c r="F2448" s="6" t="s">
        <v>90</v>
      </c>
      <c r="G2448" s="6" t="s">
        <v>91</v>
      </c>
      <c r="H2448" s="6" t="s">
        <v>17</v>
      </c>
      <c r="I2448" s="8">
        <v>0.75000000000000011</v>
      </c>
      <c r="J2448" s="9">
        <v>8250</v>
      </c>
      <c r="K2448" s="10">
        <f t="shared" si="18"/>
        <v>6187.5000000000009</v>
      </c>
      <c r="L2448" s="10">
        <f t="shared" si="19"/>
        <v>2475.0000000000005</v>
      </c>
      <c r="M2448" s="11">
        <v>0.4</v>
      </c>
      <c r="O2448" s="16"/>
      <c r="P2448" s="14"/>
      <c r="Q2448" s="12"/>
      <c r="R2448" s="13"/>
    </row>
    <row r="2449" spans="1:18" ht="15.75" customHeight="1">
      <c r="A2449" s="1"/>
      <c r="B2449" s="6" t="s">
        <v>14</v>
      </c>
      <c r="C2449" s="6">
        <v>1185732</v>
      </c>
      <c r="D2449" s="7">
        <v>44539</v>
      </c>
      <c r="E2449" s="6" t="s">
        <v>46</v>
      </c>
      <c r="F2449" s="6" t="s">
        <v>90</v>
      </c>
      <c r="G2449" s="6" t="s">
        <v>91</v>
      </c>
      <c r="H2449" s="6" t="s">
        <v>18</v>
      </c>
      <c r="I2449" s="8">
        <v>0.65000000000000013</v>
      </c>
      <c r="J2449" s="9">
        <v>6250</v>
      </c>
      <c r="K2449" s="10">
        <f t="shared" si="18"/>
        <v>4062.5000000000009</v>
      </c>
      <c r="L2449" s="10">
        <f t="shared" si="19"/>
        <v>1421.8750000000002</v>
      </c>
      <c r="M2449" s="11">
        <v>0.35</v>
      </c>
      <c r="O2449" s="16"/>
      <c r="P2449" s="14"/>
      <c r="Q2449" s="12"/>
      <c r="R2449" s="13"/>
    </row>
    <row r="2450" spans="1:18" ht="15.75" customHeight="1">
      <c r="A2450" s="1"/>
      <c r="B2450" s="6" t="s">
        <v>14</v>
      </c>
      <c r="C2450" s="6">
        <v>1185732</v>
      </c>
      <c r="D2450" s="7">
        <v>44539</v>
      </c>
      <c r="E2450" s="6" t="s">
        <v>46</v>
      </c>
      <c r="F2450" s="6" t="s">
        <v>90</v>
      </c>
      <c r="G2450" s="6" t="s">
        <v>91</v>
      </c>
      <c r="H2450" s="6" t="s">
        <v>19</v>
      </c>
      <c r="I2450" s="8">
        <v>0.65000000000000013</v>
      </c>
      <c r="J2450" s="9">
        <v>5750</v>
      </c>
      <c r="K2450" s="10">
        <f t="shared" si="18"/>
        <v>3737.5000000000009</v>
      </c>
      <c r="L2450" s="10">
        <f t="shared" si="19"/>
        <v>1495.0000000000005</v>
      </c>
      <c r="M2450" s="11">
        <v>0.4</v>
      </c>
      <c r="O2450" s="16"/>
      <c r="P2450" s="14"/>
      <c r="Q2450" s="12"/>
      <c r="R2450" s="13"/>
    </row>
    <row r="2451" spans="1:18" ht="15.75" customHeight="1">
      <c r="A2451" s="1"/>
      <c r="B2451" s="6" t="s">
        <v>14</v>
      </c>
      <c r="C2451" s="6">
        <v>1185732</v>
      </c>
      <c r="D2451" s="7">
        <v>44539</v>
      </c>
      <c r="E2451" s="6" t="s">
        <v>46</v>
      </c>
      <c r="F2451" s="6" t="s">
        <v>90</v>
      </c>
      <c r="G2451" s="6" t="s">
        <v>91</v>
      </c>
      <c r="H2451" s="6" t="s">
        <v>20</v>
      </c>
      <c r="I2451" s="8">
        <v>0.65000000000000013</v>
      </c>
      <c r="J2451" s="9">
        <v>5250</v>
      </c>
      <c r="K2451" s="10">
        <f t="shared" si="18"/>
        <v>3412.5000000000009</v>
      </c>
      <c r="L2451" s="10">
        <f t="shared" si="19"/>
        <v>1365.0000000000005</v>
      </c>
      <c r="M2451" s="11">
        <v>0.4</v>
      </c>
      <c r="O2451" s="16"/>
      <c r="P2451" s="14"/>
      <c r="Q2451" s="12"/>
      <c r="R2451" s="13"/>
    </row>
    <row r="2452" spans="1:18" ht="15.75" customHeight="1">
      <c r="A2452" s="1"/>
      <c r="B2452" s="6" t="s">
        <v>14</v>
      </c>
      <c r="C2452" s="6">
        <v>1185732</v>
      </c>
      <c r="D2452" s="7">
        <v>44539</v>
      </c>
      <c r="E2452" s="6" t="s">
        <v>46</v>
      </c>
      <c r="F2452" s="6" t="s">
        <v>90</v>
      </c>
      <c r="G2452" s="6" t="s">
        <v>91</v>
      </c>
      <c r="H2452" s="6" t="s">
        <v>21</v>
      </c>
      <c r="I2452" s="8">
        <v>0.75000000000000011</v>
      </c>
      <c r="J2452" s="9">
        <v>5250</v>
      </c>
      <c r="K2452" s="10">
        <f t="shared" si="18"/>
        <v>3937.5000000000005</v>
      </c>
      <c r="L2452" s="10">
        <f t="shared" si="19"/>
        <v>1378.125</v>
      </c>
      <c r="M2452" s="11">
        <v>0.35</v>
      </c>
      <c r="O2452" s="16"/>
      <c r="P2452" s="14"/>
      <c r="Q2452" s="12"/>
      <c r="R2452" s="13"/>
    </row>
    <row r="2453" spans="1:18" ht="15.75" customHeight="1">
      <c r="A2453" s="1"/>
      <c r="B2453" s="6" t="s">
        <v>14</v>
      </c>
      <c r="C2453" s="6">
        <v>1185732</v>
      </c>
      <c r="D2453" s="7">
        <v>44539</v>
      </c>
      <c r="E2453" s="6" t="s">
        <v>46</v>
      </c>
      <c r="F2453" s="6" t="s">
        <v>90</v>
      </c>
      <c r="G2453" s="6" t="s">
        <v>91</v>
      </c>
      <c r="H2453" s="6" t="s">
        <v>22</v>
      </c>
      <c r="I2453" s="8">
        <v>0.8</v>
      </c>
      <c r="J2453" s="9">
        <v>6250</v>
      </c>
      <c r="K2453" s="10">
        <f t="shared" si="18"/>
        <v>5000</v>
      </c>
      <c r="L2453" s="10">
        <f t="shared" si="19"/>
        <v>2500</v>
      </c>
      <c r="M2453" s="11">
        <v>0.5</v>
      </c>
      <c r="O2453" s="16"/>
      <c r="P2453" s="14"/>
      <c r="Q2453" s="12"/>
      <c r="R2453" s="13"/>
    </row>
    <row r="2454" spans="1:18" ht="15.75" customHeight="1">
      <c r="A2454" s="1" t="s">
        <v>39</v>
      </c>
      <c r="B2454" s="6" t="s">
        <v>14</v>
      </c>
      <c r="C2454" s="6">
        <v>1185732</v>
      </c>
      <c r="D2454" s="7">
        <v>44218</v>
      </c>
      <c r="E2454" s="6" t="s">
        <v>33</v>
      </c>
      <c r="F2454" s="6" t="s">
        <v>92</v>
      </c>
      <c r="G2454" s="6" t="s">
        <v>93</v>
      </c>
      <c r="H2454" s="6" t="s">
        <v>17</v>
      </c>
      <c r="I2454" s="8">
        <v>0.4</v>
      </c>
      <c r="J2454" s="9">
        <v>5000</v>
      </c>
      <c r="K2454" s="10">
        <f t="shared" si="18"/>
        <v>2000</v>
      </c>
      <c r="L2454" s="10">
        <f t="shared" si="19"/>
        <v>800</v>
      </c>
      <c r="M2454" s="11">
        <v>0.4</v>
      </c>
      <c r="O2454" s="16"/>
      <c r="P2454" s="14"/>
      <c r="Q2454" s="12"/>
      <c r="R2454" s="13"/>
    </row>
    <row r="2455" spans="1:18" ht="15.75" customHeight="1">
      <c r="A2455" s="1"/>
      <c r="B2455" s="6" t="s">
        <v>14</v>
      </c>
      <c r="C2455" s="6">
        <v>1185732</v>
      </c>
      <c r="D2455" s="7">
        <v>44218</v>
      </c>
      <c r="E2455" s="6" t="s">
        <v>33</v>
      </c>
      <c r="F2455" s="6" t="s">
        <v>92</v>
      </c>
      <c r="G2455" s="6" t="s">
        <v>93</v>
      </c>
      <c r="H2455" s="6" t="s">
        <v>18</v>
      </c>
      <c r="I2455" s="8">
        <v>0.4</v>
      </c>
      <c r="J2455" s="9">
        <v>3000</v>
      </c>
      <c r="K2455" s="10">
        <f t="shared" si="18"/>
        <v>1200</v>
      </c>
      <c r="L2455" s="10">
        <f t="shared" si="19"/>
        <v>420</v>
      </c>
      <c r="M2455" s="11">
        <v>0.35</v>
      </c>
      <c r="O2455" s="16"/>
      <c r="P2455" s="14"/>
      <c r="Q2455" s="12"/>
      <c r="R2455" s="13"/>
    </row>
    <row r="2456" spans="1:18" ht="15.75" customHeight="1">
      <c r="A2456" s="1"/>
      <c r="B2456" s="6" t="s">
        <v>14</v>
      </c>
      <c r="C2456" s="6">
        <v>1185732</v>
      </c>
      <c r="D2456" s="7">
        <v>44218</v>
      </c>
      <c r="E2456" s="6" t="s">
        <v>33</v>
      </c>
      <c r="F2456" s="6" t="s">
        <v>92</v>
      </c>
      <c r="G2456" s="6" t="s">
        <v>93</v>
      </c>
      <c r="H2456" s="6" t="s">
        <v>19</v>
      </c>
      <c r="I2456" s="8">
        <v>0.30000000000000004</v>
      </c>
      <c r="J2456" s="9">
        <v>3000</v>
      </c>
      <c r="K2456" s="10">
        <f t="shared" si="18"/>
        <v>900.00000000000011</v>
      </c>
      <c r="L2456" s="10">
        <f t="shared" si="19"/>
        <v>360.00000000000006</v>
      </c>
      <c r="M2456" s="11">
        <v>0.4</v>
      </c>
      <c r="O2456" s="16"/>
      <c r="P2456" s="14"/>
      <c r="Q2456" s="12"/>
      <c r="R2456" s="13"/>
    </row>
    <row r="2457" spans="1:18" ht="15.75" customHeight="1">
      <c r="A2457" s="1"/>
      <c r="B2457" s="6" t="s">
        <v>14</v>
      </c>
      <c r="C2457" s="6">
        <v>1185732</v>
      </c>
      <c r="D2457" s="7">
        <v>44218</v>
      </c>
      <c r="E2457" s="6" t="s">
        <v>33</v>
      </c>
      <c r="F2457" s="6" t="s">
        <v>92</v>
      </c>
      <c r="G2457" s="6" t="s">
        <v>93</v>
      </c>
      <c r="H2457" s="6" t="s">
        <v>20</v>
      </c>
      <c r="I2457" s="8">
        <v>0.35000000000000003</v>
      </c>
      <c r="J2457" s="9">
        <v>1500</v>
      </c>
      <c r="K2457" s="10">
        <f t="shared" si="18"/>
        <v>525</v>
      </c>
      <c r="L2457" s="10">
        <f t="shared" si="19"/>
        <v>210</v>
      </c>
      <c r="M2457" s="11">
        <v>0.4</v>
      </c>
      <c r="O2457" s="16"/>
      <c r="P2457" s="14"/>
      <c r="Q2457" s="12"/>
      <c r="R2457" s="13"/>
    </row>
    <row r="2458" spans="1:18" ht="15.75" customHeight="1">
      <c r="A2458" s="1"/>
      <c r="B2458" s="6" t="s">
        <v>14</v>
      </c>
      <c r="C2458" s="6">
        <v>1185732</v>
      </c>
      <c r="D2458" s="7">
        <v>44218</v>
      </c>
      <c r="E2458" s="6" t="s">
        <v>33</v>
      </c>
      <c r="F2458" s="6" t="s">
        <v>92</v>
      </c>
      <c r="G2458" s="6" t="s">
        <v>93</v>
      </c>
      <c r="H2458" s="6" t="s">
        <v>21</v>
      </c>
      <c r="I2458" s="8">
        <v>0.49999999999999994</v>
      </c>
      <c r="J2458" s="9">
        <v>2000</v>
      </c>
      <c r="K2458" s="10">
        <f t="shared" si="18"/>
        <v>999.99999999999989</v>
      </c>
      <c r="L2458" s="10">
        <f t="shared" si="19"/>
        <v>349.99999999999994</v>
      </c>
      <c r="M2458" s="11">
        <v>0.35</v>
      </c>
      <c r="O2458" s="16"/>
      <c r="P2458" s="14"/>
      <c r="Q2458" s="12"/>
      <c r="R2458" s="13"/>
    </row>
    <row r="2459" spans="1:18" ht="15.75" customHeight="1">
      <c r="A2459" s="1"/>
      <c r="B2459" s="6" t="s">
        <v>14</v>
      </c>
      <c r="C2459" s="6">
        <v>1185732</v>
      </c>
      <c r="D2459" s="7">
        <v>44218</v>
      </c>
      <c r="E2459" s="6" t="s">
        <v>33</v>
      </c>
      <c r="F2459" s="6" t="s">
        <v>92</v>
      </c>
      <c r="G2459" s="6" t="s">
        <v>93</v>
      </c>
      <c r="H2459" s="6" t="s">
        <v>22</v>
      </c>
      <c r="I2459" s="8">
        <v>0.4</v>
      </c>
      <c r="J2459" s="9">
        <v>3000</v>
      </c>
      <c r="K2459" s="10">
        <f t="shared" si="18"/>
        <v>1200</v>
      </c>
      <c r="L2459" s="10">
        <f t="shared" si="19"/>
        <v>480</v>
      </c>
      <c r="M2459" s="11">
        <v>0.4</v>
      </c>
      <c r="O2459" s="16"/>
      <c r="P2459" s="14"/>
      <c r="Q2459" s="12"/>
      <c r="R2459" s="13"/>
    </row>
    <row r="2460" spans="1:18" ht="15.75" customHeight="1">
      <c r="A2460" s="1"/>
      <c r="B2460" s="6" t="s">
        <v>14</v>
      </c>
      <c r="C2460" s="6">
        <v>1185732</v>
      </c>
      <c r="D2460" s="7">
        <v>44249</v>
      </c>
      <c r="E2460" s="6" t="s">
        <v>33</v>
      </c>
      <c r="F2460" s="6" t="s">
        <v>92</v>
      </c>
      <c r="G2460" s="6" t="s">
        <v>93</v>
      </c>
      <c r="H2460" s="6" t="s">
        <v>17</v>
      </c>
      <c r="I2460" s="8">
        <v>0.4</v>
      </c>
      <c r="J2460" s="9">
        <v>5500</v>
      </c>
      <c r="K2460" s="10">
        <f t="shared" si="18"/>
        <v>2200</v>
      </c>
      <c r="L2460" s="10">
        <f t="shared" si="19"/>
        <v>880</v>
      </c>
      <c r="M2460" s="11">
        <v>0.4</v>
      </c>
      <c r="O2460" s="16"/>
      <c r="P2460" s="14"/>
      <c r="Q2460" s="12"/>
      <c r="R2460" s="13"/>
    </row>
    <row r="2461" spans="1:18" ht="15.75" customHeight="1">
      <c r="A2461" s="1"/>
      <c r="B2461" s="6" t="s">
        <v>14</v>
      </c>
      <c r="C2461" s="6">
        <v>1185732</v>
      </c>
      <c r="D2461" s="7">
        <v>44249</v>
      </c>
      <c r="E2461" s="6" t="s">
        <v>33</v>
      </c>
      <c r="F2461" s="6" t="s">
        <v>92</v>
      </c>
      <c r="G2461" s="6" t="s">
        <v>93</v>
      </c>
      <c r="H2461" s="6" t="s">
        <v>18</v>
      </c>
      <c r="I2461" s="8">
        <v>0.4</v>
      </c>
      <c r="J2461" s="9">
        <v>2000</v>
      </c>
      <c r="K2461" s="10">
        <f t="shared" si="18"/>
        <v>800</v>
      </c>
      <c r="L2461" s="10">
        <f t="shared" si="19"/>
        <v>280</v>
      </c>
      <c r="M2461" s="11">
        <v>0.35</v>
      </c>
      <c r="O2461" s="16"/>
      <c r="P2461" s="14"/>
      <c r="Q2461" s="12"/>
      <c r="R2461" s="13"/>
    </row>
    <row r="2462" spans="1:18" ht="15.75" customHeight="1">
      <c r="A2462" s="1"/>
      <c r="B2462" s="6" t="s">
        <v>14</v>
      </c>
      <c r="C2462" s="6">
        <v>1185732</v>
      </c>
      <c r="D2462" s="7">
        <v>44249</v>
      </c>
      <c r="E2462" s="6" t="s">
        <v>33</v>
      </c>
      <c r="F2462" s="6" t="s">
        <v>92</v>
      </c>
      <c r="G2462" s="6" t="s">
        <v>93</v>
      </c>
      <c r="H2462" s="6" t="s">
        <v>19</v>
      </c>
      <c r="I2462" s="8">
        <v>0.30000000000000004</v>
      </c>
      <c r="J2462" s="9">
        <v>2500</v>
      </c>
      <c r="K2462" s="10">
        <f t="shared" si="18"/>
        <v>750.00000000000011</v>
      </c>
      <c r="L2462" s="10">
        <f t="shared" si="19"/>
        <v>300.00000000000006</v>
      </c>
      <c r="M2462" s="11">
        <v>0.4</v>
      </c>
      <c r="O2462" s="16"/>
      <c r="P2462" s="14"/>
      <c r="Q2462" s="12"/>
      <c r="R2462" s="13"/>
    </row>
    <row r="2463" spans="1:18" ht="15.75" customHeight="1">
      <c r="A2463" s="1"/>
      <c r="B2463" s="6" t="s">
        <v>14</v>
      </c>
      <c r="C2463" s="6">
        <v>1185732</v>
      </c>
      <c r="D2463" s="7">
        <v>44249</v>
      </c>
      <c r="E2463" s="6" t="s">
        <v>33</v>
      </c>
      <c r="F2463" s="6" t="s">
        <v>92</v>
      </c>
      <c r="G2463" s="6" t="s">
        <v>93</v>
      </c>
      <c r="H2463" s="6" t="s">
        <v>20</v>
      </c>
      <c r="I2463" s="8">
        <v>0.35000000000000003</v>
      </c>
      <c r="J2463" s="9">
        <v>1250</v>
      </c>
      <c r="K2463" s="10">
        <f t="shared" si="18"/>
        <v>437.50000000000006</v>
      </c>
      <c r="L2463" s="10">
        <f t="shared" si="19"/>
        <v>175.00000000000003</v>
      </c>
      <c r="M2463" s="11">
        <v>0.4</v>
      </c>
      <c r="O2463" s="16"/>
      <c r="P2463" s="14"/>
      <c r="Q2463" s="12"/>
      <c r="R2463" s="13"/>
    </row>
    <row r="2464" spans="1:18" ht="15.75" customHeight="1">
      <c r="A2464" s="1"/>
      <c r="B2464" s="6" t="s">
        <v>14</v>
      </c>
      <c r="C2464" s="6">
        <v>1185732</v>
      </c>
      <c r="D2464" s="7">
        <v>44249</v>
      </c>
      <c r="E2464" s="6" t="s">
        <v>33</v>
      </c>
      <c r="F2464" s="6" t="s">
        <v>92</v>
      </c>
      <c r="G2464" s="6" t="s">
        <v>93</v>
      </c>
      <c r="H2464" s="6" t="s">
        <v>21</v>
      </c>
      <c r="I2464" s="8">
        <v>0.49999999999999994</v>
      </c>
      <c r="J2464" s="9">
        <v>2000</v>
      </c>
      <c r="K2464" s="10">
        <f t="shared" si="18"/>
        <v>999.99999999999989</v>
      </c>
      <c r="L2464" s="10">
        <f t="shared" si="19"/>
        <v>349.99999999999994</v>
      </c>
      <c r="M2464" s="11">
        <v>0.35</v>
      </c>
      <c r="O2464" s="16"/>
      <c r="P2464" s="14"/>
      <c r="Q2464" s="12"/>
      <c r="R2464" s="13"/>
    </row>
    <row r="2465" spans="1:18" ht="15.75" customHeight="1">
      <c r="A2465" s="1"/>
      <c r="B2465" s="6" t="s">
        <v>14</v>
      </c>
      <c r="C2465" s="6">
        <v>1185732</v>
      </c>
      <c r="D2465" s="7">
        <v>44249</v>
      </c>
      <c r="E2465" s="6" t="s">
        <v>33</v>
      </c>
      <c r="F2465" s="6" t="s">
        <v>92</v>
      </c>
      <c r="G2465" s="6" t="s">
        <v>93</v>
      </c>
      <c r="H2465" s="6" t="s">
        <v>22</v>
      </c>
      <c r="I2465" s="8">
        <v>0.4</v>
      </c>
      <c r="J2465" s="9">
        <v>3000</v>
      </c>
      <c r="K2465" s="10">
        <f t="shared" si="18"/>
        <v>1200</v>
      </c>
      <c r="L2465" s="10">
        <f t="shared" si="19"/>
        <v>480</v>
      </c>
      <c r="M2465" s="11">
        <v>0.4</v>
      </c>
      <c r="O2465" s="16"/>
      <c r="P2465" s="14"/>
      <c r="Q2465" s="12"/>
      <c r="R2465" s="13"/>
    </row>
    <row r="2466" spans="1:18" ht="15.75" customHeight="1">
      <c r="A2466" s="1"/>
      <c r="B2466" s="6" t="s">
        <v>14</v>
      </c>
      <c r="C2466" s="6">
        <v>1185732</v>
      </c>
      <c r="D2466" s="7">
        <v>44276</v>
      </c>
      <c r="E2466" s="6" t="s">
        <v>33</v>
      </c>
      <c r="F2466" s="6" t="s">
        <v>92</v>
      </c>
      <c r="G2466" s="6" t="s">
        <v>93</v>
      </c>
      <c r="H2466" s="6" t="s">
        <v>17</v>
      </c>
      <c r="I2466" s="8">
        <v>0.45</v>
      </c>
      <c r="J2466" s="9">
        <v>5200</v>
      </c>
      <c r="K2466" s="10">
        <f t="shared" si="18"/>
        <v>2340</v>
      </c>
      <c r="L2466" s="10">
        <f t="shared" si="19"/>
        <v>936</v>
      </c>
      <c r="M2466" s="11">
        <v>0.4</v>
      </c>
      <c r="O2466" s="16"/>
      <c r="P2466" s="14"/>
      <c r="Q2466" s="12"/>
      <c r="R2466" s="13"/>
    </row>
    <row r="2467" spans="1:18" ht="15.75" customHeight="1">
      <c r="A2467" s="1"/>
      <c r="B2467" s="6" t="s">
        <v>14</v>
      </c>
      <c r="C2467" s="6">
        <v>1185732</v>
      </c>
      <c r="D2467" s="7">
        <v>44276</v>
      </c>
      <c r="E2467" s="6" t="s">
        <v>33</v>
      </c>
      <c r="F2467" s="6" t="s">
        <v>92</v>
      </c>
      <c r="G2467" s="6" t="s">
        <v>93</v>
      </c>
      <c r="H2467" s="6" t="s">
        <v>18</v>
      </c>
      <c r="I2467" s="8">
        <v>0.45</v>
      </c>
      <c r="J2467" s="9">
        <v>2250</v>
      </c>
      <c r="K2467" s="10">
        <f t="shared" si="18"/>
        <v>1012.5</v>
      </c>
      <c r="L2467" s="10">
        <f t="shared" si="19"/>
        <v>354.375</v>
      </c>
      <c r="M2467" s="11">
        <v>0.35</v>
      </c>
      <c r="O2467" s="16"/>
      <c r="P2467" s="14"/>
      <c r="Q2467" s="12"/>
      <c r="R2467" s="13"/>
    </row>
    <row r="2468" spans="1:18" ht="15.75" customHeight="1">
      <c r="A2468" s="1"/>
      <c r="B2468" s="6" t="s">
        <v>14</v>
      </c>
      <c r="C2468" s="6">
        <v>1185732</v>
      </c>
      <c r="D2468" s="7">
        <v>44276</v>
      </c>
      <c r="E2468" s="6" t="s">
        <v>33</v>
      </c>
      <c r="F2468" s="6" t="s">
        <v>92</v>
      </c>
      <c r="G2468" s="6" t="s">
        <v>93</v>
      </c>
      <c r="H2468" s="6" t="s">
        <v>19</v>
      </c>
      <c r="I2468" s="8">
        <v>0.35000000000000003</v>
      </c>
      <c r="J2468" s="9">
        <v>2500</v>
      </c>
      <c r="K2468" s="10">
        <f t="shared" si="18"/>
        <v>875.00000000000011</v>
      </c>
      <c r="L2468" s="10">
        <f t="shared" si="19"/>
        <v>350.00000000000006</v>
      </c>
      <c r="M2468" s="11">
        <v>0.4</v>
      </c>
      <c r="O2468" s="16"/>
      <c r="P2468" s="14"/>
      <c r="Q2468" s="12"/>
      <c r="R2468" s="13"/>
    </row>
    <row r="2469" spans="1:18" ht="15.75" customHeight="1">
      <c r="A2469" s="1"/>
      <c r="B2469" s="6" t="s">
        <v>14</v>
      </c>
      <c r="C2469" s="6">
        <v>1185732</v>
      </c>
      <c r="D2469" s="7">
        <v>44276</v>
      </c>
      <c r="E2469" s="6" t="s">
        <v>33</v>
      </c>
      <c r="F2469" s="6" t="s">
        <v>92</v>
      </c>
      <c r="G2469" s="6" t="s">
        <v>93</v>
      </c>
      <c r="H2469" s="6" t="s">
        <v>20</v>
      </c>
      <c r="I2469" s="8">
        <v>0.4</v>
      </c>
      <c r="J2469" s="9">
        <v>1000</v>
      </c>
      <c r="K2469" s="10">
        <f t="shared" si="18"/>
        <v>400</v>
      </c>
      <c r="L2469" s="10">
        <f t="shared" si="19"/>
        <v>160</v>
      </c>
      <c r="M2469" s="11">
        <v>0.4</v>
      </c>
      <c r="O2469" s="16"/>
      <c r="P2469" s="14"/>
      <c r="Q2469" s="12"/>
      <c r="R2469" s="13"/>
    </row>
    <row r="2470" spans="1:18" ht="15.75" customHeight="1">
      <c r="A2470" s="1"/>
      <c r="B2470" s="6" t="s">
        <v>14</v>
      </c>
      <c r="C2470" s="6">
        <v>1185732</v>
      </c>
      <c r="D2470" s="7">
        <v>44276</v>
      </c>
      <c r="E2470" s="6" t="s">
        <v>33</v>
      </c>
      <c r="F2470" s="6" t="s">
        <v>92</v>
      </c>
      <c r="G2470" s="6" t="s">
        <v>93</v>
      </c>
      <c r="H2470" s="6" t="s">
        <v>21</v>
      </c>
      <c r="I2470" s="8">
        <v>0.54999999999999993</v>
      </c>
      <c r="J2470" s="9">
        <v>1500</v>
      </c>
      <c r="K2470" s="10">
        <f t="shared" si="18"/>
        <v>824.99999999999989</v>
      </c>
      <c r="L2470" s="10">
        <f t="shared" si="19"/>
        <v>288.74999999999994</v>
      </c>
      <c r="M2470" s="11">
        <v>0.35</v>
      </c>
      <c r="O2470" s="16"/>
      <c r="P2470" s="14"/>
      <c r="Q2470" s="12"/>
      <c r="R2470" s="13"/>
    </row>
    <row r="2471" spans="1:18" ht="15.75" customHeight="1">
      <c r="A2471" s="1"/>
      <c r="B2471" s="6" t="s">
        <v>14</v>
      </c>
      <c r="C2471" s="6">
        <v>1185732</v>
      </c>
      <c r="D2471" s="7">
        <v>44276</v>
      </c>
      <c r="E2471" s="6" t="s">
        <v>33</v>
      </c>
      <c r="F2471" s="6" t="s">
        <v>92</v>
      </c>
      <c r="G2471" s="6" t="s">
        <v>93</v>
      </c>
      <c r="H2471" s="6" t="s">
        <v>22</v>
      </c>
      <c r="I2471" s="8">
        <v>0.45</v>
      </c>
      <c r="J2471" s="9">
        <v>2500</v>
      </c>
      <c r="K2471" s="10">
        <f t="shared" si="18"/>
        <v>1125</v>
      </c>
      <c r="L2471" s="10">
        <f t="shared" si="19"/>
        <v>450</v>
      </c>
      <c r="M2471" s="11">
        <v>0.4</v>
      </c>
      <c r="O2471" s="16"/>
      <c r="P2471" s="14"/>
      <c r="Q2471" s="12"/>
      <c r="R2471" s="13"/>
    </row>
    <row r="2472" spans="1:18" ht="15.75" customHeight="1">
      <c r="A2472" s="1"/>
      <c r="B2472" s="6" t="s">
        <v>14</v>
      </c>
      <c r="C2472" s="6">
        <v>1185732</v>
      </c>
      <c r="D2472" s="7">
        <v>44308</v>
      </c>
      <c r="E2472" s="6" t="s">
        <v>33</v>
      </c>
      <c r="F2472" s="6" t="s">
        <v>92</v>
      </c>
      <c r="G2472" s="6" t="s">
        <v>93</v>
      </c>
      <c r="H2472" s="6" t="s">
        <v>17</v>
      </c>
      <c r="I2472" s="8">
        <v>0.45</v>
      </c>
      <c r="J2472" s="9">
        <v>4750</v>
      </c>
      <c r="K2472" s="10">
        <f t="shared" si="18"/>
        <v>2137.5</v>
      </c>
      <c r="L2472" s="10">
        <f t="shared" si="19"/>
        <v>855</v>
      </c>
      <c r="M2472" s="11">
        <v>0.4</v>
      </c>
      <c r="O2472" s="16"/>
      <c r="P2472" s="14"/>
      <c r="Q2472" s="12"/>
      <c r="R2472" s="13"/>
    </row>
    <row r="2473" spans="1:18" ht="15.75" customHeight="1">
      <c r="A2473" s="1"/>
      <c r="B2473" s="6" t="s">
        <v>14</v>
      </c>
      <c r="C2473" s="6">
        <v>1185732</v>
      </c>
      <c r="D2473" s="7">
        <v>44308</v>
      </c>
      <c r="E2473" s="6" t="s">
        <v>33</v>
      </c>
      <c r="F2473" s="6" t="s">
        <v>92</v>
      </c>
      <c r="G2473" s="6" t="s">
        <v>93</v>
      </c>
      <c r="H2473" s="6" t="s">
        <v>18</v>
      </c>
      <c r="I2473" s="8">
        <v>0.45</v>
      </c>
      <c r="J2473" s="9">
        <v>1750</v>
      </c>
      <c r="K2473" s="10">
        <f t="shared" si="18"/>
        <v>787.5</v>
      </c>
      <c r="L2473" s="10">
        <f t="shared" si="19"/>
        <v>275.625</v>
      </c>
      <c r="M2473" s="11">
        <v>0.35</v>
      </c>
      <c r="O2473" s="16"/>
      <c r="P2473" s="14"/>
      <c r="Q2473" s="12"/>
      <c r="R2473" s="13"/>
    </row>
    <row r="2474" spans="1:18" ht="15.75" customHeight="1">
      <c r="A2474" s="1"/>
      <c r="B2474" s="6" t="s">
        <v>14</v>
      </c>
      <c r="C2474" s="6">
        <v>1185732</v>
      </c>
      <c r="D2474" s="7">
        <v>44308</v>
      </c>
      <c r="E2474" s="6" t="s">
        <v>33</v>
      </c>
      <c r="F2474" s="6" t="s">
        <v>92</v>
      </c>
      <c r="G2474" s="6" t="s">
        <v>93</v>
      </c>
      <c r="H2474" s="6" t="s">
        <v>19</v>
      </c>
      <c r="I2474" s="8">
        <v>0.4</v>
      </c>
      <c r="J2474" s="9">
        <v>1750</v>
      </c>
      <c r="K2474" s="10">
        <f t="shared" si="18"/>
        <v>700</v>
      </c>
      <c r="L2474" s="10">
        <f t="shared" si="19"/>
        <v>280</v>
      </c>
      <c r="M2474" s="11">
        <v>0.4</v>
      </c>
      <c r="O2474" s="16"/>
      <c r="P2474" s="14"/>
      <c r="Q2474" s="12"/>
      <c r="R2474" s="13"/>
    </row>
    <row r="2475" spans="1:18" ht="15.75" customHeight="1">
      <c r="A2475" s="1"/>
      <c r="B2475" s="6" t="s">
        <v>14</v>
      </c>
      <c r="C2475" s="6">
        <v>1185732</v>
      </c>
      <c r="D2475" s="7">
        <v>44308</v>
      </c>
      <c r="E2475" s="6" t="s">
        <v>33</v>
      </c>
      <c r="F2475" s="6" t="s">
        <v>92</v>
      </c>
      <c r="G2475" s="6" t="s">
        <v>93</v>
      </c>
      <c r="H2475" s="6" t="s">
        <v>20</v>
      </c>
      <c r="I2475" s="8">
        <v>0.45</v>
      </c>
      <c r="J2475" s="9">
        <v>1000</v>
      </c>
      <c r="K2475" s="10">
        <f t="shared" si="18"/>
        <v>450</v>
      </c>
      <c r="L2475" s="10">
        <f t="shared" si="19"/>
        <v>180</v>
      </c>
      <c r="M2475" s="11">
        <v>0.4</v>
      </c>
      <c r="O2475" s="16"/>
      <c r="P2475" s="14"/>
      <c r="Q2475" s="12"/>
      <c r="R2475" s="13"/>
    </row>
    <row r="2476" spans="1:18" ht="15.75" customHeight="1">
      <c r="A2476" s="1"/>
      <c r="B2476" s="6" t="s">
        <v>14</v>
      </c>
      <c r="C2476" s="6">
        <v>1185732</v>
      </c>
      <c r="D2476" s="7">
        <v>44308</v>
      </c>
      <c r="E2476" s="6" t="s">
        <v>33</v>
      </c>
      <c r="F2476" s="6" t="s">
        <v>92</v>
      </c>
      <c r="G2476" s="6" t="s">
        <v>93</v>
      </c>
      <c r="H2476" s="6" t="s">
        <v>21</v>
      </c>
      <c r="I2476" s="8">
        <v>0.5</v>
      </c>
      <c r="J2476" s="9">
        <v>1250</v>
      </c>
      <c r="K2476" s="10">
        <f t="shared" si="18"/>
        <v>625</v>
      </c>
      <c r="L2476" s="10">
        <f t="shared" si="19"/>
        <v>218.75</v>
      </c>
      <c r="M2476" s="11">
        <v>0.35</v>
      </c>
      <c r="O2476" s="16"/>
      <c r="P2476" s="14"/>
      <c r="Q2476" s="12"/>
      <c r="R2476" s="13"/>
    </row>
    <row r="2477" spans="1:18" ht="15.75" customHeight="1">
      <c r="A2477" s="1"/>
      <c r="B2477" s="6" t="s">
        <v>14</v>
      </c>
      <c r="C2477" s="6">
        <v>1185732</v>
      </c>
      <c r="D2477" s="7">
        <v>44308</v>
      </c>
      <c r="E2477" s="6" t="s">
        <v>33</v>
      </c>
      <c r="F2477" s="6" t="s">
        <v>92</v>
      </c>
      <c r="G2477" s="6" t="s">
        <v>93</v>
      </c>
      <c r="H2477" s="6" t="s">
        <v>22</v>
      </c>
      <c r="I2477" s="8">
        <v>0.4</v>
      </c>
      <c r="J2477" s="9">
        <v>2500</v>
      </c>
      <c r="K2477" s="10">
        <f t="shared" si="18"/>
        <v>1000</v>
      </c>
      <c r="L2477" s="10">
        <f t="shared" si="19"/>
        <v>400</v>
      </c>
      <c r="M2477" s="11">
        <v>0.4</v>
      </c>
      <c r="O2477" s="16"/>
      <c r="P2477" s="14"/>
      <c r="Q2477" s="12"/>
      <c r="R2477" s="13"/>
    </row>
    <row r="2478" spans="1:18" ht="15.75" customHeight="1">
      <c r="A2478" s="1"/>
      <c r="B2478" s="6" t="s">
        <v>14</v>
      </c>
      <c r="C2478" s="6">
        <v>1185732</v>
      </c>
      <c r="D2478" s="7">
        <v>44339</v>
      </c>
      <c r="E2478" s="6" t="s">
        <v>33</v>
      </c>
      <c r="F2478" s="6" t="s">
        <v>92</v>
      </c>
      <c r="G2478" s="6" t="s">
        <v>93</v>
      </c>
      <c r="H2478" s="6" t="s">
        <v>17</v>
      </c>
      <c r="I2478" s="8">
        <v>0.5</v>
      </c>
      <c r="J2478" s="9">
        <v>5200</v>
      </c>
      <c r="K2478" s="10">
        <f t="shared" si="18"/>
        <v>2600</v>
      </c>
      <c r="L2478" s="10">
        <f t="shared" si="19"/>
        <v>1040</v>
      </c>
      <c r="M2478" s="11">
        <v>0.4</v>
      </c>
      <c r="O2478" s="16"/>
      <c r="P2478" s="14"/>
      <c r="Q2478" s="12"/>
      <c r="R2478" s="13"/>
    </row>
    <row r="2479" spans="1:18" ht="15.75" customHeight="1">
      <c r="A2479" s="1"/>
      <c r="B2479" s="6" t="s">
        <v>14</v>
      </c>
      <c r="C2479" s="6">
        <v>1185732</v>
      </c>
      <c r="D2479" s="7">
        <v>44339</v>
      </c>
      <c r="E2479" s="6" t="s">
        <v>33</v>
      </c>
      <c r="F2479" s="6" t="s">
        <v>92</v>
      </c>
      <c r="G2479" s="6" t="s">
        <v>93</v>
      </c>
      <c r="H2479" s="6" t="s">
        <v>18</v>
      </c>
      <c r="I2479" s="8">
        <v>0.45000000000000007</v>
      </c>
      <c r="J2479" s="9">
        <v>2250</v>
      </c>
      <c r="K2479" s="10">
        <f t="shared" si="18"/>
        <v>1012.5000000000001</v>
      </c>
      <c r="L2479" s="10">
        <f t="shared" si="19"/>
        <v>354.375</v>
      </c>
      <c r="M2479" s="11">
        <v>0.35</v>
      </c>
      <c r="O2479" s="16"/>
      <c r="P2479" s="14"/>
      <c r="Q2479" s="12"/>
      <c r="R2479" s="13"/>
    </row>
    <row r="2480" spans="1:18" ht="15.75" customHeight="1">
      <c r="A2480" s="1"/>
      <c r="B2480" s="6" t="s">
        <v>14</v>
      </c>
      <c r="C2480" s="6">
        <v>1185732</v>
      </c>
      <c r="D2480" s="7">
        <v>44339</v>
      </c>
      <c r="E2480" s="6" t="s">
        <v>33</v>
      </c>
      <c r="F2480" s="6" t="s">
        <v>92</v>
      </c>
      <c r="G2480" s="6" t="s">
        <v>93</v>
      </c>
      <c r="H2480" s="6" t="s">
        <v>19</v>
      </c>
      <c r="I2480" s="8">
        <v>0.4</v>
      </c>
      <c r="J2480" s="9">
        <v>2000</v>
      </c>
      <c r="K2480" s="10">
        <f t="shared" si="18"/>
        <v>800</v>
      </c>
      <c r="L2480" s="10">
        <f t="shared" si="19"/>
        <v>320</v>
      </c>
      <c r="M2480" s="11">
        <v>0.4</v>
      </c>
      <c r="O2480" s="16"/>
      <c r="P2480" s="14"/>
      <c r="Q2480" s="12"/>
      <c r="R2480" s="13"/>
    </row>
    <row r="2481" spans="1:18" ht="15.75" customHeight="1">
      <c r="A2481" s="1"/>
      <c r="B2481" s="6" t="s">
        <v>14</v>
      </c>
      <c r="C2481" s="6">
        <v>1185732</v>
      </c>
      <c r="D2481" s="7">
        <v>44339</v>
      </c>
      <c r="E2481" s="6" t="s">
        <v>33</v>
      </c>
      <c r="F2481" s="6" t="s">
        <v>92</v>
      </c>
      <c r="G2481" s="6" t="s">
        <v>93</v>
      </c>
      <c r="H2481" s="6" t="s">
        <v>20</v>
      </c>
      <c r="I2481" s="8">
        <v>0.4</v>
      </c>
      <c r="J2481" s="9">
        <v>1250</v>
      </c>
      <c r="K2481" s="10">
        <f t="shared" si="18"/>
        <v>500</v>
      </c>
      <c r="L2481" s="10">
        <f t="shared" si="19"/>
        <v>200</v>
      </c>
      <c r="M2481" s="11">
        <v>0.4</v>
      </c>
      <c r="O2481" s="16"/>
      <c r="P2481" s="14"/>
      <c r="Q2481" s="12"/>
      <c r="R2481" s="13"/>
    </row>
    <row r="2482" spans="1:18" ht="15.75" customHeight="1">
      <c r="A2482" s="1"/>
      <c r="B2482" s="6" t="s">
        <v>14</v>
      </c>
      <c r="C2482" s="6">
        <v>1185732</v>
      </c>
      <c r="D2482" s="7">
        <v>44339</v>
      </c>
      <c r="E2482" s="6" t="s">
        <v>33</v>
      </c>
      <c r="F2482" s="6" t="s">
        <v>92</v>
      </c>
      <c r="G2482" s="6" t="s">
        <v>93</v>
      </c>
      <c r="H2482" s="6" t="s">
        <v>21</v>
      </c>
      <c r="I2482" s="8">
        <v>0.5</v>
      </c>
      <c r="J2482" s="9">
        <v>1500</v>
      </c>
      <c r="K2482" s="10">
        <f t="shared" si="18"/>
        <v>750</v>
      </c>
      <c r="L2482" s="10">
        <f t="shared" si="19"/>
        <v>262.5</v>
      </c>
      <c r="M2482" s="11">
        <v>0.35</v>
      </c>
      <c r="O2482" s="16"/>
      <c r="P2482" s="14"/>
      <c r="Q2482" s="12"/>
      <c r="R2482" s="13"/>
    </row>
    <row r="2483" spans="1:18" ht="15.75" customHeight="1">
      <c r="A2483" s="1"/>
      <c r="B2483" s="6" t="s">
        <v>14</v>
      </c>
      <c r="C2483" s="6">
        <v>1185732</v>
      </c>
      <c r="D2483" s="7">
        <v>44339</v>
      </c>
      <c r="E2483" s="6" t="s">
        <v>33</v>
      </c>
      <c r="F2483" s="6" t="s">
        <v>92</v>
      </c>
      <c r="G2483" s="6" t="s">
        <v>93</v>
      </c>
      <c r="H2483" s="6" t="s">
        <v>22</v>
      </c>
      <c r="I2483" s="8">
        <v>0.55000000000000004</v>
      </c>
      <c r="J2483" s="9">
        <v>2750</v>
      </c>
      <c r="K2483" s="10">
        <f t="shared" si="18"/>
        <v>1512.5000000000002</v>
      </c>
      <c r="L2483" s="10">
        <f t="shared" si="19"/>
        <v>605.00000000000011</v>
      </c>
      <c r="M2483" s="11">
        <v>0.4</v>
      </c>
      <c r="O2483" s="16"/>
      <c r="P2483" s="14"/>
      <c r="Q2483" s="12"/>
      <c r="R2483" s="13"/>
    </row>
    <row r="2484" spans="1:18" ht="15.75" customHeight="1">
      <c r="A2484" s="1"/>
      <c r="B2484" s="6" t="s">
        <v>14</v>
      </c>
      <c r="C2484" s="6">
        <v>1185732</v>
      </c>
      <c r="D2484" s="7">
        <v>44369</v>
      </c>
      <c r="E2484" s="6" t="s">
        <v>33</v>
      </c>
      <c r="F2484" s="6" t="s">
        <v>92</v>
      </c>
      <c r="G2484" s="6" t="s">
        <v>93</v>
      </c>
      <c r="H2484" s="6" t="s">
        <v>17</v>
      </c>
      <c r="I2484" s="8">
        <v>0.4</v>
      </c>
      <c r="J2484" s="9">
        <v>5250</v>
      </c>
      <c r="K2484" s="10">
        <f t="shared" si="18"/>
        <v>2100</v>
      </c>
      <c r="L2484" s="10">
        <f t="shared" si="19"/>
        <v>840</v>
      </c>
      <c r="M2484" s="11">
        <v>0.4</v>
      </c>
      <c r="O2484" s="16"/>
      <c r="P2484" s="14"/>
      <c r="Q2484" s="12"/>
      <c r="R2484" s="13"/>
    </row>
    <row r="2485" spans="1:18" ht="15.75" customHeight="1">
      <c r="A2485" s="1"/>
      <c r="B2485" s="6" t="s">
        <v>14</v>
      </c>
      <c r="C2485" s="6">
        <v>1185732</v>
      </c>
      <c r="D2485" s="7">
        <v>44369</v>
      </c>
      <c r="E2485" s="6" t="s">
        <v>33</v>
      </c>
      <c r="F2485" s="6" t="s">
        <v>92</v>
      </c>
      <c r="G2485" s="6" t="s">
        <v>93</v>
      </c>
      <c r="H2485" s="6" t="s">
        <v>18</v>
      </c>
      <c r="I2485" s="8">
        <v>0.35000000000000009</v>
      </c>
      <c r="J2485" s="9">
        <v>2750</v>
      </c>
      <c r="K2485" s="10">
        <f t="shared" si="18"/>
        <v>962.50000000000023</v>
      </c>
      <c r="L2485" s="10">
        <f t="shared" si="19"/>
        <v>336.87500000000006</v>
      </c>
      <c r="M2485" s="11">
        <v>0.35</v>
      </c>
      <c r="O2485" s="16"/>
      <c r="P2485" s="14"/>
      <c r="Q2485" s="12"/>
      <c r="R2485" s="13"/>
    </row>
    <row r="2486" spans="1:18" ht="15.75" customHeight="1">
      <c r="A2486" s="1"/>
      <c r="B2486" s="6" t="s">
        <v>14</v>
      </c>
      <c r="C2486" s="6">
        <v>1185732</v>
      </c>
      <c r="D2486" s="7">
        <v>44369</v>
      </c>
      <c r="E2486" s="6" t="s">
        <v>33</v>
      </c>
      <c r="F2486" s="6" t="s">
        <v>92</v>
      </c>
      <c r="G2486" s="6" t="s">
        <v>93</v>
      </c>
      <c r="H2486" s="6" t="s">
        <v>19</v>
      </c>
      <c r="I2486" s="8">
        <v>0.30000000000000004</v>
      </c>
      <c r="J2486" s="9">
        <v>2250</v>
      </c>
      <c r="K2486" s="10">
        <f t="shared" si="18"/>
        <v>675.00000000000011</v>
      </c>
      <c r="L2486" s="10">
        <f t="shared" si="19"/>
        <v>270.00000000000006</v>
      </c>
      <c r="M2486" s="11">
        <v>0.4</v>
      </c>
      <c r="O2486" s="16"/>
      <c r="P2486" s="14"/>
      <c r="Q2486" s="12"/>
      <c r="R2486" s="13"/>
    </row>
    <row r="2487" spans="1:18" ht="15.75" customHeight="1">
      <c r="A2487" s="1"/>
      <c r="B2487" s="6" t="s">
        <v>14</v>
      </c>
      <c r="C2487" s="6">
        <v>1185732</v>
      </c>
      <c r="D2487" s="7">
        <v>44369</v>
      </c>
      <c r="E2487" s="6" t="s">
        <v>33</v>
      </c>
      <c r="F2487" s="6" t="s">
        <v>92</v>
      </c>
      <c r="G2487" s="6" t="s">
        <v>93</v>
      </c>
      <c r="H2487" s="6" t="s">
        <v>20</v>
      </c>
      <c r="I2487" s="8">
        <v>0.30000000000000004</v>
      </c>
      <c r="J2487" s="9">
        <v>2000</v>
      </c>
      <c r="K2487" s="10">
        <f t="shared" si="18"/>
        <v>600.00000000000011</v>
      </c>
      <c r="L2487" s="10">
        <f t="shared" si="19"/>
        <v>240.00000000000006</v>
      </c>
      <c r="M2487" s="11">
        <v>0.4</v>
      </c>
      <c r="O2487" s="16"/>
      <c r="P2487" s="14"/>
      <c r="Q2487" s="12"/>
      <c r="R2487" s="13"/>
    </row>
    <row r="2488" spans="1:18" ht="15.75" customHeight="1">
      <c r="A2488" s="1"/>
      <c r="B2488" s="6" t="s">
        <v>14</v>
      </c>
      <c r="C2488" s="6">
        <v>1185732</v>
      </c>
      <c r="D2488" s="7">
        <v>44369</v>
      </c>
      <c r="E2488" s="6" t="s">
        <v>33</v>
      </c>
      <c r="F2488" s="6" t="s">
        <v>92</v>
      </c>
      <c r="G2488" s="6" t="s">
        <v>93</v>
      </c>
      <c r="H2488" s="6" t="s">
        <v>21</v>
      </c>
      <c r="I2488" s="8">
        <v>0.5</v>
      </c>
      <c r="J2488" s="9">
        <v>2000</v>
      </c>
      <c r="K2488" s="10">
        <f t="shared" si="18"/>
        <v>1000</v>
      </c>
      <c r="L2488" s="10">
        <f t="shared" si="19"/>
        <v>350</v>
      </c>
      <c r="M2488" s="11">
        <v>0.35</v>
      </c>
      <c r="O2488" s="16"/>
      <c r="P2488" s="14"/>
      <c r="Q2488" s="12"/>
      <c r="R2488" s="13"/>
    </row>
    <row r="2489" spans="1:18" ht="15.75" customHeight="1">
      <c r="A2489" s="1"/>
      <c r="B2489" s="6" t="s">
        <v>14</v>
      </c>
      <c r="C2489" s="6">
        <v>1185732</v>
      </c>
      <c r="D2489" s="7">
        <v>44369</v>
      </c>
      <c r="E2489" s="6" t="s">
        <v>33</v>
      </c>
      <c r="F2489" s="6" t="s">
        <v>92</v>
      </c>
      <c r="G2489" s="6" t="s">
        <v>93</v>
      </c>
      <c r="H2489" s="6" t="s">
        <v>22</v>
      </c>
      <c r="I2489" s="8">
        <v>0.55000000000000004</v>
      </c>
      <c r="J2489" s="9">
        <v>3750</v>
      </c>
      <c r="K2489" s="10">
        <f t="shared" si="18"/>
        <v>2062.5</v>
      </c>
      <c r="L2489" s="10">
        <f t="shared" si="19"/>
        <v>825</v>
      </c>
      <c r="M2489" s="11">
        <v>0.4</v>
      </c>
      <c r="O2489" s="16"/>
      <c r="P2489" s="14"/>
      <c r="Q2489" s="12"/>
      <c r="R2489" s="13"/>
    </row>
    <row r="2490" spans="1:18" ht="15.75" customHeight="1">
      <c r="A2490" s="1"/>
      <c r="B2490" s="6" t="s">
        <v>14</v>
      </c>
      <c r="C2490" s="6">
        <v>1185732</v>
      </c>
      <c r="D2490" s="7">
        <v>44398</v>
      </c>
      <c r="E2490" s="6" t="s">
        <v>33</v>
      </c>
      <c r="F2490" s="6" t="s">
        <v>92</v>
      </c>
      <c r="G2490" s="6" t="s">
        <v>93</v>
      </c>
      <c r="H2490" s="6" t="s">
        <v>17</v>
      </c>
      <c r="I2490" s="8">
        <v>0.5</v>
      </c>
      <c r="J2490" s="9">
        <v>6000</v>
      </c>
      <c r="K2490" s="10">
        <f t="shared" si="18"/>
        <v>3000</v>
      </c>
      <c r="L2490" s="10">
        <f t="shared" si="19"/>
        <v>1200</v>
      </c>
      <c r="M2490" s="11">
        <v>0.4</v>
      </c>
      <c r="O2490" s="16"/>
      <c r="P2490" s="14"/>
      <c r="Q2490" s="12"/>
      <c r="R2490" s="13"/>
    </row>
    <row r="2491" spans="1:18" ht="15.75" customHeight="1">
      <c r="A2491" s="1"/>
      <c r="B2491" s="6" t="s">
        <v>14</v>
      </c>
      <c r="C2491" s="6">
        <v>1185732</v>
      </c>
      <c r="D2491" s="7">
        <v>44398</v>
      </c>
      <c r="E2491" s="6" t="s">
        <v>33</v>
      </c>
      <c r="F2491" s="6" t="s">
        <v>92</v>
      </c>
      <c r="G2491" s="6" t="s">
        <v>93</v>
      </c>
      <c r="H2491" s="6" t="s">
        <v>18</v>
      </c>
      <c r="I2491" s="8">
        <v>0.45000000000000007</v>
      </c>
      <c r="J2491" s="9">
        <v>3500</v>
      </c>
      <c r="K2491" s="10">
        <f t="shared" si="18"/>
        <v>1575.0000000000002</v>
      </c>
      <c r="L2491" s="10">
        <f t="shared" si="19"/>
        <v>551.25</v>
      </c>
      <c r="M2491" s="11">
        <v>0.35</v>
      </c>
      <c r="O2491" s="16"/>
      <c r="P2491" s="14"/>
      <c r="Q2491" s="12"/>
      <c r="R2491" s="13"/>
    </row>
    <row r="2492" spans="1:18" ht="15.75" customHeight="1">
      <c r="A2492" s="1"/>
      <c r="B2492" s="6" t="s">
        <v>14</v>
      </c>
      <c r="C2492" s="6">
        <v>1185732</v>
      </c>
      <c r="D2492" s="7">
        <v>44398</v>
      </c>
      <c r="E2492" s="6" t="s">
        <v>33</v>
      </c>
      <c r="F2492" s="6" t="s">
        <v>92</v>
      </c>
      <c r="G2492" s="6" t="s">
        <v>93</v>
      </c>
      <c r="H2492" s="6" t="s">
        <v>19</v>
      </c>
      <c r="I2492" s="8">
        <v>0.4</v>
      </c>
      <c r="J2492" s="9">
        <v>2750</v>
      </c>
      <c r="K2492" s="10">
        <f t="shared" si="18"/>
        <v>1100</v>
      </c>
      <c r="L2492" s="10">
        <f t="shared" si="19"/>
        <v>440</v>
      </c>
      <c r="M2492" s="11">
        <v>0.4</v>
      </c>
      <c r="O2492" s="16"/>
      <c r="P2492" s="14"/>
      <c r="Q2492" s="12"/>
      <c r="R2492" s="13"/>
    </row>
    <row r="2493" spans="1:18" ht="15.75" customHeight="1">
      <c r="A2493" s="1"/>
      <c r="B2493" s="6" t="s">
        <v>14</v>
      </c>
      <c r="C2493" s="6">
        <v>1185732</v>
      </c>
      <c r="D2493" s="7">
        <v>44398</v>
      </c>
      <c r="E2493" s="6" t="s">
        <v>33</v>
      </c>
      <c r="F2493" s="6" t="s">
        <v>92</v>
      </c>
      <c r="G2493" s="6" t="s">
        <v>93</v>
      </c>
      <c r="H2493" s="6" t="s">
        <v>20</v>
      </c>
      <c r="I2493" s="8">
        <v>0.4</v>
      </c>
      <c r="J2493" s="9">
        <v>2250</v>
      </c>
      <c r="K2493" s="10">
        <f t="shared" si="18"/>
        <v>900</v>
      </c>
      <c r="L2493" s="10">
        <f t="shared" si="19"/>
        <v>360</v>
      </c>
      <c r="M2493" s="11">
        <v>0.4</v>
      </c>
      <c r="O2493" s="16"/>
      <c r="P2493" s="14"/>
      <c r="Q2493" s="12"/>
      <c r="R2493" s="13"/>
    </row>
    <row r="2494" spans="1:18" ht="15.75" customHeight="1">
      <c r="A2494" s="1"/>
      <c r="B2494" s="6" t="s">
        <v>14</v>
      </c>
      <c r="C2494" s="6">
        <v>1185732</v>
      </c>
      <c r="D2494" s="7">
        <v>44398</v>
      </c>
      <c r="E2494" s="6" t="s">
        <v>33</v>
      </c>
      <c r="F2494" s="6" t="s">
        <v>92</v>
      </c>
      <c r="G2494" s="6" t="s">
        <v>93</v>
      </c>
      <c r="H2494" s="6" t="s">
        <v>21</v>
      </c>
      <c r="I2494" s="8">
        <v>0.5</v>
      </c>
      <c r="J2494" s="9">
        <v>2500</v>
      </c>
      <c r="K2494" s="10">
        <f t="shared" si="18"/>
        <v>1250</v>
      </c>
      <c r="L2494" s="10">
        <f t="shared" si="19"/>
        <v>437.5</v>
      </c>
      <c r="M2494" s="11">
        <v>0.35</v>
      </c>
      <c r="O2494" s="16"/>
      <c r="P2494" s="14"/>
      <c r="Q2494" s="12"/>
      <c r="R2494" s="13"/>
    </row>
    <row r="2495" spans="1:18" ht="15.75" customHeight="1">
      <c r="A2495" s="1"/>
      <c r="B2495" s="6" t="s">
        <v>14</v>
      </c>
      <c r="C2495" s="6">
        <v>1185732</v>
      </c>
      <c r="D2495" s="7">
        <v>44398</v>
      </c>
      <c r="E2495" s="6" t="s">
        <v>33</v>
      </c>
      <c r="F2495" s="6" t="s">
        <v>92</v>
      </c>
      <c r="G2495" s="6" t="s">
        <v>93</v>
      </c>
      <c r="H2495" s="6" t="s">
        <v>22</v>
      </c>
      <c r="I2495" s="8">
        <v>0.55000000000000004</v>
      </c>
      <c r="J2495" s="9">
        <v>4250</v>
      </c>
      <c r="K2495" s="10">
        <f t="shared" si="18"/>
        <v>2337.5</v>
      </c>
      <c r="L2495" s="10">
        <f t="shared" si="19"/>
        <v>935</v>
      </c>
      <c r="M2495" s="11">
        <v>0.4</v>
      </c>
      <c r="O2495" s="16"/>
      <c r="P2495" s="14"/>
      <c r="Q2495" s="12"/>
      <c r="R2495" s="13"/>
    </row>
    <row r="2496" spans="1:18" ht="15.75" customHeight="1">
      <c r="A2496" s="1"/>
      <c r="B2496" s="6" t="s">
        <v>14</v>
      </c>
      <c r="C2496" s="6">
        <v>1185732</v>
      </c>
      <c r="D2496" s="7">
        <v>44430</v>
      </c>
      <c r="E2496" s="6" t="s">
        <v>33</v>
      </c>
      <c r="F2496" s="6" t="s">
        <v>92</v>
      </c>
      <c r="G2496" s="6" t="s">
        <v>93</v>
      </c>
      <c r="H2496" s="6" t="s">
        <v>17</v>
      </c>
      <c r="I2496" s="8">
        <v>0.5</v>
      </c>
      <c r="J2496" s="9">
        <v>5750</v>
      </c>
      <c r="K2496" s="10">
        <f t="shared" si="18"/>
        <v>2875</v>
      </c>
      <c r="L2496" s="10">
        <f t="shared" si="19"/>
        <v>1150</v>
      </c>
      <c r="M2496" s="11">
        <v>0.4</v>
      </c>
      <c r="O2496" s="16"/>
      <c r="P2496" s="14"/>
      <c r="Q2496" s="12"/>
      <c r="R2496" s="13"/>
    </row>
    <row r="2497" spans="1:18" ht="15.75" customHeight="1">
      <c r="A2497" s="1"/>
      <c r="B2497" s="6" t="s">
        <v>14</v>
      </c>
      <c r="C2497" s="6">
        <v>1185732</v>
      </c>
      <c r="D2497" s="7">
        <v>44430</v>
      </c>
      <c r="E2497" s="6" t="s">
        <v>33</v>
      </c>
      <c r="F2497" s="6" t="s">
        <v>92</v>
      </c>
      <c r="G2497" s="6" t="s">
        <v>93</v>
      </c>
      <c r="H2497" s="6" t="s">
        <v>18</v>
      </c>
      <c r="I2497" s="8">
        <v>0.45000000000000007</v>
      </c>
      <c r="J2497" s="9">
        <v>3500</v>
      </c>
      <c r="K2497" s="10">
        <f t="shared" si="18"/>
        <v>1575.0000000000002</v>
      </c>
      <c r="L2497" s="10">
        <f t="shared" si="19"/>
        <v>551.25</v>
      </c>
      <c r="M2497" s="11">
        <v>0.35</v>
      </c>
      <c r="O2497" s="16"/>
      <c r="P2497" s="14"/>
      <c r="Q2497" s="12"/>
      <c r="R2497" s="13"/>
    </row>
    <row r="2498" spans="1:18" ht="15.75" customHeight="1">
      <c r="A2498" s="1"/>
      <c r="B2498" s="6" t="s">
        <v>14</v>
      </c>
      <c r="C2498" s="6">
        <v>1185732</v>
      </c>
      <c r="D2498" s="7">
        <v>44430</v>
      </c>
      <c r="E2498" s="6" t="s">
        <v>33</v>
      </c>
      <c r="F2498" s="6" t="s">
        <v>92</v>
      </c>
      <c r="G2498" s="6" t="s">
        <v>93</v>
      </c>
      <c r="H2498" s="6" t="s">
        <v>19</v>
      </c>
      <c r="I2498" s="8">
        <v>0.4</v>
      </c>
      <c r="J2498" s="9">
        <v>2750</v>
      </c>
      <c r="K2498" s="10">
        <f t="shared" si="18"/>
        <v>1100</v>
      </c>
      <c r="L2498" s="10">
        <f t="shared" si="19"/>
        <v>440</v>
      </c>
      <c r="M2498" s="11">
        <v>0.4</v>
      </c>
      <c r="O2498" s="16"/>
      <c r="P2498" s="14"/>
      <c r="Q2498" s="12"/>
      <c r="R2498" s="13"/>
    </row>
    <row r="2499" spans="1:18" ht="15.75" customHeight="1">
      <c r="A2499" s="1"/>
      <c r="B2499" s="6" t="s">
        <v>14</v>
      </c>
      <c r="C2499" s="6">
        <v>1185732</v>
      </c>
      <c r="D2499" s="7">
        <v>44430</v>
      </c>
      <c r="E2499" s="6" t="s">
        <v>33</v>
      </c>
      <c r="F2499" s="6" t="s">
        <v>92</v>
      </c>
      <c r="G2499" s="6" t="s">
        <v>93</v>
      </c>
      <c r="H2499" s="6" t="s">
        <v>20</v>
      </c>
      <c r="I2499" s="8">
        <v>0.4</v>
      </c>
      <c r="J2499" s="9">
        <v>2500</v>
      </c>
      <c r="K2499" s="10">
        <f t="shared" si="18"/>
        <v>1000</v>
      </c>
      <c r="L2499" s="10">
        <f t="shared" si="19"/>
        <v>400</v>
      </c>
      <c r="M2499" s="11">
        <v>0.4</v>
      </c>
      <c r="O2499" s="16"/>
      <c r="P2499" s="14"/>
      <c r="Q2499" s="12"/>
      <c r="R2499" s="13"/>
    </row>
    <row r="2500" spans="1:18" ht="15.75" customHeight="1">
      <c r="A2500" s="1"/>
      <c r="B2500" s="6" t="s">
        <v>14</v>
      </c>
      <c r="C2500" s="6">
        <v>1185732</v>
      </c>
      <c r="D2500" s="7">
        <v>44430</v>
      </c>
      <c r="E2500" s="6" t="s">
        <v>33</v>
      </c>
      <c r="F2500" s="6" t="s">
        <v>92</v>
      </c>
      <c r="G2500" s="6" t="s">
        <v>93</v>
      </c>
      <c r="H2500" s="6" t="s">
        <v>21</v>
      </c>
      <c r="I2500" s="8">
        <v>0.5</v>
      </c>
      <c r="J2500" s="9">
        <v>2250</v>
      </c>
      <c r="K2500" s="10">
        <f t="shared" si="18"/>
        <v>1125</v>
      </c>
      <c r="L2500" s="10">
        <f t="shared" si="19"/>
        <v>393.75</v>
      </c>
      <c r="M2500" s="11">
        <v>0.35</v>
      </c>
      <c r="O2500" s="16"/>
      <c r="P2500" s="14"/>
      <c r="Q2500" s="12"/>
      <c r="R2500" s="13"/>
    </row>
    <row r="2501" spans="1:18" ht="15.75" customHeight="1">
      <c r="A2501" s="1"/>
      <c r="B2501" s="6" t="s">
        <v>14</v>
      </c>
      <c r="C2501" s="6">
        <v>1185732</v>
      </c>
      <c r="D2501" s="7">
        <v>44430</v>
      </c>
      <c r="E2501" s="6" t="s">
        <v>33</v>
      </c>
      <c r="F2501" s="6" t="s">
        <v>92</v>
      </c>
      <c r="G2501" s="6" t="s">
        <v>93</v>
      </c>
      <c r="H2501" s="6" t="s">
        <v>22</v>
      </c>
      <c r="I2501" s="8">
        <v>0.55000000000000004</v>
      </c>
      <c r="J2501" s="9">
        <v>4000</v>
      </c>
      <c r="K2501" s="10">
        <f t="shared" si="18"/>
        <v>2200</v>
      </c>
      <c r="L2501" s="10">
        <f t="shared" si="19"/>
        <v>880</v>
      </c>
      <c r="M2501" s="11">
        <v>0.4</v>
      </c>
      <c r="O2501" s="16"/>
      <c r="P2501" s="14"/>
      <c r="Q2501" s="12"/>
      <c r="R2501" s="13"/>
    </row>
    <row r="2502" spans="1:18" ht="15.75" customHeight="1">
      <c r="A2502" s="1"/>
      <c r="B2502" s="6" t="s">
        <v>14</v>
      </c>
      <c r="C2502" s="6">
        <v>1185732</v>
      </c>
      <c r="D2502" s="7">
        <v>44462</v>
      </c>
      <c r="E2502" s="6" t="s">
        <v>33</v>
      </c>
      <c r="F2502" s="6" t="s">
        <v>92</v>
      </c>
      <c r="G2502" s="6" t="s">
        <v>93</v>
      </c>
      <c r="H2502" s="6" t="s">
        <v>17</v>
      </c>
      <c r="I2502" s="8">
        <v>0.5</v>
      </c>
      <c r="J2502" s="9">
        <v>5250</v>
      </c>
      <c r="K2502" s="10">
        <f t="shared" si="18"/>
        <v>2625</v>
      </c>
      <c r="L2502" s="10">
        <f t="shared" si="19"/>
        <v>1050</v>
      </c>
      <c r="M2502" s="11">
        <v>0.4</v>
      </c>
      <c r="O2502" s="16"/>
      <c r="P2502" s="14"/>
      <c r="Q2502" s="12"/>
      <c r="R2502" s="13"/>
    </row>
    <row r="2503" spans="1:18" ht="15.75" customHeight="1">
      <c r="A2503" s="1"/>
      <c r="B2503" s="6" t="s">
        <v>14</v>
      </c>
      <c r="C2503" s="6">
        <v>1185732</v>
      </c>
      <c r="D2503" s="7">
        <v>44462</v>
      </c>
      <c r="E2503" s="6" t="s">
        <v>33</v>
      </c>
      <c r="F2503" s="6" t="s">
        <v>92</v>
      </c>
      <c r="G2503" s="6" t="s">
        <v>93</v>
      </c>
      <c r="H2503" s="6" t="s">
        <v>18</v>
      </c>
      <c r="I2503" s="8">
        <v>0.45000000000000007</v>
      </c>
      <c r="J2503" s="9">
        <v>3250</v>
      </c>
      <c r="K2503" s="10">
        <f t="shared" si="18"/>
        <v>1462.5000000000002</v>
      </c>
      <c r="L2503" s="10">
        <f t="shared" si="19"/>
        <v>511.87500000000006</v>
      </c>
      <c r="M2503" s="11">
        <v>0.35</v>
      </c>
      <c r="O2503" s="16"/>
      <c r="P2503" s="14"/>
      <c r="Q2503" s="12"/>
      <c r="R2503" s="13"/>
    </row>
    <row r="2504" spans="1:18" ht="15.75" customHeight="1">
      <c r="A2504" s="1"/>
      <c r="B2504" s="6" t="s">
        <v>14</v>
      </c>
      <c r="C2504" s="6">
        <v>1185732</v>
      </c>
      <c r="D2504" s="7">
        <v>44462</v>
      </c>
      <c r="E2504" s="6" t="s">
        <v>33</v>
      </c>
      <c r="F2504" s="6" t="s">
        <v>92</v>
      </c>
      <c r="G2504" s="6" t="s">
        <v>93</v>
      </c>
      <c r="H2504" s="6" t="s">
        <v>19</v>
      </c>
      <c r="I2504" s="8">
        <v>0.35000000000000003</v>
      </c>
      <c r="J2504" s="9">
        <v>2250</v>
      </c>
      <c r="K2504" s="10">
        <f t="shared" si="18"/>
        <v>787.50000000000011</v>
      </c>
      <c r="L2504" s="10">
        <f t="shared" si="19"/>
        <v>315.00000000000006</v>
      </c>
      <c r="M2504" s="11">
        <v>0.4</v>
      </c>
      <c r="O2504" s="16"/>
      <c r="P2504" s="14"/>
      <c r="Q2504" s="12"/>
      <c r="R2504" s="13"/>
    </row>
    <row r="2505" spans="1:18" ht="15.75" customHeight="1">
      <c r="A2505" s="1"/>
      <c r="B2505" s="6" t="s">
        <v>14</v>
      </c>
      <c r="C2505" s="6">
        <v>1185732</v>
      </c>
      <c r="D2505" s="7">
        <v>44462</v>
      </c>
      <c r="E2505" s="6" t="s">
        <v>33</v>
      </c>
      <c r="F2505" s="6" t="s">
        <v>92</v>
      </c>
      <c r="G2505" s="6" t="s">
        <v>93</v>
      </c>
      <c r="H2505" s="6" t="s">
        <v>20</v>
      </c>
      <c r="I2505" s="8">
        <v>0.35000000000000003</v>
      </c>
      <c r="J2505" s="9">
        <v>2000</v>
      </c>
      <c r="K2505" s="10">
        <f t="shared" si="18"/>
        <v>700.00000000000011</v>
      </c>
      <c r="L2505" s="10">
        <f t="shared" si="19"/>
        <v>280.00000000000006</v>
      </c>
      <c r="M2505" s="11">
        <v>0.4</v>
      </c>
      <c r="O2505" s="16"/>
      <c r="P2505" s="14"/>
      <c r="Q2505" s="12"/>
      <c r="R2505" s="13"/>
    </row>
    <row r="2506" spans="1:18" ht="15.75" customHeight="1">
      <c r="A2506" s="1"/>
      <c r="B2506" s="6" t="s">
        <v>14</v>
      </c>
      <c r="C2506" s="6">
        <v>1185732</v>
      </c>
      <c r="D2506" s="7">
        <v>44462</v>
      </c>
      <c r="E2506" s="6" t="s">
        <v>33</v>
      </c>
      <c r="F2506" s="6" t="s">
        <v>92</v>
      </c>
      <c r="G2506" s="6" t="s">
        <v>93</v>
      </c>
      <c r="H2506" s="6" t="s">
        <v>21</v>
      </c>
      <c r="I2506" s="8">
        <v>0.45</v>
      </c>
      <c r="J2506" s="9">
        <v>2000</v>
      </c>
      <c r="K2506" s="10">
        <f t="shared" si="18"/>
        <v>900</v>
      </c>
      <c r="L2506" s="10">
        <f t="shared" si="19"/>
        <v>315</v>
      </c>
      <c r="M2506" s="11">
        <v>0.35</v>
      </c>
      <c r="O2506" s="16"/>
      <c r="P2506" s="14"/>
      <c r="Q2506" s="12"/>
      <c r="R2506" s="13"/>
    </row>
    <row r="2507" spans="1:18" ht="15.75" customHeight="1">
      <c r="A2507" s="1"/>
      <c r="B2507" s="6" t="s">
        <v>14</v>
      </c>
      <c r="C2507" s="6">
        <v>1185732</v>
      </c>
      <c r="D2507" s="7">
        <v>44462</v>
      </c>
      <c r="E2507" s="6" t="s">
        <v>33</v>
      </c>
      <c r="F2507" s="6" t="s">
        <v>92</v>
      </c>
      <c r="G2507" s="6" t="s">
        <v>93</v>
      </c>
      <c r="H2507" s="6" t="s">
        <v>22</v>
      </c>
      <c r="I2507" s="8">
        <v>0.5</v>
      </c>
      <c r="J2507" s="9">
        <v>2750</v>
      </c>
      <c r="K2507" s="10">
        <f t="shared" si="18"/>
        <v>1375</v>
      </c>
      <c r="L2507" s="10">
        <f t="shared" si="19"/>
        <v>550</v>
      </c>
      <c r="M2507" s="11">
        <v>0.4</v>
      </c>
      <c r="O2507" s="16"/>
      <c r="P2507" s="14"/>
      <c r="Q2507" s="12"/>
      <c r="R2507" s="13"/>
    </row>
    <row r="2508" spans="1:18" ht="15.75" customHeight="1">
      <c r="A2508" s="1"/>
      <c r="B2508" s="6" t="s">
        <v>14</v>
      </c>
      <c r="C2508" s="6">
        <v>1185732</v>
      </c>
      <c r="D2508" s="7">
        <v>44491</v>
      </c>
      <c r="E2508" s="6" t="s">
        <v>33</v>
      </c>
      <c r="F2508" s="6" t="s">
        <v>92</v>
      </c>
      <c r="G2508" s="6" t="s">
        <v>93</v>
      </c>
      <c r="H2508" s="6" t="s">
        <v>17</v>
      </c>
      <c r="I2508" s="8">
        <v>0.54999999999999993</v>
      </c>
      <c r="J2508" s="9">
        <v>4500</v>
      </c>
      <c r="K2508" s="10">
        <f t="shared" si="18"/>
        <v>2474.9999999999995</v>
      </c>
      <c r="L2508" s="10">
        <f t="shared" si="19"/>
        <v>989.99999999999989</v>
      </c>
      <c r="M2508" s="11">
        <v>0.4</v>
      </c>
      <c r="O2508" s="16"/>
      <c r="P2508" s="14"/>
      <c r="Q2508" s="12"/>
      <c r="R2508" s="13"/>
    </row>
    <row r="2509" spans="1:18" ht="15.75" customHeight="1">
      <c r="A2509" s="1"/>
      <c r="B2509" s="6" t="s">
        <v>14</v>
      </c>
      <c r="C2509" s="6">
        <v>1185732</v>
      </c>
      <c r="D2509" s="7">
        <v>44491</v>
      </c>
      <c r="E2509" s="6" t="s">
        <v>33</v>
      </c>
      <c r="F2509" s="6" t="s">
        <v>92</v>
      </c>
      <c r="G2509" s="6" t="s">
        <v>93</v>
      </c>
      <c r="H2509" s="6" t="s">
        <v>18</v>
      </c>
      <c r="I2509" s="8">
        <v>0.45</v>
      </c>
      <c r="J2509" s="9">
        <v>2750</v>
      </c>
      <c r="K2509" s="10">
        <f t="shared" si="18"/>
        <v>1237.5</v>
      </c>
      <c r="L2509" s="10">
        <f t="shared" si="19"/>
        <v>433.125</v>
      </c>
      <c r="M2509" s="11">
        <v>0.35</v>
      </c>
      <c r="O2509" s="16"/>
      <c r="P2509" s="14"/>
      <c r="Q2509" s="12"/>
      <c r="R2509" s="13"/>
    </row>
    <row r="2510" spans="1:18" ht="15.75" customHeight="1">
      <c r="A2510" s="1"/>
      <c r="B2510" s="6" t="s">
        <v>14</v>
      </c>
      <c r="C2510" s="6">
        <v>1185732</v>
      </c>
      <c r="D2510" s="7">
        <v>44491</v>
      </c>
      <c r="E2510" s="6" t="s">
        <v>33</v>
      </c>
      <c r="F2510" s="6" t="s">
        <v>92</v>
      </c>
      <c r="G2510" s="6" t="s">
        <v>93</v>
      </c>
      <c r="H2510" s="6" t="s">
        <v>19</v>
      </c>
      <c r="I2510" s="8">
        <v>0.45</v>
      </c>
      <c r="J2510" s="9">
        <v>1750</v>
      </c>
      <c r="K2510" s="10">
        <f t="shared" si="18"/>
        <v>787.5</v>
      </c>
      <c r="L2510" s="10">
        <f t="shared" si="19"/>
        <v>315</v>
      </c>
      <c r="M2510" s="11">
        <v>0.4</v>
      </c>
      <c r="O2510" s="16"/>
      <c r="P2510" s="14"/>
      <c r="Q2510" s="12"/>
      <c r="R2510" s="13"/>
    </row>
    <row r="2511" spans="1:18" ht="15.75" customHeight="1">
      <c r="A2511" s="1"/>
      <c r="B2511" s="6" t="s">
        <v>14</v>
      </c>
      <c r="C2511" s="6">
        <v>1185732</v>
      </c>
      <c r="D2511" s="7">
        <v>44491</v>
      </c>
      <c r="E2511" s="6" t="s">
        <v>33</v>
      </c>
      <c r="F2511" s="6" t="s">
        <v>92</v>
      </c>
      <c r="G2511" s="6" t="s">
        <v>93</v>
      </c>
      <c r="H2511" s="6" t="s">
        <v>20</v>
      </c>
      <c r="I2511" s="8">
        <v>0.45</v>
      </c>
      <c r="J2511" s="9">
        <v>1500</v>
      </c>
      <c r="K2511" s="10">
        <f t="shared" si="18"/>
        <v>675</v>
      </c>
      <c r="L2511" s="10">
        <f t="shared" si="19"/>
        <v>270</v>
      </c>
      <c r="M2511" s="11">
        <v>0.4</v>
      </c>
      <c r="O2511" s="16"/>
      <c r="P2511" s="14"/>
      <c r="Q2511" s="12"/>
      <c r="R2511" s="13"/>
    </row>
    <row r="2512" spans="1:18" ht="15.75" customHeight="1">
      <c r="A2512" s="1"/>
      <c r="B2512" s="6" t="s">
        <v>14</v>
      </c>
      <c r="C2512" s="6">
        <v>1185732</v>
      </c>
      <c r="D2512" s="7">
        <v>44491</v>
      </c>
      <c r="E2512" s="6" t="s">
        <v>33</v>
      </c>
      <c r="F2512" s="6" t="s">
        <v>92</v>
      </c>
      <c r="G2512" s="6" t="s">
        <v>93</v>
      </c>
      <c r="H2512" s="6" t="s">
        <v>21</v>
      </c>
      <c r="I2512" s="8">
        <v>0.54999999999999993</v>
      </c>
      <c r="J2512" s="9">
        <v>1500</v>
      </c>
      <c r="K2512" s="10">
        <f t="shared" si="18"/>
        <v>824.99999999999989</v>
      </c>
      <c r="L2512" s="10">
        <f t="shared" si="19"/>
        <v>288.74999999999994</v>
      </c>
      <c r="M2512" s="11">
        <v>0.35</v>
      </c>
      <c r="O2512" s="16"/>
      <c r="P2512" s="14"/>
      <c r="Q2512" s="12"/>
      <c r="R2512" s="13"/>
    </row>
    <row r="2513" spans="1:18" ht="15.75" customHeight="1">
      <c r="A2513" s="1"/>
      <c r="B2513" s="6" t="s">
        <v>14</v>
      </c>
      <c r="C2513" s="6">
        <v>1185732</v>
      </c>
      <c r="D2513" s="7">
        <v>44491</v>
      </c>
      <c r="E2513" s="6" t="s">
        <v>33</v>
      </c>
      <c r="F2513" s="6" t="s">
        <v>92</v>
      </c>
      <c r="G2513" s="6" t="s">
        <v>93</v>
      </c>
      <c r="H2513" s="6" t="s">
        <v>22</v>
      </c>
      <c r="I2513" s="8">
        <v>0.54999999999999993</v>
      </c>
      <c r="J2513" s="9">
        <v>2750</v>
      </c>
      <c r="K2513" s="10">
        <f t="shared" si="18"/>
        <v>1512.4999999999998</v>
      </c>
      <c r="L2513" s="10">
        <f t="shared" si="19"/>
        <v>604.99999999999989</v>
      </c>
      <c r="M2513" s="11">
        <v>0.4</v>
      </c>
      <c r="O2513" s="16"/>
      <c r="P2513" s="14"/>
      <c r="Q2513" s="12"/>
      <c r="R2513" s="13"/>
    </row>
    <row r="2514" spans="1:18" ht="15.75" customHeight="1">
      <c r="A2514" s="1"/>
      <c r="B2514" s="6" t="s">
        <v>14</v>
      </c>
      <c r="C2514" s="6">
        <v>1185732</v>
      </c>
      <c r="D2514" s="7">
        <v>44522</v>
      </c>
      <c r="E2514" s="6" t="s">
        <v>33</v>
      </c>
      <c r="F2514" s="6" t="s">
        <v>92</v>
      </c>
      <c r="G2514" s="6" t="s">
        <v>93</v>
      </c>
      <c r="H2514" s="6" t="s">
        <v>17</v>
      </c>
      <c r="I2514" s="8">
        <v>0.5</v>
      </c>
      <c r="J2514" s="9">
        <v>4250</v>
      </c>
      <c r="K2514" s="10">
        <f t="shared" si="18"/>
        <v>2125</v>
      </c>
      <c r="L2514" s="10">
        <f t="shared" si="19"/>
        <v>850</v>
      </c>
      <c r="M2514" s="11">
        <v>0.4</v>
      </c>
      <c r="O2514" s="16"/>
      <c r="P2514" s="14"/>
      <c r="Q2514" s="12"/>
      <c r="R2514" s="13"/>
    </row>
    <row r="2515" spans="1:18" ht="15.75" customHeight="1">
      <c r="A2515" s="1"/>
      <c r="B2515" s="6" t="s">
        <v>14</v>
      </c>
      <c r="C2515" s="6">
        <v>1185732</v>
      </c>
      <c r="D2515" s="7">
        <v>44522</v>
      </c>
      <c r="E2515" s="6" t="s">
        <v>33</v>
      </c>
      <c r="F2515" s="6" t="s">
        <v>92</v>
      </c>
      <c r="G2515" s="6" t="s">
        <v>93</v>
      </c>
      <c r="H2515" s="6" t="s">
        <v>18</v>
      </c>
      <c r="I2515" s="8">
        <v>0.4</v>
      </c>
      <c r="J2515" s="9">
        <v>2750</v>
      </c>
      <c r="K2515" s="10">
        <f t="shared" si="18"/>
        <v>1100</v>
      </c>
      <c r="L2515" s="10">
        <f t="shared" si="19"/>
        <v>385</v>
      </c>
      <c r="M2515" s="11">
        <v>0.35</v>
      </c>
      <c r="O2515" s="16"/>
      <c r="P2515" s="14"/>
      <c r="Q2515" s="12"/>
      <c r="R2515" s="13"/>
    </row>
    <row r="2516" spans="1:18" ht="15.75" customHeight="1">
      <c r="A2516" s="1"/>
      <c r="B2516" s="6" t="s">
        <v>14</v>
      </c>
      <c r="C2516" s="6">
        <v>1185732</v>
      </c>
      <c r="D2516" s="7">
        <v>44522</v>
      </c>
      <c r="E2516" s="6" t="s">
        <v>33</v>
      </c>
      <c r="F2516" s="6" t="s">
        <v>92</v>
      </c>
      <c r="G2516" s="6" t="s">
        <v>93</v>
      </c>
      <c r="H2516" s="6" t="s">
        <v>19</v>
      </c>
      <c r="I2516" s="8">
        <v>0.45</v>
      </c>
      <c r="J2516" s="9">
        <v>2200</v>
      </c>
      <c r="K2516" s="10">
        <f t="shared" si="18"/>
        <v>990</v>
      </c>
      <c r="L2516" s="10">
        <f t="shared" si="19"/>
        <v>396</v>
      </c>
      <c r="M2516" s="11">
        <v>0.4</v>
      </c>
      <c r="O2516" s="16"/>
      <c r="P2516" s="14"/>
      <c r="Q2516" s="12"/>
      <c r="R2516" s="13"/>
    </row>
    <row r="2517" spans="1:18" ht="15.75" customHeight="1">
      <c r="A2517" s="1"/>
      <c r="B2517" s="6" t="s">
        <v>14</v>
      </c>
      <c r="C2517" s="6">
        <v>1185732</v>
      </c>
      <c r="D2517" s="7">
        <v>44522</v>
      </c>
      <c r="E2517" s="6" t="s">
        <v>33</v>
      </c>
      <c r="F2517" s="6" t="s">
        <v>92</v>
      </c>
      <c r="G2517" s="6" t="s">
        <v>93</v>
      </c>
      <c r="H2517" s="6" t="s">
        <v>20</v>
      </c>
      <c r="I2517" s="8">
        <v>0.55000000000000004</v>
      </c>
      <c r="J2517" s="9">
        <v>2000</v>
      </c>
      <c r="K2517" s="10">
        <f t="shared" si="18"/>
        <v>1100</v>
      </c>
      <c r="L2517" s="10">
        <f t="shared" si="19"/>
        <v>440</v>
      </c>
      <c r="M2517" s="11">
        <v>0.4</v>
      </c>
      <c r="O2517" s="16"/>
      <c r="P2517" s="14"/>
      <c r="Q2517" s="12"/>
      <c r="R2517" s="13"/>
    </row>
    <row r="2518" spans="1:18" ht="15.75" customHeight="1">
      <c r="A2518" s="1"/>
      <c r="B2518" s="6" t="s">
        <v>14</v>
      </c>
      <c r="C2518" s="6">
        <v>1185732</v>
      </c>
      <c r="D2518" s="7">
        <v>44522</v>
      </c>
      <c r="E2518" s="6" t="s">
        <v>33</v>
      </c>
      <c r="F2518" s="6" t="s">
        <v>92</v>
      </c>
      <c r="G2518" s="6" t="s">
        <v>93</v>
      </c>
      <c r="H2518" s="6" t="s">
        <v>21</v>
      </c>
      <c r="I2518" s="8">
        <v>0.65</v>
      </c>
      <c r="J2518" s="9">
        <v>1750</v>
      </c>
      <c r="K2518" s="10">
        <f t="shared" si="18"/>
        <v>1137.5</v>
      </c>
      <c r="L2518" s="10">
        <f t="shared" si="19"/>
        <v>398.125</v>
      </c>
      <c r="M2518" s="11">
        <v>0.35</v>
      </c>
      <c r="O2518" s="16"/>
      <c r="P2518" s="14"/>
      <c r="Q2518" s="12"/>
      <c r="R2518" s="13"/>
    </row>
    <row r="2519" spans="1:18" ht="15.75" customHeight="1">
      <c r="A2519" s="1"/>
      <c r="B2519" s="6" t="s">
        <v>14</v>
      </c>
      <c r="C2519" s="6">
        <v>1185732</v>
      </c>
      <c r="D2519" s="7">
        <v>44522</v>
      </c>
      <c r="E2519" s="6" t="s">
        <v>33</v>
      </c>
      <c r="F2519" s="6" t="s">
        <v>92</v>
      </c>
      <c r="G2519" s="6" t="s">
        <v>93</v>
      </c>
      <c r="H2519" s="6" t="s">
        <v>22</v>
      </c>
      <c r="I2519" s="8">
        <v>0.7</v>
      </c>
      <c r="J2519" s="9">
        <v>2750</v>
      </c>
      <c r="K2519" s="10">
        <f t="shared" si="18"/>
        <v>1924.9999999999998</v>
      </c>
      <c r="L2519" s="10">
        <f t="shared" si="19"/>
        <v>770</v>
      </c>
      <c r="M2519" s="11">
        <v>0.4</v>
      </c>
      <c r="O2519" s="16"/>
      <c r="P2519" s="14"/>
      <c r="Q2519" s="12"/>
      <c r="R2519" s="13"/>
    </row>
    <row r="2520" spans="1:18" ht="15.75" customHeight="1">
      <c r="A2520" s="1"/>
      <c r="B2520" s="6" t="s">
        <v>14</v>
      </c>
      <c r="C2520" s="6">
        <v>1185732</v>
      </c>
      <c r="D2520" s="7">
        <v>44551</v>
      </c>
      <c r="E2520" s="6" t="s">
        <v>33</v>
      </c>
      <c r="F2520" s="6" t="s">
        <v>92</v>
      </c>
      <c r="G2520" s="6" t="s">
        <v>93</v>
      </c>
      <c r="H2520" s="6" t="s">
        <v>17</v>
      </c>
      <c r="I2520" s="8">
        <v>0.65</v>
      </c>
      <c r="J2520" s="9">
        <v>5250</v>
      </c>
      <c r="K2520" s="10">
        <f t="shared" si="18"/>
        <v>3412.5</v>
      </c>
      <c r="L2520" s="10">
        <f t="shared" si="19"/>
        <v>1365</v>
      </c>
      <c r="M2520" s="11">
        <v>0.4</v>
      </c>
      <c r="O2520" s="16"/>
      <c r="P2520" s="14"/>
      <c r="Q2520" s="12"/>
      <c r="R2520" s="13"/>
    </row>
    <row r="2521" spans="1:18" ht="15.75" customHeight="1">
      <c r="A2521" s="1"/>
      <c r="B2521" s="6" t="s">
        <v>14</v>
      </c>
      <c r="C2521" s="6">
        <v>1185732</v>
      </c>
      <c r="D2521" s="7">
        <v>44551</v>
      </c>
      <c r="E2521" s="6" t="s">
        <v>33</v>
      </c>
      <c r="F2521" s="6" t="s">
        <v>92</v>
      </c>
      <c r="G2521" s="6" t="s">
        <v>93</v>
      </c>
      <c r="H2521" s="6" t="s">
        <v>18</v>
      </c>
      <c r="I2521" s="8">
        <v>0.55000000000000004</v>
      </c>
      <c r="J2521" s="9">
        <v>3250</v>
      </c>
      <c r="K2521" s="10">
        <f t="shared" si="18"/>
        <v>1787.5000000000002</v>
      </c>
      <c r="L2521" s="10">
        <f t="shared" si="19"/>
        <v>625.625</v>
      </c>
      <c r="M2521" s="11">
        <v>0.35</v>
      </c>
      <c r="O2521" s="16"/>
      <c r="P2521" s="14"/>
      <c r="Q2521" s="12"/>
      <c r="R2521" s="13"/>
    </row>
    <row r="2522" spans="1:18" ht="15.75" customHeight="1">
      <c r="A2522" s="1"/>
      <c r="B2522" s="6" t="s">
        <v>14</v>
      </c>
      <c r="C2522" s="6">
        <v>1185732</v>
      </c>
      <c r="D2522" s="7">
        <v>44551</v>
      </c>
      <c r="E2522" s="6" t="s">
        <v>33</v>
      </c>
      <c r="F2522" s="6" t="s">
        <v>92</v>
      </c>
      <c r="G2522" s="6" t="s">
        <v>93</v>
      </c>
      <c r="H2522" s="6" t="s">
        <v>19</v>
      </c>
      <c r="I2522" s="8">
        <v>0.55000000000000004</v>
      </c>
      <c r="J2522" s="9">
        <v>2750</v>
      </c>
      <c r="K2522" s="10">
        <f t="shared" si="18"/>
        <v>1512.5000000000002</v>
      </c>
      <c r="L2522" s="10">
        <f t="shared" si="19"/>
        <v>605.00000000000011</v>
      </c>
      <c r="M2522" s="11">
        <v>0.4</v>
      </c>
      <c r="O2522" s="16"/>
      <c r="P2522" s="14"/>
      <c r="Q2522" s="12"/>
      <c r="R2522" s="13"/>
    </row>
    <row r="2523" spans="1:18" ht="15.75" customHeight="1">
      <c r="A2523" s="1"/>
      <c r="B2523" s="6" t="s">
        <v>14</v>
      </c>
      <c r="C2523" s="6">
        <v>1185732</v>
      </c>
      <c r="D2523" s="7">
        <v>44551</v>
      </c>
      <c r="E2523" s="6" t="s">
        <v>33</v>
      </c>
      <c r="F2523" s="6" t="s">
        <v>92</v>
      </c>
      <c r="G2523" s="6" t="s">
        <v>93</v>
      </c>
      <c r="H2523" s="6" t="s">
        <v>20</v>
      </c>
      <c r="I2523" s="8">
        <v>0.5</v>
      </c>
      <c r="J2523" s="9">
        <v>2250</v>
      </c>
      <c r="K2523" s="10">
        <f t="shared" si="18"/>
        <v>1125</v>
      </c>
      <c r="L2523" s="10">
        <f t="shared" si="19"/>
        <v>450</v>
      </c>
      <c r="M2523" s="11">
        <v>0.4</v>
      </c>
      <c r="O2523" s="16"/>
      <c r="P2523" s="14"/>
      <c r="Q2523" s="12"/>
      <c r="R2523" s="13"/>
    </row>
    <row r="2524" spans="1:18" ht="15.75" customHeight="1">
      <c r="A2524" s="1"/>
      <c r="B2524" s="6" t="s">
        <v>14</v>
      </c>
      <c r="C2524" s="6">
        <v>1185732</v>
      </c>
      <c r="D2524" s="7">
        <v>44551</v>
      </c>
      <c r="E2524" s="6" t="s">
        <v>33</v>
      </c>
      <c r="F2524" s="6" t="s">
        <v>92</v>
      </c>
      <c r="G2524" s="6" t="s">
        <v>93</v>
      </c>
      <c r="H2524" s="6" t="s">
        <v>21</v>
      </c>
      <c r="I2524" s="8">
        <v>0.6</v>
      </c>
      <c r="J2524" s="9">
        <v>2250</v>
      </c>
      <c r="K2524" s="10">
        <f t="shared" si="18"/>
        <v>1350</v>
      </c>
      <c r="L2524" s="10">
        <f t="shared" si="19"/>
        <v>472.49999999999994</v>
      </c>
      <c r="M2524" s="11">
        <v>0.35</v>
      </c>
      <c r="O2524" s="16"/>
      <c r="P2524" s="14"/>
      <c r="Q2524" s="12"/>
      <c r="R2524" s="13"/>
    </row>
    <row r="2525" spans="1:18" ht="15.75" customHeight="1">
      <c r="A2525" s="1"/>
      <c r="B2525" s="6" t="s">
        <v>14</v>
      </c>
      <c r="C2525" s="6">
        <v>1185732</v>
      </c>
      <c r="D2525" s="7">
        <v>44551</v>
      </c>
      <c r="E2525" s="6" t="s">
        <v>33</v>
      </c>
      <c r="F2525" s="6" t="s">
        <v>92</v>
      </c>
      <c r="G2525" s="6" t="s">
        <v>93</v>
      </c>
      <c r="H2525" s="6" t="s">
        <v>22</v>
      </c>
      <c r="I2525" s="8">
        <v>0.64999999999999991</v>
      </c>
      <c r="J2525" s="9">
        <v>3250</v>
      </c>
      <c r="K2525" s="10">
        <f t="shared" si="18"/>
        <v>2112.4999999999995</v>
      </c>
      <c r="L2525" s="10">
        <f t="shared" si="19"/>
        <v>844.99999999999989</v>
      </c>
      <c r="M2525" s="11">
        <v>0.4</v>
      </c>
      <c r="O2525" s="16"/>
      <c r="P2525" s="14"/>
      <c r="Q2525" s="12"/>
      <c r="R2525" s="13"/>
    </row>
    <row r="2526" spans="1:18" ht="15.75" customHeight="1">
      <c r="A2526" s="1" t="s">
        <v>39</v>
      </c>
      <c r="B2526" s="6" t="s">
        <v>14</v>
      </c>
      <c r="C2526" s="6">
        <v>1185732</v>
      </c>
      <c r="D2526" s="7">
        <v>44216</v>
      </c>
      <c r="E2526" s="6" t="s">
        <v>46</v>
      </c>
      <c r="F2526" s="6" t="s">
        <v>94</v>
      </c>
      <c r="G2526" s="6" t="s">
        <v>95</v>
      </c>
      <c r="H2526" s="6" t="s">
        <v>17</v>
      </c>
      <c r="I2526" s="8">
        <v>0.30000000000000004</v>
      </c>
      <c r="J2526" s="9">
        <v>7250</v>
      </c>
      <c r="K2526" s="10">
        <f t="shared" si="18"/>
        <v>2175.0000000000005</v>
      </c>
      <c r="L2526" s="10">
        <f t="shared" si="19"/>
        <v>870.00000000000023</v>
      </c>
      <c r="M2526" s="11">
        <v>0.4</v>
      </c>
      <c r="O2526" s="16"/>
      <c r="P2526" s="14"/>
      <c r="Q2526" s="12"/>
      <c r="R2526" s="13"/>
    </row>
    <row r="2527" spans="1:18" ht="15.75" customHeight="1">
      <c r="A2527" s="1"/>
      <c r="B2527" s="6" t="s">
        <v>14</v>
      </c>
      <c r="C2527" s="6">
        <v>1185732</v>
      </c>
      <c r="D2527" s="7">
        <v>44216</v>
      </c>
      <c r="E2527" s="6" t="s">
        <v>46</v>
      </c>
      <c r="F2527" s="6" t="s">
        <v>94</v>
      </c>
      <c r="G2527" s="6" t="s">
        <v>95</v>
      </c>
      <c r="H2527" s="6" t="s">
        <v>18</v>
      </c>
      <c r="I2527" s="8">
        <v>0.30000000000000004</v>
      </c>
      <c r="J2527" s="9">
        <v>5250</v>
      </c>
      <c r="K2527" s="10">
        <f t="shared" si="18"/>
        <v>1575.0000000000002</v>
      </c>
      <c r="L2527" s="10">
        <f t="shared" si="19"/>
        <v>551.25</v>
      </c>
      <c r="M2527" s="11">
        <v>0.35</v>
      </c>
      <c r="O2527" s="16"/>
      <c r="P2527" s="14"/>
      <c r="Q2527" s="12"/>
      <c r="R2527" s="13"/>
    </row>
    <row r="2528" spans="1:18" ht="15.75" customHeight="1">
      <c r="A2528" s="1"/>
      <c r="B2528" s="6" t="s">
        <v>14</v>
      </c>
      <c r="C2528" s="6">
        <v>1185732</v>
      </c>
      <c r="D2528" s="7">
        <v>44216</v>
      </c>
      <c r="E2528" s="6" t="s">
        <v>46</v>
      </c>
      <c r="F2528" s="6" t="s">
        <v>94</v>
      </c>
      <c r="G2528" s="6" t="s">
        <v>95</v>
      </c>
      <c r="H2528" s="6" t="s">
        <v>19</v>
      </c>
      <c r="I2528" s="8">
        <v>0.20000000000000007</v>
      </c>
      <c r="J2528" s="9">
        <v>5250</v>
      </c>
      <c r="K2528" s="10">
        <f t="shared" si="18"/>
        <v>1050.0000000000005</v>
      </c>
      <c r="L2528" s="10">
        <f t="shared" si="19"/>
        <v>420.00000000000023</v>
      </c>
      <c r="M2528" s="11">
        <v>0.4</v>
      </c>
      <c r="O2528" s="16"/>
      <c r="P2528" s="14"/>
      <c r="Q2528" s="12"/>
      <c r="R2528" s="13"/>
    </row>
    <row r="2529" spans="1:18" ht="15.75" customHeight="1">
      <c r="A2529" s="1"/>
      <c r="B2529" s="6" t="s">
        <v>14</v>
      </c>
      <c r="C2529" s="6">
        <v>1185732</v>
      </c>
      <c r="D2529" s="7">
        <v>44216</v>
      </c>
      <c r="E2529" s="6" t="s">
        <v>46</v>
      </c>
      <c r="F2529" s="6" t="s">
        <v>94</v>
      </c>
      <c r="G2529" s="6" t="s">
        <v>95</v>
      </c>
      <c r="H2529" s="6" t="s">
        <v>20</v>
      </c>
      <c r="I2529" s="8">
        <v>0.25</v>
      </c>
      <c r="J2529" s="9">
        <v>3750</v>
      </c>
      <c r="K2529" s="10">
        <f t="shared" si="18"/>
        <v>937.5</v>
      </c>
      <c r="L2529" s="10">
        <f t="shared" si="19"/>
        <v>375</v>
      </c>
      <c r="M2529" s="11">
        <v>0.4</v>
      </c>
      <c r="O2529" s="16"/>
      <c r="P2529" s="14"/>
      <c r="Q2529" s="12"/>
      <c r="R2529" s="13"/>
    </row>
    <row r="2530" spans="1:18" ht="15.75" customHeight="1">
      <c r="A2530" s="1"/>
      <c r="B2530" s="6" t="s">
        <v>14</v>
      </c>
      <c r="C2530" s="6">
        <v>1185732</v>
      </c>
      <c r="D2530" s="7">
        <v>44216</v>
      </c>
      <c r="E2530" s="6" t="s">
        <v>46</v>
      </c>
      <c r="F2530" s="6" t="s">
        <v>94</v>
      </c>
      <c r="G2530" s="6" t="s">
        <v>95</v>
      </c>
      <c r="H2530" s="6" t="s">
        <v>21</v>
      </c>
      <c r="I2530" s="8">
        <v>0.4</v>
      </c>
      <c r="J2530" s="9">
        <v>4250</v>
      </c>
      <c r="K2530" s="10">
        <f t="shared" si="18"/>
        <v>1700</v>
      </c>
      <c r="L2530" s="10">
        <f t="shared" si="19"/>
        <v>595</v>
      </c>
      <c r="M2530" s="11">
        <v>0.35</v>
      </c>
      <c r="O2530" s="16"/>
      <c r="P2530" s="14"/>
      <c r="Q2530" s="12"/>
      <c r="R2530" s="13"/>
    </row>
    <row r="2531" spans="1:18" ht="15.75" customHeight="1">
      <c r="A2531" s="1"/>
      <c r="B2531" s="6" t="s">
        <v>14</v>
      </c>
      <c r="C2531" s="6">
        <v>1185732</v>
      </c>
      <c r="D2531" s="7">
        <v>44216</v>
      </c>
      <c r="E2531" s="6" t="s">
        <v>46</v>
      </c>
      <c r="F2531" s="6" t="s">
        <v>94</v>
      </c>
      <c r="G2531" s="6" t="s">
        <v>95</v>
      </c>
      <c r="H2531" s="6" t="s">
        <v>22</v>
      </c>
      <c r="I2531" s="8">
        <v>0.30000000000000004</v>
      </c>
      <c r="J2531" s="9">
        <v>5250</v>
      </c>
      <c r="K2531" s="10">
        <f t="shared" si="18"/>
        <v>1575.0000000000002</v>
      </c>
      <c r="L2531" s="10">
        <f t="shared" si="19"/>
        <v>787.50000000000011</v>
      </c>
      <c r="M2531" s="11">
        <v>0.5</v>
      </c>
      <c r="O2531" s="16"/>
      <c r="P2531" s="14"/>
      <c r="Q2531" s="12"/>
      <c r="R2531" s="13"/>
    </row>
    <row r="2532" spans="1:18" ht="15.75" customHeight="1">
      <c r="A2532" s="1"/>
      <c r="B2532" s="6" t="s">
        <v>14</v>
      </c>
      <c r="C2532" s="6">
        <v>1185732</v>
      </c>
      <c r="D2532" s="7">
        <v>44245</v>
      </c>
      <c r="E2532" s="6" t="s">
        <v>46</v>
      </c>
      <c r="F2532" s="6" t="s">
        <v>94</v>
      </c>
      <c r="G2532" s="6" t="s">
        <v>95</v>
      </c>
      <c r="H2532" s="6" t="s">
        <v>17</v>
      </c>
      <c r="I2532" s="8">
        <v>0.30000000000000004</v>
      </c>
      <c r="J2532" s="9">
        <v>7750</v>
      </c>
      <c r="K2532" s="10">
        <f t="shared" si="18"/>
        <v>2325.0000000000005</v>
      </c>
      <c r="L2532" s="10">
        <f t="shared" si="19"/>
        <v>930.00000000000023</v>
      </c>
      <c r="M2532" s="11">
        <v>0.4</v>
      </c>
      <c r="O2532" s="16"/>
      <c r="P2532" s="14"/>
      <c r="Q2532" s="12"/>
      <c r="R2532" s="13"/>
    </row>
    <row r="2533" spans="1:18" ht="15.75" customHeight="1">
      <c r="A2533" s="1"/>
      <c r="B2533" s="6" t="s">
        <v>14</v>
      </c>
      <c r="C2533" s="6">
        <v>1185732</v>
      </c>
      <c r="D2533" s="7">
        <v>44245</v>
      </c>
      <c r="E2533" s="6" t="s">
        <v>46</v>
      </c>
      <c r="F2533" s="6" t="s">
        <v>94</v>
      </c>
      <c r="G2533" s="6" t="s">
        <v>95</v>
      </c>
      <c r="H2533" s="6" t="s">
        <v>18</v>
      </c>
      <c r="I2533" s="8">
        <v>0.30000000000000004</v>
      </c>
      <c r="J2533" s="9">
        <v>4250</v>
      </c>
      <c r="K2533" s="10">
        <f t="shared" si="18"/>
        <v>1275.0000000000002</v>
      </c>
      <c r="L2533" s="10">
        <f t="shared" si="19"/>
        <v>446.25000000000006</v>
      </c>
      <c r="M2533" s="11">
        <v>0.35</v>
      </c>
      <c r="O2533" s="16"/>
      <c r="P2533" s="14"/>
      <c r="Q2533" s="12"/>
      <c r="R2533" s="13"/>
    </row>
    <row r="2534" spans="1:18" ht="15.75" customHeight="1">
      <c r="A2534" s="1"/>
      <c r="B2534" s="6" t="s">
        <v>14</v>
      </c>
      <c r="C2534" s="6">
        <v>1185732</v>
      </c>
      <c r="D2534" s="7">
        <v>44245</v>
      </c>
      <c r="E2534" s="6" t="s">
        <v>46</v>
      </c>
      <c r="F2534" s="6" t="s">
        <v>94</v>
      </c>
      <c r="G2534" s="6" t="s">
        <v>95</v>
      </c>
      <c r="H2534" s="6" t="s">
        <v>19</v>
      </c>
      <c r="I2534" s="8">
        <v>0.20000000000000007</v>
      </c>
      <c r="J2534" s="9">
        <v>4750</v>
      </c>
      <c r="K2534" s="10">
        <f t="shared" si="18"/>
        <v>950.00000000000034</v>
      </c>
      <c r="L2534" s="10">
        <f t="shared" si="19"/>
        <v>380.00000000000017</v>
      </c>
      <c r="M2534" s="11">
        <v>0.4</v>
      </c>
      <c r="O2534" s="16"/>
      <c r="P2534" s="14"/>
      <c r="Q2534" s="12"/>
      <c r="R2534" s="13"/>
    </row>
    <row r="2535" spans="1:18" ht="15.75" customHeight="1">
      <c r="A2535" s="1"/>
      <c r="B2535" s="6" t="s">
        <v>14</v>
      </c>
      <c r="C2535" s="6">
        <v>1185732</v>
      </c>
      <c r="D2535" s="7">
        <v>44245</v>
      </c>
      <c r="E2535" s="6" t="s">
        <v>46</v>
      </c>
      <c r="F2535" s="6" t="s">
        <v>94</v>
      </c>
      <c r="G2535" s="6" t="s">
        <v>95</v>
      </c>
      <c r="H2535" s="6" t="s">
        <v>20</v>
      </c>
      <c r="I2535" s="8">
        <v>0.25</v>
      </c>
      <c r="J2535" s="9">
        <v>3250</v>
      </c>
      <c r="K2535" s="10">
        <f t="shared" si="18"/>
        <v>812.5</v>
      </c>
      <c r="L2535" s="10">
        <f t="shared" si="19"/>
        <v>325</v>
      </c>
      <c r="M2535" s="11">
        <v>0.4</v>
      </c>
      <c r="O2535" s="16"/>
      <c r="P2535" s="14"/>
      <c r="Q2535" s="12"/>
      <c r="R2535" s="13"/>
    </row>
    <row r="2536" spans="1:18" ht="15.75" customHeight="1">
      <c r="A2536" s="1"/>
      <c r="B2536" s="6" t="s">
        <v>14</v>
      </c>
      <c r="C2536" s="6">
        <v>1185732</v>
      </c>
      <c r="D2536" s="7">
        <v>44245</v>
      </c>
      <c r="E2536" s="6" t="s">
        <v>46</v>
      </c>
      <c r="F2536" s="6" t="s">
        <v>94</v>
      </c>
      <c r="G2536" s="6" t="s">
        <v>95</v>
      </c>
      <c r="H2536" s="6" t="s">
        <v>21</v>
      </c>
      <c r="I2536" s="8">
        <v>0.4</v>
      </c>
      <c r="J2536" s="9">
        <v>4000</v>
      </c>
      <c r="K2536" s="10">
        <f t="shared" si="18"/>
        <v>1600</v>
      </c>
      <c r="L2536" s="10">
        <f t="shared" si="19"/>
        <v>560</v>
      </c>
      <c r="M2536" s="11">
        <v>0.35</v>
      </c>
      <c r="O2536" s="16"/>
      <c r="P2536" s="14"/>
      <c r="Q2536" s="12"/>
      <c r="R2536" s="13"/>
    </row>
    <row r="2537" spans="1:18" ht="15.75" customHeight="1">
      <c r="A2537" s="1"/>
      <c r="B2537" s="6" t="s">
        <v>14</v>
      </c>
      <c r="C2537" s="6">
        <v>1185732</v>
      </c>
      <c r="D2537" s="7">
        <v>44245</v>
      </c>
      <c r="E2537" s="6" t="s">
        <v>46</v>
      </c>
      <c r="F2537" s="6" t="s">
        <v>94</v>
      </c>
      <c r="G2537" s="6" t="s">
        <v>95</v>
      </c>
      <c r="H2537" s="6" t="s">
        <v>22</v>
      </c>
      <c r="I2537" s="8">
        <v>0.25</v>
      </c>
      <c r="J2537" s="9">
        <v>5000</v>
      </c>
      <c r="K2537" s="10">
        <f t="shared" si="18"/>
        <v>1250</v>
      </c>
      <c r="L2537" s="10">
        <f t="shared" si="19"/>
        <v>625</v>
      </c>
      <c r="M2537" s="11">
        <v>0.5</v>
      </c>
      <c r="O2537" s="16"/>
      <c r="P2537" s="14"/>
      <c r="Q2537" s="12"/>
      <c r="R2537" s="13"/>
    </row>
    <row r="2538" spans="1:18" ht="15.75" customHeight="1">
      <c r="A2538" s="1"/>
      <c r="B2538" s="6" t="s">
        <v>14</v>
      </c>
      <c r="C2538" s="6">
        <v>1185732</v>
      </c>
      <c r="D2538" s="7">
        <v>44271</v>
      </c>
      <c r="E2538" s="6" t="s">
        <v>46</v>
      </c>
      <c r="F2538" s="6" t="s">
        <v>94</v>
      </c>
      <c r="G2538" s="6" t="s">
        <v>95</v>
      </c>
      <c r="H2538" s="6" t="s">
        <v>17</v>
      </c>
      <c r="I2538" s="8">
        <v>0.25</v>
      </c>
      <c r="J2538" s="9">
        <v>7200</v>
      </c>
      <c r="K2538" s="10">
        <f t="shared" si="18"/>
        <v>1800</v>
      </c>
      <c r="L2538" s="10">
        <f t="shared" si="19"/>
        <v>720</v>
      </c>
      <c r="M2538" s="11">
        <v>0.4</v>
      </c>
      <c r="O2538" s="16"/>
      <c r="P2538" s="14"/>
      <c r="Q2538" s="12"/>
      <c r="R2538" s="13"/>
    </row>
    <row r="2539" spans="1:18" ht="15.75" customHeight="1">
      <c r="A2539" s="1"/>
      <c r="B2539" s="6" t="s">
        <v>14</v>
      </c>
      <c r="C2539" s="6">
        <v>1185732</v>
      </c>
      <c r="D2539" s="7">
        <v>44271</v>
      </c>
      <c r="E2539" s="6" t="s">
        <v>46</v>
      </c>
      <c r="F2539" s="6" t="s">
        <v>94</v>
      </c>
      <c r="G2539" s="6" t="s">
        <v>95</v>
      </c>
      <c r="H2539" s="6" t="s">
        <v>18</v>
      </c>
      <c r="I2539" s="8">
        <v>0.25</v>
      </c>
      <c r="J2539" s="9">
        <v>4000</v>
      </c>
      <c r="K2539" s="10">
        <f t="shared" si="18"/>
        <v>1000</v>
      </c>
      <c r="L2539" s="10">
        <f t="shared" si="19"/>
        <v>350</v>
      </c>
      <c r="M2539" s="11">
        <v>0.35</v>
      </c>
      <c r="O2539" s="16"/>
      <c r="P2539" s="14"/>
      <c r="Q2539" s="12"/>
      <c r="R2539" s="13"/>
    </row>
    <row r="2540" spans="1:18" ht="15.75" customHeight="1">
      <c r="A2540" s="1"/>
      <c r="B2540" s="6" t="s">
        <v>14</v>
      </c>
      <c r="C2540" s="6">
        <v>1185732</v>
      </c>
      <c r="D2540" s="7">
        <v>44271</v>
      </c>
      <c r="E2540" s="6" t="s">
        <v>46</v>
      </c>
      <c r="F2540" s="6" t="s">
        <v>94</v>
      </c>
      <c r="G2540" s="6" t="s">
        <v>95</v>
      </c>
      <c r="H2540" s="6" t="s">
        <v>19</v>
      </c>
      <c r="I2540" s="8">
        <v>0.15000000000000002</v>
      </c>
      <c r="J2540" s="9">
        <v>4250</v>
      </c>
      <c r="K2540" s="10">
        <f t="shared" si="18"/>
        <v>637.50000000000011</v>
      </c>
      <c r="L2540" s="10">
        <f t="shared" si="19"/>
        <v>255.00000000000006</v>
      </c>
      <c r="M2540" s="11">
        <v>0.4</v>
      </c>
      <c r="O2540" s="16"/>
      <c r="P2540" s="14"/>
      <c r="Q2540" s="12"/>
      <c r="R2540" s="13"/>
    </row>
    <row r="2541" spans="1:18" ht="15.75" customHeight="1">
      <c r="A2541" s="1"/>
      <c r="B2541" s="6" t="s">
        <v>14</v>
      </c>
      <c r="C2541" s="6">
        <v>1185732</v>
      </c>
      <c r="D2541" s="7">
        <v>44271</v>
      </c>
      <c r="E2541" s="6" t="s">
        <v>46</v>
      </c>
      <c r="F2541" s="6" t="s">
        <v>94</v>
      </c>
      <c r="G2541" s="6" t="s">
        <v>95</v>
      </c>
      <c r="H2541" s="6" t="s">
        <v>20</v>
      </c>
      <c r="I2541" s="8">
        <v>0.19999999999999996</v>
      </c>
      <c r="J2541" s="9">
        <v>2750</v>
      </c>
      <c r="K2541" s="10">
        <f t="shared" si="18"/>
        <v>549.99999999999989</v>
      </c>
      <c r="L2541" s="10">
        <f t="shared" si="19"/>
        <v>219.99999999999997</v>
      </c>
      <c r="M2541" s="11">
        <v>0.4</v>
      </c>
      <c r="O2541" s="16"/>
      <c r="P2541" s="14"/>
      <c r="Q2541" s="12"/>
      <c r="R2541" s="13"/>
    </row>
    <row r="2542" spans="1:18" ht="15.75" customHeight="1">
      <c r="A2542" s="1"/>
      <c r="B2542" s="6" t="s">
        <v>14</v>
      </c>
      <c r="C2542" s="6">
        <v>1185732</v>
      </c>
      <c r="D2542" s="7">
        <v>44271</v>
      </c>
      <c r="E2542" s="6" t="s">
        <v>46</v>
      </c>
      <c r="F2542" s="6" t="s">
        <v>94</v>
      </c>
      <c r="G2542" s="6" t="s">
        <v>95</v>
      </c>
      <c r="H2542" s="6" t="s">
        <v>21</v>
      </c>
      <c r="I2542" s="8">
        <v>0.35000000000000009</v>
      </c>
      <c r="J2542" s="9">
        <v>3250</v>
      </c>
      <c r="K2542" s="10">
        <f t="shared" si="18"/>
        <v>1137.5000000000002</v>
      </c>
      <c r="L2542" s="10">
        <f t="shared" si="19"/>
        <v>398.12500000000006</v>
      </c>
      <c r="M2542" s="11">
        <v>0.35</v>
      </c>
      <c r="O2542" s="16"/>
      <c r="P2542" s="14"/>
      <c r="Q2542" s="12"/>
      <c r="R2542" s="13"/>
    </row>
    <row r="2543" spans="1:18" ht="15.75" customHeight="1">
      <c r="A2543" s="1"/>
      <c r="B2543" s="6" t="s">
        <v>14</v>
      </c>
      <c r="C2543" s="6">
        <v>1185732</v>
      </c>
      <c r="D2543" s="7">
        <v>44271</v>
      </c>
      <c r="E2543" s="6" t="s">
        <v>46</v>
      </c>
      <c r="F2543" s="6" t="s">
        <v>94</v>
      </c>
      <c r="G2543" s="6" t="s">
        <v>95</v>
      </c>
      <c r="H2543" s="6" t="s">
        <v>22</v>
      </c>
      <c r="I2543" s="8">
        <v>0.25</v>
      </c>
      <c r="J2543" s="9">
        <v>4250</v>
      </c>
      <c r="K2543" s="10">
        <f t="shared" si="18"/>
        <v>1062.5</v>
      </c>
      <c r="L2543" s="10">
        <f t="shared" si="19"/>
        <v>531.25</v>
      </c>
      <c r="M2543" s="11">
        <v>0.5</v>
      </c>
      <c r="O2543" s="16"/>
      <c r="P2543" s="14"/>
      <c r="Q2543" s="12"/>
      <c r="R2543" s="13"/>
    </row>
    <row r="2544" spans="1:18" ht="15.75" customHeight="1">
      <c r="A2544" s="1"/>
      <c r="B2544" s="6" t="s">
        <v>14</v>
      </c>
      <c r="C2544" s="6">
        <v>1185732</v>
      </c>
      <c r="D2544" s="7">
        <v>44303</v>
      </c>
      <c r="E2544" s="6" t="s">
        <v>46</v>
      </c>
      <c r="F2544" s="6" t="s">
        <v>94</v>
      </c>
      <c r="G2544" s="6" t="s">
        <v>95</v>
      </c>
      <c r="H2544" s="6" t="s">
        <v>17</v>
      </c>
      <c r="I2544" s="8">
        <v>0.25</v>
      </c>
      <c r="J2544" s="9">
        <v>6750</v>
      </c>
      <c r="K2544" s="10">
        <f t="shared" si="18"/>
        <v>1687.5</v>
      </c>
      <c r="L2544" s="10">
        <f t="shared" si="19"/>
        <v>675</v>
      </c>
      <c r="M2544" s="11">
        <v>0.4</v>
      </c>
      <c r="O2544" s="16"/>
      <c r="P2544" s="14"/>
      <c r="Q2544" s="12"/>
      <c r="R2544" s="13"/>
    </row>
    <row r="2545" spans="1:18" ht="15.75" customHeight="1">
      <c r="A2545" s="1"/>
      <c r="B2545" s="6" t="s">
        <v>14</v>
      </c>
      <c r="C2545" s="6">
        <v>1185732</v>
      </c>
      <c r="D2545" s="7">
        <v>44303</v>
      </c>
      <c r="E2545" s="6" t="s">
        <v>46</v>
      </c>
      <c r="F2545" s="6" t="s">
        <v>94</v>
      </c>
      <c r="G2545" s="6" t="s">
        <v>95</v>
      </c>
      <c r="H2545" s="6" t="s">
        <v>18</v>
      </c>
      <c r="I2545" s="8">
        <v>0.25</v>
      </c>
      <c r="J2545" s="9">
        <v>3750</v>
      </c>
      <c r="K2545" s="10">
        <f t="shared" si="18"/>
        <v>937.5</v>
      </c>
      <c r="L2545" s="10">
        <f t="shared" si="19"/>
        <v>328.125</v>
      </c>
      <c r="M2545" s="11">
        <v>0.35</v>
      </c>
      <c r="O2545" s="16"/>
      <c r="P2545" s="14"/>
      <c r="Q2545" s="12"/>
      <c r="R2545" s="13"/>
    </row>
    <row r="2546" spans="1:18" ht="15.75" customHeight="1">
      <c r="A2546" s="1"/>
      <c r="B2546" s="6" t="s">
        <v>14</v>
      </c>
      <c r="C2546" s="6">
        <v>1185732</v>
      </c>
      <c r="D2546" s="7">
        <v>44303</v>
      </c>
      <c r="E2546" s="6" t="s">
        <v>46</v>
      </c>
      <c r="F2546" s="6" t="s">
        <v>94</v>
      </c>
      <c r="G2546" s="6" t="s">
        <v>95</v>
      </c>
      <c r="H2546" s="6" t="s">
        <v>19</v>
      </c>
      <c r="I2546" s="8">
        <v>0.15000000000000002</v>
      </c>
      <c r="J2546" s="9">
        <v>3750</v>
      </c>
      <c r="K2546" s="10">
        <f t="shared" si="18"/>
        <v>562.50000000000011</v>
      </c>
      <c r="L2546" s="10">
        <f t="shared" si="19"/>
        <v>225.00000000000006</v>
      </c>
      <c r="M2546" s="11">
        <v>0.4</v>
      </c>
      <c r="O2546" s="16"/>
      <c r="P2546" s="14"/>
      <c r="Q2546" s="12"/>
      <c r="R2546" s="13"/>
    </row>
    <row r="2547" spans="1:18" ht="15.75" customHeight="1">
      <c r="A2547" s="1"/>
      <c r="B2547" s="6" t="s">
        <v>14</v>
      </c>
      <c r="C2547" s="6">
        <v>1185732</v>
      </c>
      <c r="D2547" s="7">
        <v>44303</v>
      </c>
      <c r="E2547" s="6" t="s">
        <v>46</v>
      </c>
      <c r="F2547" s="6" t="s">
        <v>94</v>
      </c>
      <c r="G2547" s="6" t="s">
        <v>95</v>
      </c>
      <c r="H2547" s="6" t="s">
        <v>20</v>
      </c>
      <c r="I2547" s="8">
        <v>0.19999999999999996</v>
      </c>
      <c r="J2547" s="9">
        <v>3000</v>
      </c>
      <c r="K2547" s="10">
        <f t="shared" si="18"/>
        <v>599.99999999999989</v>
      </c>
      <c r="L2547" s="10">
        <f t="shared" si="19"/>
        <v>239.99999999999997</v>
      </c>
      <c r="M2547" s="11">
        <v>0.4</v>
      </c>
      <c r="O2547" s="16"/>
      <c r="P2547" s="14"/>
      <c r="Q2547" s="12"/>
      <c r="R2547" s="13"/>
    </row>
    <row r="2548" spans="1:18" ht="15.75" customHeight="1">
      <c r="A2548" s="1"/>
      <c r="B2548" s="6" t="s">
        <v>14</v>
      </c>
      <c r="C2548" s="6">
        <v>1185732</v>
      </c>
      <c r="D2548" s="7">
        <v>44303</v>
      </c>
      <c r="E2548" s="6" t="s">
        <v>46</v>
      </c>
      <c r="F2548" s="6" t="s">
        <v>94</v>
      </c>
      <c r="G2548" s="6" t="s">
        <v>95</v>
      </c>
      <c r="H2548" s="6" t="s">
        <v>21</v>
      </c>
      <c r="I2548" s="8">
        <v>0.4</v>
      </c>
      <c r="J2548" s="9">
        <v>3250</v>
      </c>
      <c r="K2548" s="10">
        <f t="shared" si="18"/>
        <v>1300</v>
      </c>
      <c r="L2548" s="10">
        <f t="shared" si="19"/>
        <v>454.99999999999994</v>
      </c>
      <c r="M2548" s="11">
        <v>0.35</v>
      </c>
      <c r="O2548" s="16"/>
      <c r="P2548" s="14"/>
      <c r="Q2548" s="12"/>
      <c r="R2548" s="13"/>
    </row>
    <row r="2549" spans="1:18" ht="15.75" customHeight="1">
      <c r="A2549" s="1"/>
      <c r="B2549" s="6" t="s">
        <v>14</v>
      </c>
      <c r="C2549" s="6">
        <v>1185732</v>
      </c>
      <c r="D2549" s="7">
        <v>44303</v>
      </c>
      <c r="E2549" s="6" t="s">
        <v>46</v>
      </c>
      <c r="F2549" s="6" t="s">
        <v>94</v>
      </c>
      <c r="G2549" s="6" t="s">
        <v>95</v>
      </c>
      <c r="H2549" s="6" t="s">
        <v>22</v>
      </c>
      <c r="I2549" s="8">
        <v>0.30000000000000004</v>
      </c>
      <c r="J2549" s="9">
        <v>4750</v>
      </c>
      <c r="K2549" s="10">
        <f t="shared" si="18"/>
        <v>1425.0000000000002</v>
      </c>
      <c r="L2549" s="10">
        <f t="shared" si="19"/>
        <v>712.50000000000011</v>
      </c>
      <c r="M2549" s="11">
        <v>0.5</v>
      </c>
      <c r="O2549" s="16"/>
      <c r="P2549" s="14"/>
      <c r="Q2549" s="12"/>
      <c r="R2549" s="13"/>
    </row>
    <row r="2550" spans="1:18" ht="15.75" customHeight="1">
      <c r="A2550" s="1"/>
      <c r="B2550" s="6" t="s">
        <v>14</v>
      </c>
      <c r="C2550" s="6">
        <v>1185732</v>
      </c>
      <c r="D2550" s="7">
        <v>44332</v>
      </c>
      <c r="E2550" s="6" t="s">
        <v>46</v>
      </c>
      <c r="F2550" s="6" t="s">
        <v>94</v>
      </c>
      <c r="G2550" s="6" t="s">
        <v>95</v>
      </c>
      <c r="H2550" s="6" t="s">
        <v>17</v>
      </c>
      <c r="I2550" s="8">
        <v>0.4</v>
      </c>
      <c r="J2550" s="9">
        <v>7450</v>
      </c>
      <c r="K2550" s="10">
        <f t="shared" si="18"/>
        <v>2980</v>
      </c>
      <c r="L2550" s="10">
        <f t="shared" si="19"/>
        <v>1192</v>
      </c>
      <c r="M2550" s="11">
        <v>0.4</v>
      </c>
      <c r="O2550" s="16"/>
      <c r="P2550" s="14"/>
      <c r="Q2550" s="12"/>
      <c r="R2550" s="13"/>
    </row>
    <row r="2551" spans="1:18" ht="15.75" customHeight="1">
      <c r="A2551" s="1"/>
      <c r="B2551" s="6" t="s">
        <v>14</v>
      </c>
      <c r="C2551" s="6">
        <v>1185732</v>
      </c>
      <c r="D2551" s="7">
        <v>44332</v>
      </c>
      <c r="E2551" s="6" t="s">
        <v>46</v>
      </c>
      <c r="F2551" s="6" t="s">
        <v>94</v>
      </c>
      <c r="G2551" s="6" t="s">
        <v>95</v>
      </c>
      <c r="H2551" s="6" t="s">
        <v>18</v>
      </c>
      <c r="I2551" s="8">
        <v>0.4</v>
      </c>
      <c r="J2551" s="9">
        <v>4500</v>
      </c>
      <c r="K2551" s="10">
        <f t="shared" si="18"/>
        <v>1800</v>
      </c>
      <c r="L2551" s="10">
        <f t="shared" si="19"/>
        <v>630</v>
      </c>
      <c r="M2551" s="11">
        <v>0.35</v>
      </c>
      <c r="O2551" s="16"/>
      <c r="P2551" s="14"/>
      <c r="Q2551" s="12"/>
      <c r="R2551" s="13"/>
    </row>
    <row r="2552" spans="1:18" ht="15.75" customHeight="1">
      <c r="A2552" s="1"/>
      <c r="B2552" s="6" t="s">
        <v>14</v>
      </c>
      <c r="C2552" s="6">
        <v>1185732</v>
      </c>
      <c r="D2552" s="7">
        <v>44332</v>
      </c>
      <c r="E2552" s="6" t="s">
        <v>46</v>
      </c>
      <c r="F2552" s="6" t="s">
        <v>94</v>
      </c>
      <c r="G2552" s="6" t="s">
        <v>95</v>
      </c>
      <c r="H2552" s="6" t="s">
        <v>19</v>
      </c>
      <c r="I2552" s="8">
        <v>0.35000000000000003</v>
      </c>
      <c r="J2552" s="9">
        <v>4250</v>
      </c>
      <c r="K2552" s="10">
        <f t="shared" si="18"/>
        <v>1487.5000000000002</v>
      </c>
      <c r="L2552" s="10">
        <f t="shared" si="19"/>
        <v>595.00000000000011</v>
      </c>
      <c r="M2552" s="11">
        <v>0.4</v>
      </c>
      <c r="O2552" s="16"/>
      <c r="P2552" s="14"/>
      <c r="Q2552" s="12"/>
      <c r="R2552" s="13"/>
    </row>
    <row r="2553" spans="1:18" ht="15.75" customHeight="1">
      <c r="A2553" s="1"/>
      <c r="B2553" s="6" t="s">
        <v>14</v>
      </c>
      <c r="C2553" s="6">
        <v>1185732</v>
      </c>
      <c r="D2553" s="7">
        <v>44332</v>
      </c>
      <c r="E2553" s="6" t="s">
        <v>46</v>
      </c>
      <c r="F2553" s="6" t="s">
        <v>94</v>
      </c>
      <c r="G2553" s="6" t="s">
        <v>95</v>
      </c>
      <c r="H2553" s="6" t="s">
        <v>20</v>
      </c>
      <c r="I2553" s="8">
        <v>0.35000000000000003</v>
      </c>
      <c r="J2553" s="9">
        <v>3750</v>
      </c>
      <c r="K2553" s="10">
        <f t="shared" si="18"/>
        <v>1312.5000000000002</v>
      </c>
      <c r="L2553" s="10">
        <f t="shared" si="19"/>
        <v>525.00000000000011</v>
      </c>
      <c r="M2553" s="11">
        <v>0.4</v>
      </c>
      <c r="O2553" s="16"/>
      <c r="P2553" s="14"/>
      <c r="Q2553" s="12"/>
      <c r="R2553" s="13"/>
    </row>
    <row r="2554" spans="1:18" ht="15.75" customHeight="1">
      <c r="A2554" s="1"/>
      <c r="B2554" s="6" t="s">
        <v>14</v>
      </c>
      <c r="C2554" s="6">
        <v>1185732</v>
      </c>
      <c r="D2554" s="7">
        <v>44332</v>
      </c>
      <c r="E2554" s="6" t="s">
        <v>46</v>
      </c>
      <c r="F2554" s="6" t="s">
        <v>94</v>
      </c>
      <c r="G2554" s="6" t="s">
        <v>95</v>
      </c>
      <c r="H2554" s="6" t="s">
        <v>21</v>
      </c>
      <c r="I2554" s="8">
        <v>0.44999999999999996</v>
      </c>
      <c r="J2554" s="9">
        <v>4000</v>
      </c>
      <c r="K2554" s="10">
        <f t="shared" si="18"/>
        <v>1799.9999999999998</v>
      </c>
      <c r="L2554" s="10">
        <f t="shared" si="19"/>
        <v>629.99999999999989</v>
      </c>
      <c r="M2554" s="11">
        <v>0.35</v>
      </c>
      <c r="O2554" s="16"/>
      <c r="P2554" s="14"/>
      <c r="Q2554" s="12"/>
      <c r="R2554" s="13"/>
    </row>
    <row r="2555" spans="1:18" ht="15.75" customHeight="1">
      <c r="A2555" s="1"/>
      <c r="B2555" s="6" t="s">
        <v>14</v>
      </c>
      <c r="C2555" s="6">
        <v>1185732</v>
      </c>
      <c r="D2555" s="7">
        <v>44332</v>
      </c>
      <c r="E2555" s="6" t="s">
        <v>46</v>
      </c>
      <c r="F2555" s="6" t="s">
        <v>94</v>
      </c>
      <c r="G2555" s="6" t="s">
        <v>95</v>
      </c>
      <c r="H2555" s="6" t="s">
        <v>22</v>
      </c>
      <c r="I2555" s="8">
        <v>0.49999999999999994</v>
      </c>
      <c r="J2555" s="9">
        <v>5000</v>
      </c>
      <c r="K2555" s="10">
        <f t="shared" si="18"/>
        <v>2499.9999999999995</v>
      </c>
      <c r="L2555" s="10">
        <f t="shared" si="19"/>
        <v>1249.9999999999998</v>
      </c>
      <c r="M2555" s="11">
        <v>0.5</v>
      </c>
      <c r="O2555" s="16"/>
      <c r="P2555" s="14"/>
      <c r="Q2555" s="12"/>
      <c r="R2555" s="13"/>
    </row>
    <row r="2556" spans="1:18" ht="15.75" customHeight="1">
      <c r="A2556" s="1"/>
      <c r="B2556" s="6" t="s">
        <v>14</v>
      </c>
      <c r="C2556" s="6">
        <v>1185732</v>
      </c>
      <c r="D2556" s="7">
        <v>44365</v>
      </c>
      <c r="E2556" s="6" t="s">
        <v>46</v>
      </c>
      <c r="F2556" s="6" t="s">
        <v>94</v>
      </c>
      <c r="G2556" s="6" t="s">
        <v>95</v>
      </c>
      <c r="H2556" s="6" t="s">
        <v>17</v>
      </c>
      <c r="I2556" s="8">
        <v>0.44999999999999996</v>
      </c>
      <c r="J2556" s="9">
        <v>7500</v>
      </c>
      <c r="K2556" s="10">
        <f t="shared" ref="K2556:K2810" si="20">I2556*J2556</f>
        <v>3374.9999999999995</v>
      </c>
      <c r="L2556" s="10">
        <f t="shared" ref="L2556:L2810" si="21">K2556*M2556</f>
        <v>1350</v>
      </c>
      <c r="M2556" s="11">
        <v>0.4</v>
      </c>
      <c r="O2556" s="16"/>
      <c r="P2556" s="14"/>
      <c r="Q2556" s="12"/>
      <c r="R2556" s="13"/>
    </row>
    <row r="2557" spans="1:18" ht="15.75" customHeight="1">
      <c r="A2557" s="1"/>
      <c r="B2557" s="6" t="s">
        <v>14</v>
      </c>
      <c r="C2557" s="6">
        <v>1185732</v>
      </c>
      <c r="D2557" s="7">
        <v>44365</v>
      </c>
      <c r="E2557" s="6" t="s">
        <v>46</v>
      </c>
      <c r="F2557" s="6" t="s">
        <v>94</v>
      </c>
      <c r="G2557" s="6" t="s">
        <v>95</v>
      </c>
      <c r="H2557" s="6" t="s">
        <v>18</v>
      </c>
      <c r="I2557" s="8">
        <v>0.4</v>
      </c>
      <c r="J2557" s="9">
        <v>5000</v>
      </c>
      <c r="K2557" s="10">
        <f t="shared" si="20"/>
        <v>2000</v>
      </c>
      <c r="L2557" s="10">
        <f t="shared" si="21"/>
        <v>700</v>
      </c>
      <c r="M2557" s="11">
        <v>0.35</v>
      </c>
      <c r="O2557" s="16"/>
      <c r="P2557" s="14"/>
      <c r="Q2557" s="12"/>
      <c r="R2557" s="13"/>
    </row>
    <row r="2558" spans="1:18" ht="15.75" customHeight="1">
      <c r="A2558" s="1"/>
      <c r="B2558" s="6" t="s">
        <v>14</v>
      </c>
      <c r="C2558" s="6">
        <v>1185732</v>
      </c>
      <c r="D2558" s="7">
        <v>44365</v>
      </c>
      <c r="E2558" s="6" t="s">
        <v>46</v>
      </c>
      <c r="F2558" s="6" t="s">
        <v>94</v>
      </c>
      <c r="G2558" s="6" t="s">
        <v>95</v>
      </c>
      <c r="H2558" s="6" t="s">
        <v>19</v>
      </c>
      <c r="I2558" s="8">
        <v>0.45</v>
      </c>
      <c r="J2558" s="9">
        <v>4750</v>
      </c>
      <c r="K2558" s="10">
        <f t="shared" si="20"/>
        <v>2137.5</v>
      </c>
      <c r="L2558" s="10">
        <f t="shared" si="21"/>
        <v>855</v>
      </c>
      <c r="M2558" s="11">
        <v>0.4</v>
      </c>
      <c r="O2558" s="16"/>
      <c r="P2558" s="14"/>
      <c r="Q2558" s="12"/>
      <c r="R2558" s="13"/>
    </row>
    <row r="2559" spans="1:18" ht="15.75" customHeight="1">
      <c r="A2559" s="1"/>
      <c r="B2559" s="6" t="s">
        <v>14</v>
      </c>
      <c r="C2559" s="6">
        <v>1185732</v>
      </c>
      <c r="D2559" s="7">
        <v>44365</v>
      </c>
      <c r="E2559" s="6" t="s">
        <v>46</v>
      </c>
      <c r="F2559" s="6" t="s">
        <v>94</v>
      </c>
      <c r="G2559" s="6" t="s">
        <v>95</v>
      </c>
      <c r="H2559" s="6" t="s">
        <v>20</v>
      </c>
      <c r="I2559" s="8">
        <v>0.45</v>
      </c>
      <c r="J2559" s="9">
        <v>4500</v>
      </c>
      <c r="K2559" s="10">
        <f t="shared" si="20"/>
        <v>2025</v>
      </c>
      <c r="L2559" s="10">
        <f t="shared" si="21"/>
        <v>810</v>
      </c>
      <c r="M2559" s="11">
        <v>0.4</v>
      </c>
      <c r="O2559" s="16"/>
      <c r="P2559" s="14"/>
      <c r="Q2559" s="12"/>
      <c r="R2559" s="13"/>
    </row>
    <row r="2560" spans="1:18" ht="15.75" customHeight="1">
      <c r="A2560" s="1"/>
      <c r="B2560" s="6" t="s">
        <v>14</v>
      </c>
      <c r="C2560" s="6">
        <v>1185732</v>
      </c>
      <c r="D2560" s="7">
        <v>44365</v>
      </c>
      <c r="E2560" s="6" t="s">
        <v>46</v>
      </c>
      <c r="F2560" s="6" t="s">
        <v>94</v>
      </c>
      <c r="G2560" s="6" t="s">
        <v>95</v>
      </c>
      <c r="H2560" s="6" t="s">
        <v>21</v>
      </c>
      <c r="I2560" s="8">
        <v>0.6</v>
      </c>
      <c r="J2560" s="9">
        <v>4500</v>
      </c>
      <c r="K2560" s="10">
        <f t="shared" si="20"/>
        <v>2700</v>
      </c>
      <c r="L2560" s="10">
        <f t="shared" si="21"/>
        <v>944.99999999999989</v>
      </c>
      <c r="M2560" s="11">
        <v>0.35</v>
      </c>
      <c r="O2560" s="16"/>
      <c r="P2560" s="14"/>
      <c r="Q2560" s="12"/>
      <c r="R2560" s="13"/>
    </row>
    <row r="2561" spans="1:18" ht="15.75" customHeight="1">
      <c r="A2561" s="1"/>
      <c r="B2561" s="6" t="s">
        <v>14</v>
      </c>
      <c r="C2561" s="6">
        <v>1185732</v>
      </c>
      <c r="D2561" s="7">
        <v>44365</v>
      </c>
      <c r="E2561" s="6" t="s">
        <v>46</v>
      </c>
      <c r="F2561" s="6" t="s">
        <v>94</v>
      </c>
      <c r="G2561" s="6" t="s">
        <v>95</v>
      </c>
      <c r="H2561" s="6" t="s">
        <v>22</v>
      </c>
      <c r="I2561" s="8">
        <v>0.65</v>
      </c>
      <c r="J2561" s="9">
        <v>6250</v>
      </c>
      <c r="K2561" s="10">
        <f t="shared" si="20"/>
        <v>4062.5</v>
      </c>
      <c r="L2561" s="10">
        <f t="shared" si="21"/>
        <v>2031.25</v>
      </c>
      <c r="M2561" s="11">
        <v>0.5</v>
      </c>
      <c r="O2561" s="16"/>
      <c r="P2561" s="14"/>
      <c r="Q2561" s="12"/>
      <c r="R2561" s="13"/>
    </row>
    <row r="2562" spans="1:18" ht="15.75" customHeight="1">
      <c r="A2562" s="1"/>
      <c r="B2562" s="6" t="s">
        <v>14</v>
      </c>
      <c r="C2562" s="6">
        <v>1185732</v>
      </c>
      <c r="D2562" s="7">
        <v>44393</v>
      </c>
      <c r="E2562" s="6" t="s">
        <v>46</v>
      </c>
      <c r="F2562" s="6" t="s">
        <v>94</v>
      </c>
      <c r="G2562" s="6" t="s">
        <v>95</v>
      </c>
      <c r="H2562" s="6" t="s">
        <v>17</v>
      </c>
      <c r="I2562" s="8">
        <v>0.6</v>
      </c>
      <c r="J2562" s="9">
        <v>8500</v>
      </c>
      <c r="K2562" s="10">
        <f t="shared" si="20"/>
        <v>5100</v>
      </c>
      <c r="L2562" s="10">
        <f t="shared" si="21"/>
        <v>2040</v>
      </c>
      <c r="M2562" s="11">
        <v>0.4</v>
      </c>
      <c r="O2562" s="16"/>
      <c r="P2562" s="14"/>
      <c r="Q2562" s="12"/>
      <c r="R2562" s="13"/>
    </row>
    <row r="2563" spans="1:18" ht="15.75" customHeight="1">
      <c r="A2563" s="1"/>
      <c r="B2563" s="6" t="s">
        <v>14</v>
      </c>
      <c r="C2563" s="6">
        <v>1185732</v>
      </c>
      <c r="D2563" s="7">
        <v>44393</v>
      </c>
      <c r="E2563" s="6" t="s">
        <v>46</v>
      </c>
      <c r="F2563" s="6" t="s">
        <v>94</v>
      </c>
      <c r="G2563" s="6" t="s">
        <v>95</v>
      </c>
      <c r="H2563" s="6" t="s">
        <v>18</v>
      </c>
      <c r="I2563" s="8">
        <v>0.55000000000000004</v>
      </c>
      <c r="J2563" s="9">
        <v>6000</v>
      </c>
      <c r="K2563" s="10">
        <f t="shared" si="20"/>
        <v>3300.0000000000005</v>
      </c>
      <c r="L2563" s="10">
        <f t="shared" si="21"/>
        <v>1155</v>
      </c>
      <c r="M2563" s="11">
        <v>0.35</v>
      </c>
      <c r="O2563" s="16"/>
      <c r="P2563" s="14"/>
      <c r="Q2563" s="12"/>
      <c r="R2563" s="13"/>
    </row>
    <row r="2564" spans="1:18" ht="15.75" customHeight="1">
      <c r="A2564" s="1"/>
      <c r="B2564" s="6" t="s">
        <v>14</v>
      </c>
      <c r="C2564" s="6">
        <v>1185732</v>
      </c>
      <c r="D2564" s="7">
        <v>44393</v>
      </c>
      <c r="E2564" s="6" t="s">
        <v>46</v>
      </c>
      <c r="F2564" s="6" t="s">
        <v>94</v>
      </c>
      <c r="G2564" s="6" t="s">
        <v>95</v>
      </c>
      <c r="H2564" s="6" t="s">
        <v>19</v>
      </c>
      <c r="I2564" s="8">
        <v>0.5</v>
      </c>
      <c r="J2564" s="9">
        <v>5250</v>
      </c>
      <c r="K2564" s="10">
        <f t="shared" si="20"/>
        <v>2625</v>
      </c>
      <c r="L2564" s="10">
        <f t="shared" si="21"/>
        <v>1050</v>
      </c>
      <c r="M2564" s="11">
        <v>0.4</v>
      </c>
      <c r="O2564" s="16"/>
      <c r="P2564" s="14"/>
      <c r="Q2564" s="12"/>
      <c r="R2564" s="13"/>
    </row>
    <row r="2565" spans="1:18" ht="15.75" customHeight="1">
      <c r="A2565" s="1"/>
      <c r="B2565" s="6" t="s">
        <v>14</v>
      </c>
      <c r="C2565" s="6">
        <v>1185732</v>
      </c>
      <c r="D2565" s="7">
        <v>44393</v>
      </c>
      <c r="E2565" s="6" t="s">
        <v>46</v>
      </c>
      <c r="F2565" s="6" t="s">
        <v>94</v>
      </c>
      <c r="G2565" s="6" t="s">
        <v>95</v>
      </c>
      <c r="H2565" s="6" t="s">
        <v>20</v>
      </c>
      <c r="I2565" s="8">
        <v>0.5</v>
      </c>
      <c r="J2565" s="9">
        <v>4750</v>
      </c>
      <c r="K2565" s="10">
        <f t="shared" si="20"/>
        <v>2375</v>
      </c>
      <c r="L2565" s="10">
        <f t="shared" si="21"/>
        <v>950</v>
      </c>
      <c r="M2565" s="11">
        <v>0.4</v>
      </c>
      <c r="O2565" s="16"/>
      <c r="P2565" s="14"/>
      <c r="Q2565" s="12"/>
      <c r="R2565" s="13"/>
    </row>
    <row r="2566" spans="1:18" ht="15.75" customHeight="1">
      <c r="A2566" s="1"/>
      <c r="B2566" s="6" t="s">
        <v>14</v>
      </c>
      <c r="C2566" s="6">
        <v>1185732</v>
      </c>
      <c r="D2566" s="7">
        <v>44393</v>
      </c>
      <c r="E2566" s="6" t="s">
        <v>46</v>
      </c>
      <c r="F2566" s="6" t="s">
        <v>94</v>
      </c>
      <c r="G2566" s="6" t="s">
        <v>95</v>
      </c>
      <c r="H2566" s="6" t="s">
        <v>21</v>
      </c>
      <c r="I2566" s="8">
        <v>0.6</v>
      </c>
      <c r="J2566" s="9">
        <v>5000</v>
      </c>
      <c r="K2566" s="10">
        <f t="shared" si="20"/>
        <v>3000</v>
      </c>
      <c r="L2566" s="10">
        <f t="shared" si="21"/>
        <v>1050</v>
      </c>
      <c r="M2566" s="11">
        <v>0.35</v>
      </c>
      <c r="O2566" s="16"/>
      <c r="P2566" s="14"/>
      <c r="Q2566" s="12"/>
      <c r="R2566" s="13"/>
    </row>
    <row r="2567" spans="1:18" ht="15.75" customHeight="1">
      <c r="A2567" s="1"/>
      <c r="B2567" s="6" t="s">
        <v>14</v>
      </c>
      <c r="C2567" s="6">
        <v>1185732</v>
      </c>
      <c r="D2567" s="7">
        <v>44393</v>
      </c>
      <c r="E2567" s="6" t="s">
        <v>46</v>
      </c>
      <c r="F2567" s="6" t="s">
        <v>94</v>
      </c>
      <c r="G2567" s="6" t="s">
        <v>95</v>
      </c>
      <c r="H2567" s="6" t="s">
        <v>22</v>
      </c>
      <c r="I2567" s="8">
        <v>0.65</v>
      </c>
      <c r="J2567" s="9">
        <v>6750</v>
      </c>
      <c r="K2567" s="10">
        <f t="shared" si="20"/>
        <v>4387.5</v>
      </c>
      <c r="L2567" s="10">
        <f t="shared" si="21"/>
        <v>2193.75</v>
      </c>
      <c r="M2567" s="11">
        <v>0.5</v>
      </c>
      <c r="O2567" s="16"/>
      <c r="P2567" s="14"/>
      <c r="Q2567" s="12"/>
      <c r="R2567" s="13"/>
    </row>
    <row r="2568" spans="1:18" ht="15.75" customHeight="1">
      <c r="A2568" s="1"/>
      <c r="B2568" s="6" t="s">
        <v>14</v>
      </c>
      <c r="C2568" s="6">
        <v>1185732</v>
      </c>
      <c r="D2568" s="7">
        <v>44425</v>
      </c>
      <c r="E2568" s="6" t="s">
        <v>46</v>
      </c>
      <c r="F2568" s="6" t="s">
        <v>94</v>
      </c>
      <c r="G2568" s="6" t="s">
        <v>95</v>
      </c>
      <c r="H2568" s="6" t="s">
        <v>17</v>
      </c>
      <c r="I2568" s="8">
        <v>0.6</v>
      </c>
      <c r="J2568" s="9">
        <v>8250</v>
      </c>
      <c r="K2568" s="10">
        <f t="shared" si="20"/>
        <v>4950</v>
      </c>
      <c r="L2568" s="10">
        <f t="shared" si="21"/>
        <v>1980</v>
      </c>
      <c r="M2568" s="11">
        <v>0.4</v>
      </c>
      <c r="O2568" s="16"/>
      <c r="P2568" s="14"/>
      <c r="Q2568" s="12"/>
      <c r="R2568" s="13"/>
    </row>
    <row r="2569" spans="1:18" ht="15.75" customHeight="1">
      <c r="A2569" s="1"/>
      <c r="B2569" s="6" t="s">
        <v>14</v>
      </c>
      <c r="C2569" s="6">
        <v>1185732</v>
      </c>
      <c r="D2569" s="7">
        <v>44425</v>
      </c>
      <c r="E2569" s="6" t="s">
        <v>46</v>
      </c>
      <c r="F2569" s="6" t="s">
        <v>94</v>
      </c>
      <c r="G2569" s="6" t="s">
        <v>95</v>
      </c>
      <c r="H2569" s="6" t="s">
        <v>18</v>
      </c>
      <c r="I2569" s="8">
        <v>0.55000000000000004</v>
      </c>
      <c r="J2569" s="9">
        <v>6000</v>
      </c>
      <c r="K2569" s="10">
        <f t="shared" si="20"/>
        <v>3300.0000000000005</v>
      </c>
      <c r="L2569" s="10">
        <f t="shared" si="21"/>
        <v>1155</v>
      </c>
      <c r="M2569" s="11">
        <v>0.35</v>
      </c>
      <c r="O2569" s="16"/>
      <c r="P2569" s="14"/>
      <c r="Q2569" s="12"/>
      <c r="R2569" s="13"/>
    </row>
    <row r="2570" spans="1:18" ht="15.75" customHeight="1">
      <c r="A2570" s="1"/>
      <c r="B2570" s="6" t="s">
        <v>14</v>
      </c>
      <c r="C2570" s="6">
        <v>1185732</v>
      </c>
      <c r="D2570" s="7">
        <v>44425</v>
      </c>
      <c r="E2570" s="6" t="s">
        <v>46</v>
      </c>
      <c r="F2570" s="6" t="s">
        <v>94</v>
      </c>
      <c r="G2570" s="6" t="s">
        <v>95</v>
      </c>
      <c r="H2570" s="6" t="s">
        <v>19</v>
      </c>
      <c r="I2570" s="8">
        <v>0.5</v>
      </c>
      <c r="J2570" s="9">
        <v>5250</v>
      </c>
      <c r="K2570" s="10">
        <f t="shared" si="20"/>
        <v>2625</v>
      </c>
      <c r="L2570" s="10">
        <f t="shared" si="21"/>
        <v>1050</v>
      </c>
      <c r="M2570" s="11">
        <v>0.4</v>
      </c>
      <c r="O2570" s="16"/>
      <c r="P2570" s="14"/>
      <c r="Q2570" s="12"/>
      <c r="R2570" s="13"/>
    </row>
    <row r="2571" spans="1:18" ht="15.75" customHeight="1">
      <c r="A2571" s="1"/>
      <c r="B2571" s="6" t="s">
        <v>14</v>
      </c>
      <c r="C2571" s="6">
        <v>1185732</v>
      </c>
      <c r="D2571" s="7">
        <v>44425</v>
      </c>
      <c r="E2571" s="6" t="s">
        <v>46</v>
      </c>
      <c r="F2571" s="6" t="s">
        <v>94</v>
      </c>
      <c r="G2571" s="6" t="s">
        <v>95</v>
      </c>
      <c r="H2571" s="6" t="s">
        <v>20</v>
      </c>
      <c r="I2571" s="8">
        <v>0.4</v>
      </c>
      <c r="J2571" s="9">
        <v>4750</v>
      </c>
      <c r="K2571" s="10">
        <f t="shared" si="20"/>
        <v>1900</v>
      </c>
      <c r="L2571" s="10">
        <f t="shared" si="21"/>
        <v>760</v>
      </c>
      <c r="M2571" s="11">
        <v>0.4</v>
      </c>
      <c r="O2571" s="16"/>
      <c r="P2571" s="14"/>
      <c r="Q2571" s="12"/>
      <c r="R2571" s="13"/>
    </row>
    <row r="2572" spans="1:18" ht="15.75" customHeight="1">
      <c r="A2572" s="1"/>
      <c r="B2572" s="6" t="s">
        <v>14</v>
      </c>
      <c r="C2572" s="6">
        <v>1185732</v>
      </c>
      <c r="D2572" s="7">
        <v>44425</v>
      </c>
      <c r="E2572" s="6" t="s">
        <v>46</v>
      </c>
      <c r="F2572" s="6" t="s">
        <v>94</v>
      </c>
      <c r="G2572" s="6" t="s">
        <v>95</v>
      </c>
      <c r="H2572" s="6" t="s">
        <v>21</v>
      </c>
      <c r="I2572" s="8">
        <v>0.5</v>
      </c>
      <c r="J2572" s="9">
        <v>4500</v>
      </c>
      <c r="K2572" s="10">
        <f t="shared" si="20"/>
        <v>2250</v>
      </c>
      <c r="L2572" s="10">
        <f t="shared" si="21"/>
        <v>787.5</v>
      </c>
      <c r="M2572" s="11">
        <v>0.35</v>
      </c>
      <c r="O2572" s="16"/>
      <c r="P2572" s="14"/>
      <c r="Q2572" s="12"/>
      <c r="R2572" s="13"/>
    </row>
    <row r="2573" spans="1:18" ht="15.75" customHeight="1">
      <c r="A2573" s="1"/>
      <c r="B2573" s="6" t="s">
        <v>14</v>
      </c>
      <c r="C2573" s="6">
        <v>1185732</v>
      </c>
      <c r="D2573" s="7">
        <v>44425</v>
      </c>
      <c r="E2573" s="6" t="s">
        <v>46</v>
      </c>
      <c r="F2573" s="6" t="s">
        <v>94</v>
      </c>
      <c r="G2573" s="6" t="s">
        <v>95</v>
      </c>
      <c r="H2573" s="6" t="s">
        <v>22</v>
      </c>
      <c r="I2573" s="8">
        <v>0.55000000000000004</v>
      </c>
      <c r="J2573" s="9">
        <v>6250</v>
      </c>
      <c r="K2573" s="10">
        <f t="shared" si="20"/>
        <v>3437.5000000000005</v>
      </c>
      <c r="L2573" s="10">
        <f t="shared" si="21"/>
        <v>1718.7500000000002</v>
      </c>
      <c r="M2573" s="11">
        <v>0.5</v>
      </c>
      <c r="O2573" s="16"/>
      <c r="P2573" s="14"/>
      <c r="Q2573" s="12"/>
      <c r="R2573" s="13"/>
    </row>
    <row r="2574" spans="1:18" ht="15.75" customHeight="1">
      <c r="A2574" s="1"/>
      <c r="B2574" s="6" t="s">
        <v>14</v>
      </c>
      <c r="C2574" s="6">
        <v>1185732</v>
      </c>
      <c r="D2574" s="7">
        <v>44455</v>
      </c>
      <c r="E2574" s="6" t="s">
        <v>46</v>
      </c>
      <c r="F2574" s="6" t="s">
        <v>94</v>
      </c>
      <c r="G2574" s="6" t="s">
        <v>95</v>
      </c>
      <c r="H2574" s="6" t="s">
        <v>17</v>
      </c>
      <c r="I2574" s="8">
        <v>0.5</v>
      </c>
      <c r="J2574" s="9">
        <v>7250</v>
      </c>
      <c r="K2574" s="10">
        <f t="shared" si="20"/>
        <v>3625</v>
      </c>
      <c r="L2574" s="10">
        <f t="shared" si="21"/>
        <v>1450</v>
      </c>
      <c r="M2574" s="11">
        <v>0.4</v>
      </c>
      <c r="O2574" s="16"/>
      <c r="P2574" s="14"/>
      <c r="Q2574" s="12"/>
      <c r="R2574" s="13"/>
    </row>
    <row r="2575" spans="1:18" ht="15.75" customHeight="1">
      <c r="A2575" s="1"/>
      <c r="B2575" s="6" t="s">
        <v>14</v>
      </c>
      <c r="C2575" s="6">
        <v>1185732</v>
      </c>
      <c r="D2575" s="7">
        <v>44455</v>
      </c>
      <c r="E2575" s="6" t="s">
        <v>46</v>
      </c>
      <c r="F2575" s="6" t="s">
        <v>94</v>
      </c>
      <c r="G2575" s="6" t="s">
        <v>95</v>
      </c>
      <c r="H2575" s="6" t="s">
        <v>18</v>
      </c>
      <c r="I2575" s="8">
        <v>0.45000000000000012</v>
      </c>
      <c r="J2575" s="9">
        <v>5250</v>
      </c>
      <c r="K2575" s="10">
        <f t="shared" si="20"/>
        <v>2362.5000000000005</v>
      </c>
      <c r="L2575" s="10">
        <f t="shared" si="21"/>
        <v>826.87500000000011</v>
      </c>
      <c r="M2575" s="11">
        <v>0.35</v>
      </c>
      <c r="O2575" s="16"/>
      <c r="P2575" s="14"/>
      <c r="Q2575" s="12"/>
      <c r="R2575" s="13"/>
    </row>
    <row r="2576" spans="1:18" ht="15.75" customHeight="1">
      <c r="A2576" s="1"/>
      <c r="B2576" s="6" t="s">
        <v>14</v>
      </c>
      <c r="C2576" s="6">
        <v>1185732</v>
      </c>
      <c r="D2576" s="7">
        <v>44455</v>
      </c>
      <c r="E2576" s="6" t="s">
        <v>46</v>
      </c>
      <c r="F2576" s="6" t="s">
        <v>94</v>
      </c>
      <c r="G2576" s="6" t="s">
        <v>95</v>
      </c>
      <c r="H2576" s="6" t="s">
        <v>19</v>
      </c>
      <c r="I2576" s="8">
        <v>0.20000000000000007</v>
      </c>
      <c r="J2576" s="9">
        <v>4250</v>
      </c>
      <c r="K2576" s="10">
        <f t="shared" si="20"/>
        <v>850.00000000000023</v>
      </c>
      <c r="L2576" s="10">
        <f t="shared" si="21"/>
        <v>340.00000000000011</v>
      </c>
      <c r="M2576" s="11">
        <v>0.4</v>
      </c>
      <c r="O2576" s="16"/>
      <c r="P2576" s="14"/>
      <c r="Q2576" s="12"/>
      <c r="R2576" s="13"/>
    </row>
    <row r="2577" spans="1:18" ht="15.75" customHeight="1">
      <c r="A2577" s="1"/>
      <c r="B2577" s="6" t="s">
        <v>14</v>
      </c>
      <c r="C2577" s="6">
        <v>1185732</v>
      </c>
      <c r="D2577" s="7">
        <v>44455</v>
      </c>
      <c r="E2577" s="6" t="s">
        <v>46</v>
      </c>
      <c r="F2577" s="6" t="s">
        <v>94</v>
      </c>
      <c r="G2577" s="6" t="s">
        <v>95</v>
      </c>
      <c r="H2577" s="6" t="s">
        <v>20</v>
      </c>
      <c r="I2577" s="8">
        <v>0.20000000000000007</v>
      </c>
      <c r="J2577" s="9">
        <v>4000</v>
      </c>
      <c r="K2577" s="10">
        <f t="shared" si="20"/>
        <v>800.00000000000023</v>
      </c>
      <c r="L2577" s="10">
        <f t="shared" si="21"/>
        <v>320.00000000000011</v>
      </c>
      <c r="M2577" s="11">
        <v>0.4</v>
      </c>
      <c r="O2577" s="16"/>
      <c r="P2577" s="14"/>
      <c r="Q2577" s="12"/>
      <c r="R2577" s="13"/>
    </row>
    <row r="2578" spans="1:18" ht="15.75" customHeight="1">
      <c r="A2578" s="1"/>
      <c r="B2578" s="6" t="s">
        <v>14</v>
      </c>
      <c r="C2578" s="6">
        <v>1185732</v>
      </c>
      <c r="D2578" s="7">
        <v>44455</v>
      </c>
      <c r="E2578" s="6" t="s">
        <v>46</v>
      </c>
      <c r="F2578" s="6" t="s">
        <v>94</v>
      </c>
      <c r="G2578" s="6" t="s">
        <v>95</v>
      </c>
      <c r="H2578" s="6" t="s">
        <v>21</v>
      </c>
      <c r="I2578" s="8">
        <v>0.30000000000000004</v>
      </c>
      <c r="J2578" s="9">
        <v>4000</v>
      </c>
      <c r="K2578" s="10">
        <f t="shared" si="20"/>
        <v>1200.0000000000002</v>
      </c>
      <c r="L2578" s="10">
        <f t="shared" si="21"/>
        <v>420.00000000000006</v>
      </c>
      <c r="M2578" s="11">
        <v>0.35</v>
      </c>
      <c r="O2578" s="16"/>
      <c r="P2578" s="14"/>
      <c r="Q2578" s="12"/>
      <c r="R2578" s="13"/>
    </row>
    <row r="2579" spans="1:18" ht="15.75" customHeight="1">
      <c r="A2579" s="1"/>
      <c r="B2579" s="6" t="s">
        <v>14</v>
      </c>
      <c r="C2579" s="6">
        <v>1185732</v>
      </c>
      <c r="D2579" s="7">
        <v>44455</v>
      </c>
      <c r="E2579" s="6" t="s">
        <v>46</v>
      </c>
      <c r="F2579" s="6" t="s">
        <v>94</v>
      </c>
      <c r="G2579" s="6" t="s">
        <v>95</v>
      </c>
      <c r="H2579" s="6" t="s">
        <v>22</v>
      </c>
      <c r="I2579" s="8">
        <v>0.35000000000000009</v>
      </c>
      <c r="J2579" s="9">
        <v>5000</v>
      </c>
      <c r="K2579" s="10">
        <f t="shared" si="20"/>
        <v>1750.0000000000005</v>
      </c>
      <c r="L2579" s="10">
        <f t="shared" si="21"/>
        <v>875.00000000000023</v>
      </c>
      <c r="M2579" s="11">
        <v>0.5</v>
      </c>
      <c r="O2579" s="16"/>
      <c r="P2579" s="14"/>
      <c r="Q2579" s="12"/>
      <c r="R2579" s="13"/>
    </row>
    <row r="2580" spans="1:18" ht="15.75" customHeight="1">
      <c r="A2580" s="1"/>
      <c r="B2580" s="6" t="s">
        <v>14</v>
      </c>
      <c r="C2580" s="6">
        <v>1185732</v>
      </c>
      <c r="D2580" s="7">
        <v>44487</v>
      </c>
      <c r="E2580" s="6" t="s">
        <v>46</v>
      </c>
      <c r="F2580" s="6" t="s">
        <v>94</v>
      </c>
      <c r="G2580" s="6" t="s">
        <v>95</v>
      </c>
      <c r="H2580" s="6" t="s">
        <v>17</v>
      </c>
      <c r="I2580" s="8">
        <v>0.35000000000000009</v>
      </c>
      <c r="J2580" s="9">
        <v>6750</v>
      </c>
      <c r="K2580" s="10">
        <f t="shared" si="20"/>
        <v>2362.5000000000005</v>
      </c>
      <c r="L2580" s="10">
        <f t="shared" si="21"/>
        <v>945.00000000000023</v>
      </c>
      <c r="M2580" s="11">
        <v>0.4</v>
      </c>
      <c r="O2580" s="16"/>
      <c r="P2580" s="14"/>
      <c r="Q2580" s="12"/>
      <c r="R2580" s="13"/>
    </row>
    <row r="2581" spans="1:18" ht="15.75" customHeight="1">
      <c r="A2581" s="1"/>
      <c r="B2581" s="6" t="s">
        <v>14</v>
      </c>
      <c r="C2581" s="6">
        <v>1185732</v>
      </c>
      <c r="D2581" s="7">
        <v>44487</v>
      </c>
      <c r="E2581" s="6" t="s">
        <v>46</v>
      </c>
      <c r="F2581" s="6" t="s">
        <v>94</v>
      </c>
      <c r="G2581" s="6" t="s">
        <v>95</v>
      </c>
      <c r="H2581" s="6" t="s">
        <v>18</v>
      </c>
      <c r="I2581" s="8">
        <v>0.25000000000000011</v>
      </c>
      <c r="J2581" s="9">
        <v>5000</v>
      </c>
      <c r="K2581" s="10">
        <f t="shared" si="20"/>
        <v>1250.0000000000005</v>
      </c>
      <c r="L2581" s="10">
        <f t="shared" si="21"/>
        <v>437.50000000000011</v>
      </c>
      <c r="M2581" s="11">
        <v>0.35</v>
      </c>
      <c r="O2581" s="16"/>
      <c r="P2581" s="14"/>
      <c r="Q2581" s="12"/>
      <c r="R2581" s="13"/>
    </row>
    <row r="2582" spans="1:18" ht="15.75" customHeight="1">
      <c r="A2582" s="1"/>
      <c r="B2582" s="6" t="s">
        <v>14</v>
      </c>
      <c r="C2582" s="6">
        <v>1185732</v>
      </c>
      <c r="D2582" s="7">
        <v>44487</v>
      </c>
      <c r="E2582" s="6" t="s">
        <v>46</v>
      </c>
      <c r="F2582" s="6" t="s">
        <v>94</v>
      </c>
      <c r="G2582" s="6" t="s">
        <v>95</v>
      </c>
      <c r="H2582" s="6" t="s">
        <v>19</v>
      </c>
      <c r="I2582" s="8">
        <v>0.25000000000000011</v>
      </c>
      <c r="J2582" s="9">
        <v>3750</v>
      </c>
      <c r="K2582" s="10">
        <f t="shared" si="20"/>
        <v>937.50000000000045</v>
      </c>
      <c r="L2582" s="10">
        <f t="shared" si="21"/>
        <v>375.00000000000023</v>
      </c>
      <c r="M2582" s="11">
        <v>0.4</v>
      </c>
      <c r="O2582" s="16"/>
      <c r="P2582" s="14"/>
      <c r="Q2582" s="12"/>
      <c r="R2582" s="13"/>
    </row>
    <row r="2583" spans="1:18" ht="15.75" customHeight="1">
      <c r="A2583" s="1"/>
      <c r="B2583" s="6" t="s">
        <v>14</v>
      </c>
      <c r="C2583" s="6">
        <v>1185732</v>
      </c>
      <c r="D2583" s="7">
        <v>44487</v>
      </c>
      <c r="E2583" s="6" t="s">
        <v>46</v>
      </c>
      <c r="F2583" s="6" t="s">
        <v>94</v>
      </c>
      <c r="G2583" s="6" t="s">
        <v>95</v>
      </c>
      <c r="H2583" s="6" t="s">
        <v>20</v>
      </c>
      <c r="I2583" s="8">
        <v>0.25000000000000011</v>
      </c>
      <c r="J2583" s="9">
        <v>3500</v>
      </c>
      <c r="K2583" s="10">
        <f t="shared" si="20"/>
        <v>875.00000000000034</v>
      </c>
      <c r="L2583" s="10">
        <f t="shared" si="21"/>
        <v>350.00000000000017</v>
      </c>
      <c r="M2583" s="11">
        <v>0.4</v>
      </c>
      <c r="O2583" s="16"/>
      <c r="P2583" s="14"/>
      <c r="Q2583" s="12"/>
      <c r="R2583" s="13"/>
    </row>
    <row r="2584" spans="1:18" ht="15.75" customHeight="1">
      <c r="A2584" s="1"/>
      <c r="B2584" s="6" t="s">
        <v>14</v>
      </c>
      <c r="C2584" s="6">
        <v>1185732</v>
      </c>
      <c r="D2584" s="7">
        <v>44487</v>
      </c>
      <c r="E2584" s="6" t="s">
        <v>46</v>
      </c>
      <c r="F2584" s="6" t="s">
        <v>94</v>
      </c>
      <c r="G2584" s="6" t="s">
        <v>95</v>
      </c>
      <c r="H2584" s="6" t="s">
        <v>21</v>
      </c>
      <c r="I2584" s="8">
        <v>0.35000000000000009</v>
      </c>
      <c r="J2584" s="9">
        <v>3500</v>
      </c>
      <c r="K2584" s="10">
        <f t="shared" si="20"/>
        <v>1225.0000000000002</v>
      </c>
      <c r="L2584" s="10">
        <f t="shared" si="21"/>
        <v>428.75000000000006</v>
      </c>
      <c r="M2584" s="11">
        <v>0.35</v>
      </c>
      <c r="O2584" s="16"/>
      <c r="P2584" s="14"/>
      <c r="Q2584" s="12"/>
      <c r="R2584" s="13"/>
    </row>
    <row r="2585" spans="1:18" ht="15.75" customHeight="1">
      <c r="A2585" s="1"/>
      <c r="B2585" s="6" t="s">
        <v>14</v>
      </c>
      <c r="C2585" s="6">
        <v>1185732</v>
      </c>
      <c r="D2585" s="7">
        <v>44487</v>
      </c>
      <c r="E2585" s="6" t="s">
        <v>46</v>
      </c>
      <c r="F2585" s="6" t="s">
        <v>94</v>
      </c>
      <c r="G2585" s="6" t="s">
        <v>95</v>
      </c>
      <c r="H2585" s="6" t="s">
        <v>22</v>
      </c>
      <c r="I2585" s="8">
        <v>0.35000000000000003</v>
      </c>
      <c r="J2585" s="9">
        <v>4750</v>
      </c>
      <c r="K2585" s="10">
        <f t="shared" si="20"/>
        <v>1662.5000000000002</v>
      </c>
      <c r="L2585" s="10">
        <f t="shared" si="21"/>
        <v>831.25000000000011</v>
      </c>
      <c r="M2585" s="11">
        <v>0.5</v>
      </c>
      <c r="O2585" s="16"/>
      <c r="P2585" s="14"/>
      <c r="Q2585" s="12"/>
      <c r="R2585" s="13"/>
    </row>
    <row r="2586" spans="1:18" ht="15.75" customHeight="1">
      <c r="A2586" s="1"/>
      <c r="B2586" s="6" t="s">
        <v>14</v>
      </c>
      <c r="C2586" s="6">
        <v>1185732</v>
      </c>
      <c r="D2586" s="7">
        <v>44517</v>
      </c>
      <c r="E2586" s="6" t="s">
        <v>46</v>
      </c>
      <c r="F2586" s="6" t="s">
        <v>94</v>
      </c>
      <c r="G2586" s="6" t="s">
        <v>95</v>
      </c>
      <c r="H2586" s="6" t="s">
        <v>17</v>
      </c>
      <c r="I2586" s="8">
        <v>0.3000000000000001</v>
      </c>
      <c r="J2586" s="9">
        <v>6250</v>
      </c>
      <c r="K2586" s="10">
        <f t="shared" si="20"/>
        <v>1875.0000000000007</v>
      </c>
      <c r="L2586" s="10">
        <f t="shared" si="21"/>
        <v>750.00000000000034</v>
      </c>
      <c r="M2586" s="11">
        <v>0.4</v>
      </c>
      <c r="O2586" s="16"/>
      <c r="P2586" s="14"/>
      <c r="Q2586" s="12"/>
      <c r="R2586" s="13"/>
    </row>
    <row r="2587" spans="1:18" ht="15.75" customHeight="1">
      <c r="A2587" s="1"/>
      <c r="B2587" s="6" t="s">
        <v>14</v>
      </c>
      <c r="C2587" s="6">
        <v>1185732</v>
      </c>
      <c r="D2587" s="7">
        <v>44517</v>
      </c>
      <c r="E2587" s="6" t="s">
        <v>46</v>
      </c>
      <c r="F2587" s="6" t="s">
        <v>94</v>
      </c>
      <c r="G2587" s="6" t="s">
        <v>95</v>
      </c>
      <c r="H2587" s="6" t="s">
        <v>18</v>
      </c>
      <c r="I2587" s="8">
        <v>0.20000000000000012</v>
      </c>
      <c r="J2587" s="9">
        <v>4500</v>
      </c>
      <c r="K2587" s="10">
        <f t="shared" si="20"/>
        <v>900.00000000000057</v>
      </c>
      <c r="L2587" s="10">
        <f t="shared" si="21"/>
        <v>315.00000000000017</v>
      </c>
      <c r="M2587" s="11">
        <v>0.35</v>
      </c>
      <c r="O2587" s="16"/>
      <c r="P2587" s="14"/>
      <c r="Q2587" s="12"/>
      <c r="R2587" s="13"/>
    </row>
    <row r="2588" spans="1:18" ht="15.75" customHeight="1">
      <c r="A2588" s="1"/>
      <c r="B2588" s="6" t="s">
        <v>14</v>
      </c>
      <c r="C2588" s="6">
        <v>1185732</v>
      </c>
      <c r="D2588" s="7">
        <v>44517</v>
      </c>
      <c r="E2588" s="6" t="s">
        <v>46</v>
      </c>
      <c r="F2588" s="6" t="s">
        <v>94</v>
      </c>
      <c r="G2588" s="6" t="s">
        <v>95</v>
      </c>
      <c r="H2588" s="6" t="s">
        <v>19</v>
      </c>
      <c r="I2588" s="8">
        <v>0.30000000000000016</v>
      </c>
      <c r="J2588" s="9">
        <v>3950</v>
      </c>
      <c r="K2588" s="10">
        <f t="shared" si="20"/>
        <v>1185.0000000000007</v>
      </c>
      <c r="L2588" s="10">
        <f t="shared" si="21"/>
        <v>474.00000000000028</v>
      </c>
      <c r="M2588" s="11">
        <v>0.4</v>
      </c>
      <c r="O2588" s="16"/>
      <c r="P2588" s="14"/>
      <c r="Q2588" s="12"/>
      <c r="R2588" s="13"/>
    </row>
    <row r="2589" spans="1:18" ht="15.75" customHeight="1">
      <c r="A2589" s="1"/>
      <c r="B2589" s="6" t="s">
        <v>14</v>
      </c>
      <c r="C2589" s="6">
        <v>1185732</v>
      </c>
      <c r="D2589" s="7">
        <v>44517</v>
      </c>
      <c r="E2589" s="6" t="s">
        <v>46</v>
      </c>
      <c r="F2589" s="6" t="s">
        <v>94</v>
      </c>
      <c r="G2589" s="6" t="s">
        <v>95</v>
      </c>
      <c r="H2589" s="6" t="s">
        <v>20</v>
      </c>
      <c r="I2589" s="8">
        <v>0.6000000000000002</v>
      </c>
      <c r="J2589" s="9">
        <v>4500</v>
      </c>
      <c r="K2589" s="10">
        <f t="shared" si="20"/>
        <v>2700.0000000000009</v>
      </c>
      <c r="L2589" s="10">
        <f t="shared" si="21"/>
        <v>1080.0000000000005</v>
      </c>
      <c r="M2589" s="11">
        <v>0.4</v>
      </c>
      <c r="O2589" s="16"/>
      <c r="P2589" s="14"/>
      <c r="Q2589" s="12"/>
      <c r="R2589" s="13"/>
    </row>
    <row r="2590" spans="1:18" ht="15.75" customHeight="1">
      <c r="A2590" s="1"/>
      <c r="B2590" s="6" t="s">
        <v>14</v>
      </c>
      <c r="C2590" s="6">
        <v>1185732</v>
      </c>
      <c r="D2590" s="7">
        <v>44517</v>
      </c>
      <c r="E2590" s="6" t="s">
        <v>46</v>
      </c>
      <c r="F2590" s="6" t="s">
        <v>94</v>
      </c>
      <c r="G2590" s="6" t="s">
        <v>95</v>
      </c>
      <c r="H2590" s="6" t="s">
        <v>21</v>
      </c>
      <c r="I2590" s="8">
        <v>0.75000000000000011</v>
      </c>
      <c r="J2590" s="9">
        <v>4250</v>
      </c>
      <c r="K2590" s="10">
        <f t="shared" si="20"/>
        <v>3187.5000000000005</v>
      </c>
      <c r="L2590" s="10">
        <f t="shared" si="21"/>
        <v>1115.625</v>
      </c>
      <c r="M2590" s="11">
        <v>0.35</v>
      </c>
      <c r="O2590" s="16"/>
      <c r="P2590" s="14"/>
      <c r="Q2590" s="12"/>
      <c r="R2590" s="13"/>
    </row>
    <row r="2591" spans="1:18" ht="15.75" customHeight="1">
      <c r="A2591" s="1"/>
      <c r="B2591" s="6" t="s">
        <v>14</v>
      </c>
      <c r="C2591" s="6">
        <v>1185732</v>
      </c>
      <c r="D2591" s="7">
        <v>44517</v>
      </c>
      <c r="E2591" s="6" t="s">
        <v>46</v>
      </c>
      <c r="F2591" s="6" t="s">
        <v>94</v>
      </c>
      <c r="G2591" s="6" t="s">
        <v>95</v>
      </c>
      <c r="H2591" s="6" t="s">
        <v>22</v>
      </c>
      <c r="I2591" s="8">
        <v>0.75</v>
      </c>
      <c r="J2591" s="9">
        <v>5250</v>
      </c>
      <c r="K2591" s="10">
        <f t="shared" si="20"/>
        <v>3937.5</v>
      </c>
      <c r="L2591" s="10">
        <f t="shared" si="21"/>
        <v>1968.75</v>
      </c>
      <c r="M2591" s="11">
        <v>0.5</v>
      </c>
      <c r="O2591" s="16"/>
      <c r="P2591" s="14"/>
      <c r="Q2591" s="12"/>
      <c r="R2591" s="13"/>
    </row>
    <row r="2592" spans="1:18" ht="15.75" customHeight="1">
      <c r="A2592" s="1"/>
      <c r="B2592" s="6" t="s">
        <v>14</v>
      </c>
      <c r="C2592" s="6">
        <v>1185732</v>
      </c>
      <c r="D2592" s="7">
        <v>44546</v>
      </c>
      <c r="E2592" s="6" t="s">
        <v>46</v>
      </c>
      <c r="F2592" s="6" t="s">
        <v>94</v>
      </c>
      <c r="G2592" s="6" t="s">
        <v>95</v>
      </c>
      <c r="H2592" s="6" t="s">
        <v>17</v>
      </c>
      <c r="I2592" s="8">
        <v>0.70000000000000007</v>
      </c>
      <c r="J2592" s="9">
        <v>7750</v>
      </c>
      <c r="K2592" s="10">
        <f t="shared" si="20"/>
        <v>5425.0000000000009</v>
      </c>
      <c r="L2592" s="10">
        <f t="shared" si="21"/>
        <v>2170.0000000000005</v>
      </c>
      <c r="M2592" s="11">
        <v>0.4</v>
      </c>
      <c r="O2592" s="16"/>
      <c r="P2592" s="14"/>
      <c r="Q2592" s="12"/>
      <c r="R2592" s="13"/>
    </row>
    <row r="2593" spans="1:18" ht="15.75" customHeight="1">
      <c r="A2593" s="1"/>
      <c r="B2593" s="6" t="s">
        <v>14</v>
      </c>
      <c r="C2593" s="6">
        <v>1185732</v>
      </c>
      <c r="D2593" s="7">
        <v>44546</v>
      </c>
      <c r="E2593" s="6" t="s">
        <v>46</v>
      </c>
      <c r="F2593" s="6" t="s">
        <v>94</v>
      </c>
      <c r="G2593" s="6" t="s">
        <v>95</v>
      </c>
      <c r="H2593" s="6" t="s">
        <v>18</v>
      </c>
      <c r="I2593" s="8">
        <v>0.60000000000000009</v>
      </c>
      <c r="J2593" s="9">
        <v>5750</v>
      </c>
      <c r="K2593" s="10">
        <f t="shared" si="20"/>
        <v>3450.0000000000005</v>
      </c>
      <c r="L2593" s="10">
        <f t="shared" si="21"/>
        <v>1207.5</v>
      </c>
      <c r="M2593" s="11">
        <v>0.35</v>
      </c>
      <c r="O2593" s="16"/>
      <c r="P2593" s="14"/>
      <c r="Q2593" s="12"/>
      <c r="R2593" s="13"/>
    </row>
    <row r="2594" spans="1:18" ht="15.75" customHeight="1">
      <c r="A2594" s="1"/>
      <c r="B2594" s="6" t="s">
        <v>14</v>
      </c>
      <c r="C2594" s="6">
        <v>1185732</v>
      </c>
      <c r="D2594" s="7">
        <v>44546</v>
      </c>
      <c r="E2594" s="6" t="s">
        <v>46</v>
      </c>
      <c r="F2594" s="6" t="s">
        <v>94</v>
      </c>
      <c r="G2594" s="6" t="s">
        <v>95</v>
      </c>
      <c r="H2594" s="6" t="s">
        <v>19</v>
      </c>
      <c r="I2594" s="8">
        <v>0.60000000000000009</v>
      </c>
      <c r="J2594" s="9">
        <v>5250</v>
      </c>
      <c r="K2594" s="10">
        <f t="shared" si="20"/>
        <v>3150.0000000000005</v>
      </c>
      <c r="L2594" s="10">
        <f t="shared" si="21"/>
        <v>1260.0000000000002</v>
      </c>
      <c r="M2594" s="11">
        <v>0.4</v>
      </c>
      <c r="O2594" s="16"/>
      <c r="P2594" s="14"/>
      <c r="Q2594" s="12"/>
      <c r="R2594" s="13"/>
    </row>
    <row r="2595" spans="1:18" ht="15.75" customHeight="1">
      <c r="A2595" s="1"/>
      <c r="B2595" s="6" t="s">
        <v>14</v>
      </c>
      <c r="C2595" s="6">
        <v>1185732</v>
      </c>
      <c r="D2595" s="7">
        <v>44546</v>
      </c>
      <c r="E2595" s="6" t="s">
        <v>46</v>
      </c>
      <c r="F2595" s="6" t="s">
        <v>94</v>
      </c>
      <c r="G2595" s="6" t="s">
        <v>95</v>
      </c>
      <c r="H2595" s="6" t="s">
        <v>20</v>
      </c>
      <c r="I2595" s="8">
        <v>0.60000000000000009</v>
      </c>
      <c r="J2595" s="9">
        <v>4750</v>
      </c>
      <c r="K2595" s="10">
        <f t="shared" si="20"/>
        <v>2850.0000000000005</v>
      </c>
      <c r="L2595" s="10">
        <f t="shared" si="21"/>
        <v>1140.0000000000002</v>
      </c>
      <c r="M2595" s="11">
        <v>0.4</v>
      </c>
      <c r="O2595" s="16"/>
      <c r="P2595" s="14"/>
      <c r="Q2595" s="12"/>
      <c r="R2595" s="13"/>
    </row>
    <row r="2596" spans="1:18" ht="15.75" customHeight="1">
      <c r="A2596" s="1"/>
      <c r="B2596" s="6" t="s">
        <v>14</v>
      </c>
      <c r="C2596" s="6">
        <v>1185732</v>
      </c>
      <c r="D2596" s="7">
        <v>44546</v>
      </c>
      <c r="E2596" s="6" t="s">
        <v>46</v>
      </c>
      <c r="F2596" s="6" t="s">
        <v>94</v>
      </c>
      <c r="G2596" s="6" t="s">
        <v>95</v>
      </c>
      <c r="H2596" s="6" t="s">
        <v>21</v>
      </c>
      <c r="I2596" s="8">
        <v>0.70000000000000007</v>
      </c>
      <c r="J2596" s="9">
        <v>4750</v>
      </c>
      <c r="K2596" s="10">
        <f t="shared" si="20"/>
        <v>3325.0000000000005</v>
      </c>
      <c r="L2596" s="10">
        <f t="shared" si="21"/>
        <v>1163.75</v>
      </c>
      <c r="M2596" s="11">
        <v>0.35</v>
      </c>
      <c r="O2596" s="16"/>
      <c r="P2596" s="14"/>
      <c r="Q2596" s="12"/>
      <c r="R2596" s="13"/>
    </row>
    <row r="2597" spans="1:18" ht="15.75" customHeight="1">
      <c r="A2597" s="1"/>
      <c r="B2597" s="6" t="s">
        <v>14</v>
      </c>
      <c r="C2597" s="6">
        <v>1185732</v>
      </c>
      <c r="D2597" s="7">
        <v>44546</v>
      </c>
      <c r="E2597" s="6" t="s">
        <v>46</v>
      </c>
      <c r="F2597" s="6" t="s">
        <v>94</v>
      </c>
      <c r="G2597" s="6" t="s">
        <v>95</v>
      </c>
      <c r="H2597" s="6" t="s">
        <v>22</v>
      </c>
      <c r="I2597" s="8">
        <v>0.75</v>
      </c>
      <c r="J2597" s="9">
        <v>5750</v>
      </c>
      <c r="K2597" s="10">
        <f t="shared" si="20"/>
        <v>4312.5</v>
      </c>
      <c r="L2597" s="10">
        <f t="shared" si="21"/>
        <v>2156.25</v>
      </c>
      <c r="M2597" s="11">
        <v>0.5</v>
      </c>
      <c r="O2597" s="16"/>
      <c r="P2597" s="14"/>
      <c r="Q2597" s="12"/>
      <c r="R2597" s="13"/>
    </row>
    <row r="2598" spans="1:18" ht="15.75" customHeight="1">
      <c r="A2598" s="1" t="s">
        <v>39</v>
      </c>
      <c r="B2598" s="6" t="s">
        <v>23</v>
      </c>
      <c r="C2598" s="6">
        <v>1197831</v>
      </c>
      <c r="D2598" s="7">
        <v>44219</v>
      </c>
      <c r="E2598" s="6" t="s">
        <v>24</v>
      </c>
      <c r="F2598" s="6" t="s">
        <v>96</v>
      </c>
      <c r="G2598" s="6" t="s">
        <v>97</v>
      </c>
      <c r="H2598" s="6" t="s">
        <v>17</v>
      </c>
      <c r="I2598" s="8">
        <v>0.25000000000000006</v>
      </c>
      <c r="J2598" s="9">
        <v>6500</v>
      </c>
      <c r="K2598" s="10">
        <f t="shared" si="20"/>
        <v>1625.0000000000005</v>
      </c>
      <c r="L2598" s="10">
        <f t="shared" si="21"/>
        <v>650.00000000000023</v>
      </c>
      <c r="M2598" s="11">
        <v>0.4</v>
      </c>
      <c r="O2598" s="16"/>
      <c r="P2598" s="14"/>
      <c r="Q2598" s="12"/>
      <c r="R2598" s="13"/>
    </row>
    <row r="2599" spans="1:18" ht="15.75" customHeight="1">
      <c r="A2599" s="1"/>
      <c r="B2599" s="6" t="s">
        <v>23</v>
      </c>
      <c r="C2599" s="6">
        <v>1197831</v>
      </c>
      <c r="D2599" s="7">
        <v>44219</v>
      </c>
      <c r="E2599" s="6" t="s">
        <v>24</v>
      </c>
      <c r="F2599" s="6" t="s">
        <v>96</v>
      </c>
      <c r="G2599" s="6" t="s">
        <v>97</v>
      </c>
      <c r="H2599" s="6" t="s">
        <v>18</v>
      </c>
      <c r="I2599" s="8">
        <v>0.25000000000000006</v>
      </c>
      <c r="J2599" s="9">
        <v>4500</v>
      </c>
      <c r="K2599" s="10">
        <f t="shared" si="20"/>
        <v>1125.0000000000002</v>
      </c>
      <c r="L2599" s="10">
        <f t="shared" si="21"/>
        <v>393.75000000000006</v>
      </c>
      <c r="M2599" s="11">
        <v>0.35</v>
      </c>
      <c r="O2599" s="16"/>
      <c r="P2599" s="14"/>
      <c r="Q2599" s="12"/>
      <c r="R2599" s="13"/>
    </row>
    <row r="2600" spans="1:18" ht="15.75" customHeight="1">
      <c r="A2600" s="1"/>
      <c r="B2600" s="6" t="s">
        <v>23</v>
      </c>
      <c r="C2600" s="6">
        <v>1197831</v>
      </c>
      <c r="D2600" s="7">
        <v>44219</v>
      </c>
      <c r="E2600" s="6" t="s">
        <v>24</v>
      </c>
      <c r="F2600" s="6" t="s">
        <v>96</v>
      </c>
      <c r="G2600" s="6" t="s">
        <v>97</v>
      </c>
      <c r="H2600" s="6" t="s">
        <v>19</v>
      </c>
      <c r="I2600" s="8">
        <v>0.15000000000000008</v>
      </c>
      <c r="J2600" s="9">
        <v>4500</v>
      </c>
      <c r="K2600" s="10">
        <f t="shared" si="20"/>
        <v>675.00000000000034</v>
      </c>
      <c r="L2600" s="10">
        <f t="shared" si="21"/>
        <v>270.00000000000017</v>
      </c>
      <c r="M2600" s="11">
        <v>0.4</v>
      </c>
      <c r="O2600" s="16"/>
      <c r="P2600" s="14"/>
      <c r="Q2600" s="12"/>
      <c r="R2600" s="13"/>
    </row>
    <row r="2601" spans="1:18" ht="15.75" customHeight="1">
      <c r="A2601" s="1"/>
      <c r="B2601" s="6" t="s">
        <v>23</v>
      </c>
      <c r="C2601" s="6">
        <v>1197831</v>
      </c>
      <c r="D2601" s="7">
        <v>44219</v>
      </c>
      <c r="E2601" s="6" t="s">
        <v>24</v>
      </c>
      <c r="F2601" s="6" t="s">
        <v>96</v>
      </c>
      <c r="G2601" s="6" t="s">
        <v>97</v>
      </c>
      <c r="H2601" s="6" t="s">
        <v>20</v>
      </c>
      <c r="I2601" s="8">
        <v>0.2</v>
      </c>
      <c r="J2601" s="9">
        <v>3000</v>
      </c>
      <c r="K2601" s="10">
        <f t="shared" si="20"/>
        <v>600</v>
      </c>
      <c r="L2601" s="10">
        <f t="shared" si="21"/>
        <v>240</v>
      </c>
      <c r="M2601" s="11">
        <v>0.4</v>
      </c>
      <c r="O2601" s="16"/>
      <c r="P2601" s="14"/>
      <c r="Q2601" s="12"/>
      <c r="R2601" s="13"/>
    </row>
    <row r="2602" spans="1:18" ht="15.75" customHeight="1">
      <c r="A2602" s="1"/>
      <c r="B2602" s="6" t="s">
        <v>23</v>
      </c>
      <c r="C2602" s="6">
        <v>1197831</v>
      </c>
      <c r="D2602" s="7">
        <v>44219</v>
      </c>
      <c r="E2602" s="6" t="s">
        <v>24</v>
      </c>
      <c r="F2602" s="6" t="s">
        <v>96</v>
      </c>
      <c r="G2602" s="6" t="s">
        <v>97</v>
      </c>
      <c r="H2602" s="6" t="s">
        <v>21</v>
      </c>
      <c r="I2602" s="8">
        <v>0.35000000000000003</v>
      </c>
      <c r="J2602" s="9">
        <v>3500</v>
      </c>
      <c r="K2602" s="10">
        <f t="shared" si="20"/>
        <v>1225.0000000000002</v>
      </c>
      <c r="L2602" s="10">
        <f t="shared" si="21"/>
        <v>428.75000000000006</v>
      </c>
      <c r="M2602" s="11">
        <v>0.35</v>
      </c>
      <c r="O2602" s="16"/>
      <c r="P2602" s="14"/>
      <c r="Q2602" s="12"/>
      <c r="R2602" s="13"/>
    </row>
    <row r="2603" spans="1:18" ht="15.75" customHeight="1">
      <c r="A2603" s="1"/>
      <c r="B2603" s="6" t="s">
        <v>23</v>
      </c>
      <c r="C2603" s="6">
        <v>1197831</v>
      </c>
      <c r="D2603" s="7">
        <v>44219</v>
      </c>
      <c r="E2603" s="6" t="s">
        <v>24</v>
      </c>
      <c r="F2603" s="6" t="s">
        <v>96</v>
      </c>
      <c r="G2603" s="6" t="s">
        <v>97</v>
      </c>
      <c r="H2603" s="6" t="s">
        <v>22</v>
      </c>
      <c r="I2603" s="8">
        <v>0.25000000000000006</v>
      </c>
      <c r="J2603" s="9">
        <v>4500</v>
      </c>
      <c r="K2603" s="10">
        <f t="shared" si="20"/>
        <v>1125.0000000000002</v>
      </c>
      <c r="L2603" s="10">
        <f t="shared" si="21"/>
        <v>450.00000000000011</v>
      </c>
      <c r="M2603" s="11">
        <v>0.4</v>
      </c>
      <c r="O2603" s="16"/>
      <c r="P2603" s="14"/>
      <c r="Q2603" s="12"/>
      <c r="R2603" s="13"/>
    </row>
    <row r="2604" spans="1:18" ht="15.75" customHeight="1">
      <c r="A2604" s="1"/>
      <c r="B2604" s="6" t="s">
        <v>23</v>
      </c>
      <c r="C2604" s="6">
        <v>1197831</v>
      </c>
      <c r="D2604" s="7">
        <v>44248</v>
      </c>
      <c r="E2604" s="6" t="s">
        <v>24</v>
      </c>
      <c r="F2604" s="6" t="s">
        <v>96</v>
      </c>
      <c r="G2604" s="6" t="s">
        <v>97</v>
      </c>
      <c r="H2604" s="6" t="s">
        <v>17</v>
      </c>
      <c r="I2604" s="8">
        <v>0.25000000000000006</v>
      </c>
      <c r="J2604" s="9">
        <v>7000</v>
      </c>
      <c r="K2604" s="10">
        <f t="shared" si="20"/>
        <v>1750.0000000000005</v>
      </c>
      <c r="L2604" s="10">
        <f t="shared" si="21"/>
        <v>700.00000000000023</v>
      </c>
      <c r="M2604" s="11">
        <v>0.4</v>
      </c>
      <c r="O2604" s="16"/>
      <c r="P2604" s="14"/>
      <c r="Q2604" s="12"/>
      <c r="R2604" s="13"/>
    </row>
    <row r="2605" spans="1:18" ht="15.75" customHeight="1">
      <c r="A2605" s="1"/>
      <c r="B2605" s="6" t="s">
        <v>23</v>
      </c>
      <c r="C2605" s="6">
        <v>1197831</v>
      </c>
      <c r="D2605" s="7">
        <v>44248</v>
      </c>
      <c r="E2605" s="6" t="s">
        <v>24</v>
      </c>
      <c r="F2605" s="6" t="s">
        <v>96</v>
      </c>
      <c r="G2605" s="6" t="s">
        <v>97</v>
      </c>
      <c r="H2605" s="6" t="s">
        <v>18</v>
      </c>
      <c r="I2605" s="8">
        <v>0.25000000000000006</v>
      </c>
      <c r="J2605" s="9">
        <v>3500</v>
      </c>
      <c r="K2605" s="10">
        <f t="shared" si="20"/>
        <v>875.00000000000023</v>
      </c>
      <c r="L2605" s="10">
        <f t="shared" si="21"/>
        <v>306.25000000000006</v>
      </c>
      <c r="M2605" s="11">
        <v>0.35</v>
      </c>
      <c r="O2605" s="16"/>
      <c r="P2605" s="14"/>
      <c r="Q2605" s="12"/>
      <c r="R2605" s="13"/>
    </row>
    <row r="2606" spans="1:18" ht="15.75" customHeight="1">
      <c r="A2606" s="1"/>
      <c r="B2606" s="6" t="s">
        <v>23</v>
      </c>
      <c r="C2606" s="6">
        <v>1197831</v>
      </c>
      <c r="D2606" s="7">
        <v>44248</v>
      </c>
      <c r="E2606" s="6" t="s">
        <v>24</v>
      </c>
      <c r="F2606" s="6" t="s">
        <v>96</v>
      </c>
      <c r="G2606" s="6" t="s">
        <v>97</v>
      </c>
      <c r="H2606" s="6" t="s">
        <v>19</v>
      </c>
      <c r="I2606" s="8">
        <v>0.15000000000000008</v>
      </c>
      <c r="J2606" s="9">
        <v>4000</v>
      </c>
      <c r="K2606" s="10">
        <f t="shared" si="20"/>
        <v>600.00000000000034</v>
      </c>
      <c r="L2606" s="10">
        <f t="shared" si="21"/>
        <v>240.00000000000014</v>
      </c>
      <c r="M2606" s="11">
        <v>0.4</v>
      </c>
      <c r="O2606" s="16"/>
      <c r="P2606" s="14"/>
      <c r="Q2606" s="12"/>
      <c r="R2606" s="13"/>
    </row>
    <row r="2607" spans="1:18" ht="15.75" customHeight="1">
      <c r="A2607" s="1"/>
      <c r="B2607" s="6" t="s">
        <v>23</v>
      </c>
      <c r="C2607" s="6">
        <v>1197831</v>
      </c>
      <c r="D2607" s="7">
        <v>44248</v>
      </c>
      <c r="E2607" s="6" t="s">
        <v>24</v>
      </c>
      <c r="F2607" s="6" t="s">
        <v>96</v>
      </c>
      <c r="G2607" s="6" t="s">
        <v>97</v>
      </c>
      <c r="H2607" s="6" t="s">
        <v>20</v>
      </c>
      <c r="I2607" s="8">
        <v>0.2</v>
      </c>
      <c r="J2607" s="9">
        <v>2500</v>
      </c>
      <c r="K2607" s="10">
        <f t="shared" si="20"/>
        <v>500</v>
      </c>
      <c r="L2607" s="10">
        <f t="shared" si="21"/>
        <v>200</v>
      </c>
      <c r="M2607" s="11">
        <v>0.4</v>
      </c>
      <c r="O2607" s="16"/>
      <c r="P2607" s="14"/>
      <c r="Q2607" s="12"/>
      <c r="R2607" s="13"/>
    </row>
    <row r="2608" spans="1:18" ht="15.75" customHeight="1">
      <c r="A2608" s="1"/>
      <c r="B2608" s="6" t="s">
        <v>23</v>
      </c>
      <c r="C2608" s="6">
        <v>1197831</v>
      </c>
      <c r="D2608" s="7">
        <v>44248</v>
      </c>
      <c r="E2608" s="6" t="s">
        <v>24</v>
      </c>
      <c r="F2608" s="6" t="s">
        <v>96</v>
      </c>
      <c r="G2608" s="6" t="s">
        <v>97</v>
      </c>
      <c r="H2608" s="6" t="s">
        <v>21</v>
      </c>
      <c r="I2608" s="8">
        <v>0.35000000000000003</v>
      </c>
      <c r="J2608" s="9">
        <v>3250</v>
      </c>
      <c r="K2608" s="10">
        <f t="shared" si="20"/>
        <v>1137.5</v>
      </c>
      <c r="L2608" s="10">
        <f t="shared" si="21"/>
        <v>398.125</v>
      </c>
      <c r="M2608" s="11">
        <v>0.35</v>
      </c>
      <c r="O2608" s="16"/>
      <c r="P2608" s="14"/>
      <c r="Q2608" s="12"/>
      <c r="R2608" s="13"/>
    </row>
    <row r="2609" spans="1:18" ht="15.75" customHeight="1">
      <c r="A2609" s="1"/>
      <c r="B2609" s="6" t="s">
        <v>23</v>
      </c>
      <c r="C2609" s="6">
        <v>1197831</v>
      </c>
      <c r="D2609" s="7">
        <v>44248</v>
      </c>
      <c r="E2609" s="6" t="s">
        <v>24</v>
      </c>
      <c r="F2609" s="6" t="s">
        <v>96</v>
      </c>
      <c r="G2609" s="6" t="s">
        <v>97</v>
      </c>
      <c r="H2609" s="6" t="s">
        <v>22</v>
      </c>
      <c r="I2609" s="8">
        <v>0.2</v>
      </c>
      <c r="J2609" s="9">
        <v>4250</v>
      </c>
      <c r="K2609" s="10">
        <f t="shared" si="20"/>
        <v>850</v>
      </c>
      <c r="L2609" s="10">
        <f t="shared" si="21"/>
        <v>340</v>
      </c>
      <c r="M2609" s="11">
        <v>0.4</v>
      </c>
      <c r="O2609" s="16"/>
      <c r="P2609" s="14"/>
      <c r="Q2609" s="12"/>
      <c r="R2609" s="13"/>
    </row>
    <row r="2610" spans="1:18" ht="15.75" customHeight="1">
      <c r="A2610" s="1"/>
      <c r="B2610" s="6" t="s">
        <v>23</v>
      </c>
      <c r="C2610" s="6">
        <v>1197831</v>
      </c>
      <c r="D2610" s="7">
        <v>44274</v>
      </c>
      <c r="E2610" s="6" t="s">
        <v>24</v>
      </c>
      <c r="F2610" s="6" t="s">
        <v>96</v>
      </c>
      <c r="G2610" s="6" t="s">
        <v>97</v>
      </c>
      <c r="H2610" s="6" t="s">
        <v>17</v>
      </c>
      <c r="I2610" s="8">
        <v>0.2</v>
      </c>
      <c r="J2610" s="9">
        <v>6450</v>
      </c>
      <c r="K2610" s="10">
        <f t="shared" si="20"/>
        <v>1290</v>
      </c>
      <c r="L2610" s="10">
        <f t="shared" si="21"/>
        <v>516</v>
      </c>
      <c r="M2610" s="11">
        <v>0.4</v>
      </c>
      <c r="O2610" s="16"/>
      <c r="P2610" s="14"/>
      <c r="Q2610" s="12"/>
      <c r="R2610" s="13"/>
    </row>
    <row r="2611" spans="1:18" ht="15.75" customHeight="1">
      <c r="A2611" s="1"/>
      <c r="B2611" s="6" t="s">
        <v>23</v>
      </c>
      <c r="C2611" s="6">
        <v>1197831</v>
      </c>
      <c r="D2611" s="7">
        <v>44274</v>
      </c>
      <c r="E2611" s="6" t="s">
        <v>24</v>
      </c>
      <c r="F2611" s="6" t="s">
        <v>96</v>
      </c>
      <c r="G2611" s="6" t="s">
        <v>97</v>
      </c>
      <c r="H2611" s="6" t="s">
        <v>18</v>
      </c>
      <c r="I2611" s="8">
        <v>0.2</v>
      </c>
      <c r="J2611" s="9">
        <v>3250</v>
      </c>
      <c r="K2611" s="10">
        <f t="shared" si="20"/>
        <v>650</v>
      </c>
      <c r="L2611" s="10">
        <f t="shared" si="21"/>
        <v>227.49999999999997</v>
      </c>
      <c r="M2611" s="11">
        <v>0.35</v>
      </c>
      <c r="O2611" s="16"/>
      <c r="P2611" s="14"/>
      <c r="Q2611" s="12"/>
      <c r="R2611" s="13"/>
    </row>
    <row r="2612" spans="1:18" ht="15.75" customHeight="1">
      <c r="A2612" s="1"/>
      <c r="B2612" s="6" t="s">
        <v>23</v>
      </c>
      <c r="C2612" s="6">
        <v>1197831</v>
      </c>
      <c r="D2612" s="7">
        <v>44274</v>
      </c>
      <c r="E2612" s="6" t="s">
        <v>24</v>
      </c>
      <c r="F2612" s="6" t="s">
        <v>96</v>
      </c>
      <c r="G2612" s="6" t="s">
        <v>97</v>
      </c>
      <c r="H2612" s="6" t="s">
        <v>19</v>
      </c>
      <c r="I2612" s="8">
        <v>0.10000000000000002</v>
      </c>
      <c r="J2612" s="9">
        <v>3500</v>
      </c>
      <c r="K2612" s="10">
        <f t="shared" si="20"/>
        <v>350.00000000000006</v>
      </c>
      <c r="L2612" s="10">
        <f t="shared" si="21"/>
        <v>140.00000000000003</v>
      </c>
      <c r="M2612" s="11">
        <v>0.4</v>
      </c>
      <c r="O2612" s="16"/>
      <c r="P2612" s="14"/>
      <c r="Q2612" s="12"/>
      <c r="R2612" s="13"/>
    </row>
    <row r="2613" spans="1:18" ht="15.75" customHeight="1">
      <c r="A2613" s="1"/>
      <c r="B2613" s="6" t="s">
        <v>23</v>
      </c>
      <c r="C2613" s="6">
        <v>1197831</v>
      </c>
      <c r="D2613" s="7">
        <v>44274</v>
      </c>
      <c r="E2613" s="6" t="s">
        <v>24</v>
      </c>
      <c r="F2613" s="6" t="s">
        <v>96</v>
      </c>
      <c r="G2613" s="6" t="s">
        <v>97</v>
      </c>
      <c r="H2613" s="6" t="s">
        <v>20</v>
      </c>
      <c r="I2613" s="8">
        <v>0.19999999999999996</v>
      </c>
      <c r="J2613" s="9">
        <v>2000</v>
      </c>
      <c r="K2613" s="10">
        <f t="shared" si="20"/>
        <v>399.99999999999989</v>
      </c>
      <c r="L2613" s="10">
        <f t="shared" si="21"/>
        <v>159.99999999999997</v>
      </c>
      <c r="M2613" s="11">
        <v>0.4</v>
      </c>
      <c r="O2613" s="16"/>
      <c r="P2613" s="14"/>
      <c r="Q2613" s="12"/>
      <c r="R2613" s="13"/>
    </row>
    <row r="2614" spans="1:18" ht="15.75" customHeight="1">
      <c r="A2614" s="1"/>
      <c r="B2614" s="6" t="s">
        <v>23</v>
      </c>
      <c r="C2614" s="6">
        <v>1197831</v>
      </c>
      <c r="D2614" s="7">
        <v>44274</v>
      </c>
      <c r="E2614" s="6" t="s">
        <v>24</v>
      </c>
      <c r="F2614" s="6" t="s">
        <v>96</v>
      </c>
      <c r="G2614" s="6" t="s">
        <v>97</v>
      </c>
      <c r="H2614" s="6" t="s">
        <v>21</v>
      </c>
      <c r="I2614" s="8">
        <v>0.35000000000000009</v>
      </c>
      <c r="J2614" s="9">
        <v>2500</v>
      </c>
      <c r="K2614" s="10">
        <f t="shared" si="20"/>
        <v>875.00000000000023</v>
      </c>
      <c r="L2614" s="10">
        <f t="shared" si="21"/>
        <v>306.25000000000006</v>
      </c>
      <c r="M2614" s="11">
        <v>0.35</v>
      </c>
      <c r="O2614" s="16"/>
      <c r="P2614" s="14"/>
      <c r="Q2614" s="12"/>
      <c r="R2614" s="13"/>
    </row>
    <row r="2615" spans="1:18" ht="15.75" customHeight="1">
      <c r="A2615" s="1"/>
      <c r="B2615" s="6" t="s">
        <v>23</v>
      </c>
      <c r="C2615" s="6">
        <v>1197831</v>
      </c>
      <c r="D2615" s="7">
        <v>44274</v>
      </c>
      <c r="E2615" s="6" t="s">
        <v>24</v>
      </c>
      <c r="F2615" s="6" t="s">
        <v>96</v>
      </c>
      <c r="G2615" s="6" t="s">
        <v>97</v>
      </c>
      <c r="H2615" s="6" t="s">
        <v>22</v>
      </c>
      <c r="I2615" s="8">
        <v>0.25</v>
      </c>
      <c r="J2615" s="9">
        <v>3500</v>
      </c>
      <c r="K2615" s="10">
        <f t="shared" si="20"/>
        <v>875</v>
      </c>
      <c r="L2615" s="10">
        <f t="shared" si="21"/>
        <v>350</v>
      </c>
      <c r="M2615" s="11">
        <v>0.4</v>
      </c>
      <c r="O2615" s="16"/>
      <c r="P2615" s="14"/>
      <c r="Q2615" s="12"/>
      <c r="R2615" s="13"/>
    </row>
    <row r="2616" spans="1:18" ht="15.75" customHeight="1">
      <c r="A2616" s="1"/>
      <c r="B2616" s="6" t="s">
        <v>23</v>
      </c>
      <c r="C2616" s="6">
        <v>1197831</v>
      </c>
      <c r="D2616" s="7">
        <v>44306</v>
      </c>
      <c r="E2616" s="6" t="s">
        <v>24</v>
      </c>
      <c r="F2616" s="6" t="s">
        <v>96</v>
      </c>
      <c r="G2616" s="6" t="s">
        <v>97</v>
      </c>
      <c r="H2616" s="6" t="s">
        <v>17</v>
      </c>
      <c r="I2616" s="8">
        <v>0.25</v>
      </c>
      <c r="J2616" s="9">
        <v>6000</v>
      </c>
      <c r="K2616" s="10">
        <f t="shared" si="20"/>
        <v>1500</v>
      </c>
      <c r="L2616" s="10">
        <f t="shared" si="21"/>
        <v>600</v>
      </c>
      <c r="M2616" s="11">
        <v>0.4</v>
      </c>
      <c r="O2616" s="16"/>
      <c r="P2616" s="14"/>
      <c r="Q2616" s="12"/>
      <c r="R2616" s="13"/>
    </row>
    <row r="2617" spans="1:18" ht="15.75" customHeight="1">
      <c r="A2617" s="1"/>
      <c r="B2617" s="6" t="s">
        <v>23</v>
      </c>
      <c r="C2617" s="6">
        <v>1197831</v>
      </c>
      <c r="D2617" s="7">
        <v>44306</v>
      </c>
      <c r="E2617" s="6" t="s">
        <v>24</v>
      </c>
      <c r="F2617" s="6" t="s">
        <v>96</v>
      </c>
      <c r="G2617" s="6" t="s">
        <v>97</v>
      </c>
      <c r="H2617" s="6" t="s">
        <v>18</v>
      </c>
      <c r="I2617" s="8">
        <v>0.25</v>
      </c>
      <c r="J2617" s="9">
        <v>3000</v>
      </c>
      <c r="K2617" s="10">
        <f t="shared" si="20"/>
        <v>750</v>
      </c>
      <c r="L2617" s="10">
        <f t="shared" si="21"/>
        <v>262.5</v>
      </c>
      <c r="M2617" s="11">
        <v>0.35</v>
      </c>
      <c r="O2617" s="16"/>
      <c r="P2617" s="14"/>
      <c r="Q2617" s="12"/>
      <c r="R2617" s="13"/>
    </row>
    <row r="2618" spans="1:18" ht="15.75" customHeight="1">
      <c r="A2618" s="1"/>
      <c r="B2618" s="6" t="s">
        <v>23</v>
      </c>
      <c r="C2618" s="6">
        <v>1197831</v>
      </c>
      <c r="D2618" s="7">
        <v>44306</v>
      </c>
      <c r="E2618" s="6" t="s">
        <v>24</v>
      </c>
      <c r="F2618" s="6" t="s">
        <v>96</v>
      </c>
      <c r="G2618" s="6" t="s">
        <v>97</v>
      </c>
      <c r="H2618" s="6" t="s">
        <v>19</v>
      </c>
      <c r="I2618" s="8">
        <v>0.15000000000000002</v>
      </c>
      <c r="J2618" s="9">
        <v>3000</v>
      </c>
      <c r="K2618" s="10">
        <f t="shared" si="20"/>
        <v>450.00000000000006</v>
      </c>
      <c r="L2618" s="10">
        <f t="shared" si="21"/>
        <v>180.00000000000003</v>
      </c>
      <c r="M2618" s="11">
        <v>0.4</v>
      </c>
      <c r="O2618" s="16"/>
      <c r="P2618" s="14"/>
      <c r="Q2618" s="12"/>
      <c r="R2618" s="13"/>
    </row>
    <row r="2619" spans="1:18" ht="15.75" customHeight="1">
      <c r="A2619" s="1"/>
      <c r="B2619" s="6" t="s">
        <v>23</v>
      </c>
      <c r="C2619" s="6">
        <v>1197831</v>
      </c>
      <c r="D2619" s="7">
        <v>44306</v>
      </c>
      <c r="E2619" s="6" t="s">
        <v>24</v>
      </c>
      <c r="F2619" s="6" t="s">
        <v>96</v>
      </c>
      <c r="G2619" s="6" t="s">
        <v>97</v>
      </c>
      <c r="H2619" s="6" t="s">
        <v>20</v>
      </c>
      <c r="I2619" s="8">
        <v>0.19999999999999996</v>
      </c>
      <c r="J2619" s="9">
        <v>2250</v>
      </c>
      <c r="K2619" s="10">
        <f t="shared" si="20"/>
        <v>449.99999999999989</v>
      </c>
      <c r="L2619" s="10">
        <f t="shared" si="21"/>
        <v>179.99999999999997</v>
      </c>
      <c r="M2619" s="11">
        <v>0.4</v>
      </c>
      <c r="O2619" s="16"/>
      <c r="P2619" s="14"/>
      <c r="Q2619" s="12"/>
      <c r="R2619" s="13"/>
    </row>
    <row r="2620" spans="1:18" ht="15.75" customHeight="1">
      <c r="A2620" s="1"/>
      <c r="B2620" s="6" t="s">
        <v>23</v>
      </c>
      <c r="C2620" s="6">
        <v>1197831</v>
      </c>
      <c r="D2620" s="7">
        <v>44306</v>
      </c>
      <c r="E2620" s="6" t="s">
        <v>24</v>
      </c>
      <c r="F2620" s="6" t="s">
        <v>96</v>
      </c>
      <c r="G2620" s="6" t="s">
        <v>97</v>
      </c>
      <c r="H2620" s="6" t="s">
        <v>21</v>
      </c>
      <c r="I2620" s="8">
        <v>0.4</v>
      </c>
      <c r="J2620" s="9">
        <v>2500</v>
      </c>
      <c r="K2620" s="10">
        <f t="shared" si="20"/>
        <v>1000</v>
      </c>
      <c r="L2620" s="10">
        <f t="shared" si="21"/>
        <v>350</v>
      </c>
      <c r="M2620" s="11">
        <v>0.35</v>
      </c>
      <c r="O2620" s="16"/>
      <c r="P2620" s="14"/>
      <c r="Q2620" s="12"/>
      <c r="R2620" s="13"/>
    </row>
    <row r="2621" spans="1:18" ht="15.75" customHeight="1">
      <c r="A2621" s="1"/>
      <c r="B2621" s="6" t="s">
        <v>23</v>
      </c>
      <c r="C2621" s="6">
        <v>1197831</v>
      </c>
      <c r="D2621" s="7">
        <v>44306</v>
      </c>
      <c r="E2621" s="6" t="s">
        <v>24</v>
      </c>
      <c r="F2621" s="6" t="s">
        <v>96</v>
      </c>
      <c r="G2621" s="6" t="s">
        <v>97</v>
      </c>
      <c r="H2621" s="6" t="s">
        <v>22</v>
      </c>
      <c r="I2621" s="8">
        <v>0.30000000000000004</v>
      </c>
      <c r="J2621" s="9">
        <v>4000</v>
      </c>
      <c r="K2621" s="10">
        <f t="shared" si="20"/>
        <v>1200.0000000000002</v>
      </c>
      <c r="L2621" s="10">
        <f t="shared" si="21"/>
        <v>480.00000000000011</v>
      </c>
      <c r="M2621" s="11">
        <v>0.4</v>
      </c>
      <c r="O2621" s="16"/>
      <c r="P2621" s="14"/>
      <c r="Q2621" s="12"/>
      <c r="R2621" s="13"/>
    </row>
    <row r="2622" spans="1:18" ht="15.75" customHeight="1">
      <c r="A2622" s="1"/>
      <c r="B2622" s="6" t="s">
        <v>23</v>
      </c>
      <c r="C2622" s="6">
        <v>1197831</v>
      </c>
      <c r="D2622" s="7">
        <v>44335</v>
      </c>
      <c r="E2622" s="6" t="s">
        <v>24</v>
      </c>
      <c r="F2622" s="6" t="s">
        <v>96</v>
      </c>
      <c r="G2622" s="6" t="s">
        <v>97</v>
      </c>
      <c r="H2622" s="6" t="s">
        <v>17</v>
      </c>
      <c r="I2622" s="8">
        <v>0.4</v>
      </c>
      <c r="J2622" s="9">
        <v>6700</v>
      </c>
      <c r="K2622" s="10">
        <f t="shared" si="20"/>
        <v>2680</v>
      </c>
      <c r="L2622" s="10">
        <f t="shared" si="21"/>
        <v>1072</v>
      </c>
      <c r="M2622" s="11">
        <v>0.4</v>
      </c>
      <c r="O2622" s="16"/>
      <c r="P2622" s="14"/>
      <c r="Q2622" s="12"/>
      <c r="R2622" s="13"/>
    </row>
    <row r="2623" spans="1:18" ht="15.75" customHeight="1">
      <c r="A2623" s="1"/>
      <c r="B2623" s="6" t="s">
        <v>23</v>
      </c>
      <c r="C2623" s="6">
        <v>1197831</v>
      </c>
      <c r="D2623" s="7">
        <v>44335</v>
      </c>
      <c r="E2623" s="6" t="s">
        <v>24</v>
      </c>
      <c r="F2623" s="6" t="s">
        <v>96</v>
      </c>
      <c r="G2623" s="6" t="s">
        <v>97</v>
      </c>
      <c r="H2623" s="6" t="s">
        <v>18</v>
      </c>
      <c r="I2623" s="8">
        <v>0.4</v>
      </c>
      <c r="J2623" s="9">
        <v>3750</v>
      </c>
      <c r="K2623" s="10">
        <f t="shared" si="20"/>
        <v>1500</v>
      </c>
      <c r="L2623" s="10">
        <f t="shared" si="21"/>
        <v>525</v>
      </c>
      <c r="M2623" s="11">
        <v>0.35</v>
      </c>
      <c r="O2623" s="16"/>
      <c r="P2623" s="14"/>
      <c r="Q2623" s="12"/>
      <c r="R2623" s="13"/>
    </row>
    <row r="2624" spans="1:18" ht="15.75" customHeight="1">
      <c r="A2624" s="1"/>
      <c r="B2624" s="6" t="s">
        <v>23</v>
      </c>
      <c r="C2624" s="6">
        <v>1197831</v>
      </c>
      <c r="D2624" s="7">
        <v>44335</v>
      </c>
      <c r="E2624" s="6" t="s">
        <v>24</v>
      </c>
      <c r="F2624" s="6" t="s">
        <v>96</v>
      </c>
      <c r="G2624" s="6" t="s">
        <v>97</v>
      </c>
      <c r="H2624" s="6" t="s">
        <v>19</v>
      </c>
      <c r="I2624" s="8">
        <v>0.35000000000000003</v>
      </c>
      <c r="J2624" s="9">
        <v>3500</v>
      </c>
      <c r="K2624" s="10">
        <f t="shared" si="20"/>
        <v>1225.0000000000002</v>
      </c>
      <c r="L2624" s="10">
        <f t="shared" si="21"/>
        <v>490.00000000000011</v>
      </c>
      <c r="M2624" s="11">
        <v>0.4</v>
      </c>
      <c r="O2624" s="16"/>
      <c r="P2624" s="14"/>
      <c r="Q2624" s="12"/>
      <c r="R2624" s="13"/>
    </row>
    <row r="2625" spans="1:18" ht="15.75" customHeight="1">
      <c r="A2625" s="1"/>
      <c r="B2625" s="6" t="s">
        <v>23</v>
      </c>
      <c r="C2625" s="6">
        <v>1197831</v>
      </c>
      <c r="D2625" s="7">
        <v>44335</v>
      </c>
      <c r="E2625" s="6" t="s">
        <v>24</v>
      </c>
      <c r="F2625" s="6" t="s">
        <v>96</v>
      </c>
      <c r="G2625" s="6" t="s">
        <v>97</v>
      </c>
      <c r="H2625" s="6" t="s">
        <v>20</v>
      </c>
      <c r="I2625" s="8">
        <v>0.35000000000000003</v>
      </c>
      <c r="J2625" s="9">
        <v>3000</v>
      </c>
      <c r="K2625" s="10">
        <f t="shared" si="20"/>
        <v>1050</v>
      </c>
      <c r="L2625" s="10">
        <f t="shared" si="21"/>
        <v>420</v>
      </c>
      <c r="M2625" s="11">
        <v>0.4</v>
      </c>
      <c r="O2625" s="16"/>
      <c r="P2625" s="14"/>
      <c r="Q2625" s="12"/>
      <c r="R2625" s="13"/>
    </row>
    <row r="2626" spans="1:18" ht="15.75" customHeight="1">
      <c r="A2626" s="1"/>
      <c r="B2626" s="6" t="s">
        <v>23</v>
      </c>
      <c r="C2626" s="6">
        <v>1197831</v>
      </c>
      <c r="D2626" s="7">
        <v>44335</v>
      </c>
      <c r="E2626" s="6" t="s">
        <v>24</v>
      </c>
      <c r="F2626" s="6" t="s">
        <v>96</v>
      </c>
      <c r="G2626" s="6" t="s">
        <v>97</v>
      </c>
      <c r="H2626" s="6" t="s">
        <v>21</v>
      </c>
      <c r="I2626" s="8">
        <v>0.44999999999999996</v>
      </c>
      <c r="J2626" s="9">
        <v>3250</v>
      </c>
      <c r="K2626" s="10">
        <f t="shared" si="20"/>
        <v>1462.4999999999998</v>
      </c>
      <c r="L2626" s="10">
        <f t="shared" si="21"/>
        <v>511.87499999999989</v>
      </c>
      <c r="M2626" s="11">
        <v>0.35</v>
      </c>
      <c r="O2626" s="16"/>
      <c r="P2626" s="14"/>
      <c r="Q2626" s="12"/>
      <c r="R2626" s="13"/>
    </row>
    <row r="2627" spans="1:18" ht="15.75" customHeight="1">
      <c r="A2627" s="1"/>
      <c r="B2627" s="6" t="s">
        <v>23</v>
      </c>
      <c r="C2627" s="6">
        <v>1197831</v>
      </c>
      <c r="D2627" s="7">
        <v>44335</v>
      </c>
      <c r="E2627" s="6" t="s">
        <v>24</v>
      </c>
      <c r="F2627" s="6" t="s">
        <v>96</v>
      </c>
      <c r="G2627" s="6" t="s">
        <v>97</v>
      </c>
      <c r="H2627" s="6" t="s">
        <v>22</v>
      </c>
      <c r="I2627" s="8">
        <v>0.44999999999999996</v>
      </c>
      <c r="J2627" s="9">
        <v>4250</v>
      </c>
      <c r="K2627" s="10">
        <f t="shared" si="20"/>
        <v>1912.4999999999998</v>
      </c>
      <c r="L2627" s="10">
        <f t="shared" si="21"/>
        <v>765</v>
      </c>
      <c r="M2627" s="11">
        <v>0.4</v>
      </c>
      <c r="O2627" s="16"/>
      <c r="P2627" s="14"/>
      <c r="Q2627" s="12"/>
      <c r="R2627" s="13"/>
    </row>
    <row r="2628" spans="1:18" ht="15.75" customHeight="1">
      <c r="A2628" s="1"/>
      <c r="B2628" s="6" t="s">
        <v>23</v>
      </c>
      <c r="C2628" s="6">
        <v>1197831</v>
      </c>
      <c r="D2628" s="7">
        <v>44368</v>
      </c>
      <c r="E2628" s="6" t="s">
        <v>24</v>
      </c>
      <c r="F2628" s="6" t="s">
        <v>96</v>
      </c>
      <c r="G2628" s="6" t="s">
        <v>97</v>
      </c>
      <c r="H2628" s="6" t="s">
        <v>17</v>
      </c>
      <c r="I2628" s="8">
        <v>0.39999999999999997</v>
      </c>
      <c r="J2628" s="9">
        <v>6750</v>
      </c>
      <c r="K2628" s="10">
        <f t="shared" si="20"/>
        <v>2700</v>
      </c>
      <c r="L2628" s="10">
        <f t="shared" si="21"/>
        <v>1080</v>
      </c>
      <c r="M2628" s="11">
        <v>0.4</v>
      </c>
      <c r="O2628" s="16"/>
      <c r="P2628" s="14"/>
      <c r="Q2628" s="12"/>
      <c r="R2628" s="13"/>
    </row>
    <row r="2629" spans="1:18" ht="15.75" customHeight="1">
      <c r="A2629" s="1"/>
      <c r="B2629" s="6" t="s">
        <v>23</v>
      </c>
      <c r="C2629" s="6">
        <v>1197831</v>
      </c>
      <c r="D2629" s="7">
        <v>44368</v>
      </c>
      <c r="E2629" s="6" t="s">
        <v>24</v>
      </c>
      <c r="F2629" s="6" t="s">
        <v>96</v>
      </c>
      <c r="G2629" s="6" t="s">
        <v>97</v>
      </c>
      <c r="H2629" s="6" t="s">
        <v>18</v>
      </c>
      <c r="I2629" s="8">
        <v>0.35000000000000003</v>
      </c>
      <c r="J2629" s="9">
        <v>4250</v>
      </c>
      <c r="K2629" s="10">
        <f t="shared" si="20"/>
        <v>1487.5000000000002</v>
      </c>
      <c r="L2629" s="10">
        <f t="shared" si="21"/>
        <v>520.625</v>
      </c>
      <c r="M2629" s="11">
        <v>0.35</v>
      </c>
      <c r="O2629" s="16"/>
      <c r="P2629" s="14"/>
      <c r="Q2629" s="12"/>
      <c r="R2629" s="13"/>
    </row>
    <row r="2630" spans="1:18" ht="15.75" customHeight="1">
      <c r="A2630" s="1"/>
      <c r="B2630" s="6" t="s">
        <v>23</v>
      </c>
      <c r="C2630" s="6">
        <v>1197831</v>
      </c>
      <c r="D2630" s="7">
        <v>44368</v>
      </c>
      <c r="E2630" s="6" t="s">
        <v>24</v>
      </c>
      <c r="F2630" s="6" t="s">
        <v>96</v>
      </c>
      <c r="G2630" s="6" t="s">
        <v>97</v>
      </c>
      <c r="H2630" s="6" t="s">
        <v>19</v>
      </c>
      <c r="I2630" s="8">
        <v>0.4</v>
      </c>
      <c r="J2630" s="9">
        <v>4000</v>
      </c>
      <c r="K2630" s="10">
        <f t="shared" si="20"/>
        <v>1600</v>
      </c>
      <c r="L2630" s="10">
        <f t="shared" si="21"/>
        <v>640</v>
      </c>
      <c r="M2630" s="11">
        <v>0.4</v>
      </c>
      <c r="O2630" s="16"/>
      <c r="P2630" s="14"/>
      <c r="Q2630" s="12"/>
      <c r="R2630" s="13"/>
    </row>
    <row r="2631" spans="1:18" ht="15.75" customHeight="1">
      <c r="A2631" s="1"/>
      <c r="B2631" s="6" t="s">
        <v>23</v>
      </c>
      <c r="C2631" s="6">
        <v>1197831</v>
      </c>
      <c r="D2631" s="7">
        <v>44368</v>
      </c>
      <c r="E2631" s="6" t="s">
        <v>24</v>
      </c>
      <c r="F2631" s="6" t="s">
        <v>96</v>
      </c>
      <c r="G2631" s="6" t="s">
        <v>97</v>
      </c>
      <c r="H2631" s="6" t="s">
        <v>20</v>
      </c>
      <c r="I2631" s="8">
        <v>0.4</v>
      </c>
      <c r="J2631" s="9">
        <v>3750</v>
      </c>
      <c r="K2631" s="10">
        <f t="shared" si="20"/>
        <v>1500</v>
      </c>
      <c r="L2631" s="10">
        <f t="shared" si="21"/>
        <v>600</v>
      </c>
      <c r="M2631" s="11">
        <v>0.4</v>
      </c>
      <c r="O2631" s="16"/>
      <c r="P2631" s="14"/>
      <c r="Q2631" s="12"/>
      <c r="R2631" s="13"/>
    </row>
    <row r="2632" spans="1:18" ht="15.75" customHeight="1">
      <c r="A2632" s="1"/>
      <c r="B2632" s="6" t="s">
        <v>23</v>
      </c>
      <c r="C2632" s="6">
        <v>1197831</v>
      </c>
      <c r="D2632" s="7">
        <v>44368</v>
      </c>
      <c r="E2632" s="6" t="s">
        <v>24</v>
      </c>
      <c r="F2632" s="6" t="s">
        <v>96</v>
      </c>
      <c r="G2632" s="6" t="s">
        <v>97</v>
      </c>
      <c r="H2632" s="6" t="s">
        <v>21</v>
      </c>
      <c r="I2632" s="8">
        <v>0.54999999999999993</v>
      </c>
      <c r="J2632" s="9">
        <v>3750</v>
      </c>
      <c r="K2632" s="10">
        <f t="shared" si="20"/>
        <v>2062.4999999999995</v>
      </c>
      <c r="L2632" s="10">
        <f t="shared" si="21"/>
        <v>721.87499999999977</v>
      </c>
      <c r="M2632" s="11">
        <v>0.35</v>
      </c>
      <c r="O2632" s="16"/>
      <c r="P2632" s="14"/>
      <c r="Q2632" s="12"/>
      <c r="R2632" s="13"/>
    </row>
    <row r="2633" spans="1:18" ht="15.75" customHeight="1">
      <c r="A2633" s="1"/>
      <c r="B2633" s="6" t="s">
        <v>23</v>
      </c>
      <c r="C2633" s="6">
        <v>1197831</v>
      </c>
      <c r="D2633" s="7">
        <v>44368</v>
      </c>
      <c r="E2633" s="6" t="s">
        <v>24</v>
      </c>
      <c r="F2633" s="6" t="s">
        <v>96</v>
      </c>
      <c r="G2633" s="6" t="s">
        <v>97</v>
      </c>
      <c r="H2633" s="6" t="s">
        <v>22</v>
      </c>
      <c r="I2633" s="8">
        <v>0.6</v>
      </c>
      <c r="J2633" s="9">
        <v>5500</v>
      </c>
      <c r="K2633" s="10">
        <f t="shared" si="20"/>
        <v>3300</v>
      </c>
      <c r="L2633" s="10">
        <f t="shared" si="21"/>
        <v>1320</v>
      </c>
      <c r="M2633" s="11">
        <v>0.4</v>
      </c>
      <c r="O2633" s="16"/>
      <c r="P2633" s="14"/>
      <c r="Q2633" s="12"/>
      <c r="R2633" s="13"/>
    </row>
    <row r="2634" spans="1:18" ht="15.75" customHeight="1">
      <c r="A2634" s="1"/>
      <c r="B2634" s="6" t="s">
        <v>23</v>
      </c>
      <c r="C2634" s="6">
        <v>1197831</v>
      </c>
      <c r="D2634" s="7">
        <v>44396</v>
      </c>
      <c r="E2634" s="6" t="s">
        <v>24</v>
      </c>
      <c r="F2634" s="6" t="s">
        <v>96</v>
      </c>
      <c r="G2634" s="6" t="s">
        <v>97</v>
      </c>
      <c r="H2634" s="6" t="s">
        <v>17</v>
      </c>
      <c r="I2634" s="8">
        <v>0.54999999999999993</v>
      </c>
      <c r="J2634" s="9">
        <v>7750</v>
      </c>
      <c r="K2634" s="10">
        <f t="shared" si="20"/>
        <v>4262.4999999999991</v>
      </c>
      <c r="L2634" s="10">
        <f t="shared" si="21"/>
        <v>1704.9999999999998</v>
      </c>
      <c r="M2634" s="11">
        <v>0.4</v>
      </c>
      <c r="O2634" s="16"/>
      <c r="P2634" s="14"/>
      <c r="Q2634" s="12"/>
      <c r="R2634" s="13"/>
    </row>
    <row r="2635" spans="1:18" ht="15.75" customHeight="1">
      <c r="A2635" s="1"/>
      <c r="B2635" s="6" t="s">
        <v>23</v>
      </c>
      <c r="C2635" s="6">
        <v>1197831</v>
      </c>
      <c r="D2635" s="7">
        <v>44396</v>
      </c>
      <c r="E2635" s="6" t="s">
        <v>24</v>
      </c>
      <c r="F2635" s="6" t="s">
        <v>96</v>
      </c>
      <c r="G2635" s="6" t="s">
        <v>97</v>
      </c>
      <c r="H2635" s="6" t="s">
        <v>18</v>
      </c>
      <c r="I2635" s="8">
        <v>0.5</v>
      </c>
      <c r="J2635" s="9">
        <v>5250</v>
      </c>
      <c r="K2635" s="10">
        <f t="shared" si="20"/>
        <v>2625</v>
      </c>
      <c r="L2635" s="10">
        <f t="shared" si="21"/>
        <v>918.74999999999989</v>
      </c>
      <c r="M2635" s="11">
        <v>0.35</v>
      </c>
      <c r="O2635" s="16"/>
      <c r="P2635" s="14"/>
      <c r="Q2635" s="12"/>
      <c r="R2635" s="13"/>
    </row>
    <row r="2636" spans="1:18" ht="15.75" customHeight="1">
      <c r="A2636" s="1"/>
      <c r="B2636" s="6" t="s">
        <v>23</v>
      </c>
      <c r="C2636" s="6">
        <v>1197831</v>
      </c>
      <c r="D2636" s="7">
        <v>44396</v>
      </c>
      <c r="E2636" s="6" t="s">
        <v>24</v>
      </c>
      <c r="F2636" s="6" t="s">
        <v>96</v>
      </c>
      <c r="G2636" s="6" t="s">
        <v>97</v>
      </c>
      <c r="H2636" s="6" t="s">
        <v>19</v>
      </c>
      <c r="I2636" s="8">
        <v>0.45</v>
      </c>
      <c r="J2636" s="9">
        <v>4500</v>
      </c>
      <c r="K2636" s="10">
        <f t="shared" si="20"/>
        <v>2025</v>
      </c>
      <c r="L2636" s="10">
        <f t="shared" si="21"/>
        <v>810</v>
      </c>
      <c r="M2636" s="11">
        <v>0.4</v>
      </c>
      <c r="O2636" s="16"/>
      <c r="P2636" s="14"/>
      <c r="Q2636" s="12"/>
      <c r="R2636" s="13"/>
    </row>
    <row r="2637" spans="1:18" ht="15.75" customHeight="1">
      <c r="A2637" s="1"/>
      <c r="B2637" s="6" t="s">
        <v>23</v>
      </c>
      <c r="C2637" s="6">
        <v>1197831</v>
      </c>
      <c r="D2637" s="7">
        <v>44396</v>
      </c>
      <c r="E2637" s="6" t="s">
        <v>24</v>
      </c>
      <c r="F2637" s="6" t="s">
        <v>96</v>
      </c>
      <c r="G2637" s="6" t="s">
        <v>97</v>
      </c>
      <c r="H2637" s="6" t="s">
        <v>20</v>
      </c>
      <c r="I2637" s="8">
        <v>0.45</v>
      </c>
      <c r="J2637" s="9">
        <v>4000</v>
      </c>
      <c r="K2637" s="10">
        <f t="shared" si="20"/>
        <v>1800</v>
      </c>
      <c r="L2637" s="10">
        <f t="shared" si="21"/>
        <v>720</v>
      </c>
      <c r="M2637" s="11">
        <v>0.4</v>
      </c>
      <c r="O2637" s="16"/>
      <c r="P2637" s="14"/>
      <c r="Q2637" s="12"/>
      <c r="R2637" s="13"/>
    </row>
    <row r="2638" spans="1:18" ht="15.75" customHeight="1">
      <c r="A2638" s="1"/>
      <c r="B2638" s="6" t="s">
        <v>23</v>
      </c>
      <c r="C2638" s="6">
        <v>1197831</v>
      </c>
      <c r="D2638" s="7">
        <v>44396</v>
      </c>
      <c r="E2638" s="6" t="s">
        <v>24</v>
      </c>
      <c r="F2638" s="6" t="s">
        <v>96</v>
      </c>
      <c r="G2638" s="6" t="s">
        <v>97</v>
      </c>
      <c r="H2638" s="6" t="s">
        <v>21</v>
      </c>
      <c r="I2638" s="8">
        <v>0.6</v>
      </c>
      <c r="J2638" s="9">
        <v>4250</v>
      </c>
      <c r="K2638" s="10">
        <f t="shared" si="20"/>
        <v>2550</v>
      </c>
      <c r="L2638" s="10">
        <f t="shared" si="21"/>
        <v>892.5</v>
      </c>
      <c r="M2638" s="11">
        <v>0.35</v>
      </c>
      <c r="O2638" s="16"/>
      <c r="P2638" s="14"/>
      <c r="Q2638" s="12"/>
      <c r="R2638" s="13"/>
    </row>
    <row r="2639" spans="1:18" ht="15.75" customHeight="1">
      <c r="A2639" s="1"/>
      <c r="B2639" s="6" t="s">
        <v>23</v>
      </c>
      <c r="C2639" s="6">
        <v>1197831</v>
      </c>
      <c r="D2639" s="7">
        <v>44396</v>
      </c>
      <c r="E2639" s="6" t="s">
        <v>24</v>
      </c>
      <c r="F2639" s="6" t="s">
        <v>96</v>
      </c>
      <c r="G2639" s="6" t="s">
        <v>97</v>
      </c>
      <c r="H2639" s="6" t="s">
        <v>22</v>
      </c>
      <c r="I2639" s="8">
        <v>0.65</v>
      </c>
      <c r="J2639" s="9">
        <v>6000</v>
      </c>
      <c r="K2639" s="10">
        <f t="shared" si="20"/>
        <v>3900</v>
      </c>
      <c r="L2639" s="10">
        <f t="shared" si="21"/>
        <v>1560</v>
      </c>
      <c r="M2639" s="11">
        <v>0.4</v>
      </c>
      <c r="O2639" s="16"/>
      <c r="P2639" s="14"/>
      <c r="Q2639" s="12"/>
      <c r="R2639" s="13"/>
    </row>
    <row r="2640" spans="1:18" ht="15.75" customHeight="1">
      <c r="A2640" s="1"/>
      <c r="B2640" s="6" t="s">
        <v>23</v>
      </c>
      <c r="C2640" s="6">
        <v>1197831</v>
      </c>
      <c r="D2640" s="7">
        <v>44428</v>
      </c>
      <c r="E2640" s="6" t="s">
        <v>24</v>
      </c>
      <c r="F2640" s="6" t="s">
        <v>96</v>
      </c>
      <c r="G2640" s="6" t="s">
        <v>97</v>
      </c>
      <c r="H2640" s="6" t="s">
        <v>17</v>
      </c>
      <c r="I2640" s="8">
        <v>0.6</v>
      </c>
      <c r="J2640" s="9">
        <v>7500</v>
      </c>
      <c r="K2640" s="10">
        <f t="shared" si="20"/>
        <v>4500</v>
      </c>
      <c r="L2640" s="10">
        <f t="shared" si="21"/>
        <v>1800</v>
      </c>
      <c r="M2640" s="11">
        <v>0.4</v>
      </c>
      <c r="O2640" s="16"/>
      <c r="P2640" s="14"/>
      <c r="Q2640" s="12"/>
      <c r="R2640" s="13"/>
    </row>
    <row r="2641" spans="1:18" ht="15.75" customHeight="1">
      <c r="A2641" s="1"/>
      <c r="B2641" s="6" t="s">
        <v>23</v>
      </c>
      <c r="C2641" s="6">
        <v>1197831</v>
      </c>
      <c r="D2641" s="7">
        <v>44428</v>
      </c>
      <c r="E2641" s="6" t="s">
        <v>24</v>
      </c>
      <c r="F2641" s="6" t="s">
        <v>96</v>
      </c>
      <c r="G2641" s="6" t="s">
        <v>97</v>
      </c>
      <c r="H2641" s="6" t="s">
        <v>18</v>
      </c>
      <c r="I2641" s="8">
        <v>0.55000000000000004</v>
      </c>
      <c r="J2641" s="9">
        <v>5250</v>
      </c>
      <c r="K2641" s="10">
        <f t="shared" si="20"/>
        <v>2887.5000000000005</v>
      </c>
      <c r="L2641" s="10">
        <f t="shared" si="21"/>
        <v>1010.6250000000001</v>
      </c>
      <c r="M2641" s="11">
        <v>0.35</v>
      </c>
      <c r="O2641" s="16"/>
      <c r="P2641" s="14"/>
      <c r="Q2641" s="12"/>
      <c r="R2641" s="13"/>
    </row>
    <row r="2642" spans="1:18" ht="15.75" customHeight="1">
      <c r="A2642" s="1"/>
      <c r="B2642" s="6" t="s">
        <v>23</v>
      </c>
      <c r="C2642" s="6">
        <v>1197831</v>
      </c>
      <c r="D2642" s="7">
        <v>44428</v>
      </c>
      <c r="E2642" s="6" t="s">
        <v>24</v>
      </c>
      <c r="F2642" s="6" t="s">
        <v>96</v>
      </c>
      <c r="G2642" s="6" t="s">
        <v>97</v>
      </c>
      <c r="H2642" s="6" t="s">
        <v>19</v>
      </c>
      <c r="I2642" s="8">
        <v>0.5</v>
      </c>
      <c r="J2642" s="9">
        <v>4500</v>
      </c>
      <c r="K2642" s="10">
        <f t="shared" si="20"/>
        <v>2250</v>
      </c>
      <c r="L2642" s="10">
        <f t="shared" si="21"/>
        <v>900</v>
      </c>
      <c r="M2642" s="11">
        <v>0.4</v>
      </c>
      <c r="O2642" s="16"/>
      <c r="P2642" s="14"/>
      <c r="Q2642" s="12"/>
      <c r="R2642" s="13"/>
    </row>
    <row r="2643" spans="1:18" ht="15.75" customHeight="1">
      <c r="A2643" s="1"/>
      <c r="B2643" s="6" t="s">
        <v>23</v>
      </c>
      <c r="C2643" s="6">
        <v>1197831</v>
      </c>
      <c r="D2643" s="7">
        <v>44428</v>
      </c>
      <c r="E2643" s="6" t="s">
        <v>24</v>
      </c>
      <c r="F2643" s="6" t="s">
        <v>96</v>
      </c>
      <c r="G2643" s="6" t="s">
        <v>97</v>
      </c>
      <c r="H2643" s="6" t="s">
        <v>20</v>
      </c>
      <c r="I2643" s="8">
        <v>0.4</v>
      </c>
      <c r="J2643" s="9">
        <v>4000</v>
      </c>
      <c r="K2643" s="10">
        <f t="shared" si="20"/>
        <v>1600</v>
      </c>
      <c r="L2643" s="10">
        <f t="shared" si="21"/>
        <v>640</v>
      </c>
      <c r="M2643" s="11">
        <v>0.4</v>
      </c>
      <c r="O2643" s="16"/>
      <c r="P2643" s="14"/>
      <c r="Q2643" s="12"/>
      <c r="R2643" s="13"/>
    </row>
    <row r="2644" spans="1:18" ht="15.75" customHeight="1">
      <c r="A2644" s="1"/>
      <c r="B2644" s="6" t="s">
        <v>23</v>
      </c>
      <c r="C2644" s="6">
        <v>1197831</v>
      </c>
      <c r="D2644" s="7">
        <v>44428</v>
      </c>
      <c r="E2644" s="6" t="s">
        <v>24</v>
      </c>
      <c r="F2644" s="6" t="s">
        <v>96</v>
      </c>
      <c r="G2644" s="6" t="s">
        <v>97</v>
      </c>
      <c r="H2644" s="6" t="s">
        <v>21</v>
      </c>
      <c r="I2644" s="8">
        <v>0.5</v>
      </c>
      <c r="J2644" s="9">
        <v>3750</v>
      </c>
      <c r="K2644" s="10">
        <f t="shared" si="20"/>
        <v>1875</v>
      </c>
      <c r="L2644" s="10">
        <f t="shared" si="21"/>
        <v>656.25</v>
      </c>
      <c r="M2644" s="11">
        <v>0.35</v>
      </c>
      <c r="O2644" s="16"/>
      <c r="P2644" s="14"/>
      <c r="Q2644" s="12"/>
      <c r="R2644" s="13"/>
    </row>
    <row r="2645" spans="1:18" ht="15.75" customHeight="1">
      <c r="A2645" s="1"/>
      <c r="B2645" s="6" t="s">
        <v>23</v>
      </c>
      <c r="C2645" s="6">
        <v>1197831</v>
      </c>
      <c r="D2645" s="7">
        <v>44428</v>
      </c>
      <c r="E2645" s="6" t="s">
        <v>24</v>
      </c>
      <c r="F2645" s="6" t="s">
        <v>96</v>
      </c>
      <c r="G2645" s="6" t="s">
        <v>97</v>
      </c>
      <c r="H2645" s="6" t="s">
        <v>22</v>
      </c>
      <c r="I2645" s="8">
        <v>0.55000000000000004</v>
      </c>
      <c r="J2645" s="9">
        <v>5500</v>
      </c>
      <c r="K2645" s="10">
        <f t="shared" si="20"/>
        <v>3025.0000000000005</v>
      </c>
      <c r="L2645" s="10">
        <f t="shared" si="21"/>
        <v>1210.0000000000002</v>
      </c>
      <c r="M2645" s="11">
        <v>0.4</v>
      </c>
      <c r="O2645" s="16"/>
      <c r="P2645" s="14"/>
      <c r="Q2645" s="12"/>
      <c r="R2645" s="13"/>
    </row>
    <row r="2646" spans="1:18" ht="15.75" customHeight="1">
      <c r="A2646" s="1"/>
      <c r="B2646" s="6" t="s">
        <v>23</v>
      </c>
      <c r="C2646" s="6">
        <v>1197831</v>
      </c>
      <c r="D2646" s="7">
        <v>44458</v>
      </c>
      <c r="E2646" s="6" t="s">
        <v>24</v>
      </c>
      <c r="F2646" s="6" t="s">
        <v>96</v>
      </c>
      <c r="G2646" s="6" t="s">
        <v>97</v>
      </c>
      <c r="H2646" s="6" t="s">
        <v>17</v>
      </c>
      <c r="I2646" s="8">
        <v>0.5</v>
      </c>
      <c r="J2646" s="9">
        <v>6500</v>
      </c>
      <c r="K2646" s="10">
        <f t="shared" si="20"/>
        <v>3250</v>
      </c>
      <c r="L2646" s="10">
        <f t="shared" si="21"/>
        <v>1300</v>
      </c>
      <c r="M2646" s="11">
        <v>0.4</v>
      </c>
      <c r="O2646" s="16"/>
      <c r="P2646" s="14"/>
      <c r="Q2646" s="12"/>
      <c r="R2646" s="13"/>
    </row>
    <row r="2647" spans="1:18" ht="15.75" customHeight="1">
      <c r="A2647" s="1"/>
      <c r="B2647" s="6" t="s">
        <v>23</v>
      </c>
      <c r="C2647" s="6">
        <v>1197831</v>
      </c>
      <c r="D2647" s="7">
        <v>44458</v>
      </c>
      <c r="E2647" s="6" t="s">
        <v>24</v>
      </c>
      <c r="F2647" s="6" t="s">
        <v>96</v>
      </c>
      <c r="G2647" s="6" t="s">
        <v>97</v>
      </c>
      <c r="H2647" s="6" t="s">
        <v>18</v>
      </c>
      <c r="I2647" s="8">
        <v>0.40000000000000013</v>
      </c>
      <c r="J2647" s="9">
        <v>4500</v>
      </c>
      <c r="K2647" s="10">
        <f t="shared" si="20"/>
        <v>1800.0000000000007</v>
      </c>
      <c r="L2647" s="10">
        <f t="shared" si="21"/>
        <v>630.00000000000023</v>
      </c>
      <c r="M2647" s="11">
        <v>0.35</v>
      </c>
      <c r="O2647" s="16"/>
      <c r="P2647" s="14"/>
      <c r="Q2647" s="12"/>
      <c r="R2647" s="13"/>
    </row>
    <row r="2648" spans="1:18" ht="15.75" customHeight="1">
      <c r="A2648" s="1"/>
      <c r="B2648" s="6" t="s">
        <v>23</v>
      </c>
      <c r="C2648" s="6">
        <v>1197831</v>
      </c>
      <c r="D2648" s="7">
        <v>44458</v>
      </c>
      <c r="E2648" s="6" t="s">
        <v>24</v>
      </c>
      <c r="F2648" s="6" t="s">
        <v>96</v>
      </c>
      <c r="G2648" s="6" t="s">
        <v>97</v>
      </c>
      <c r="H2648" s="6" t="s">
        <v>19</v>
      </c>
      <c r="I2648" s="8">
        <v>0.15000000000000008</v>
      </c>
      <c r="J2648" s="9">
        <v>3500</v>
      </c>
      <c r="K2648" s="10">
        <f t="shared" si="20"/>
        <v>525.00000000000023</v>
      </c>
      <c r="L2648" s="10">
        <f t="shared" si="21"/>
        <v>210.00000000000011</v>
      </c>
      <c r="M2648" s="11">
        <v>0.4</v>
      </c>
      <c r="O2648" s="16"/>
      <c r="P2648" s="14"/>
      <c r="Q2648" s="12"/>
      <c r="R2648" s="13"/>
    </row>
    <row r="2649" spans="1:18" ht="15.75" customHeight="1">
      <c r="A2649" s="1"/>
      <c r="B2649" s="6" t="s">
        <v>23</v>
      </c>
      <c r="C2649" s="6">
        <v>1197831</v>
      </c>
      <c r="D2649" s="7">
        <v>44458</v>
      </c>
      <c r="E2649" s="6" t="s">
        <v>24</v>
      </c>
      <c r="F2649" s="6" t="s">
        <v>96</v>
      </c>
      <c r="G2649" s="6" t="s">
        <v>97</v>
      </c>
      <c r="H2649" s="6" t="s">
        <v>20</v>
      </c>
      <c r="I2649" s="8">
        <v>0.15000000000000008</v>
      </c>
      <c r="J2649" s="9">
        <v>3250</v>
      </c>
      <c r="K2649" s="10">
        <f t="shared" si="20"/>
        <v>487.50000000000023</v>
      </c>
      <c r="L2649" s="10">
        <f t="shared" si="21"/>
        <v>195.00000000000011</v>
      </c>
      <c r="M2649" s="11">
        <v>0.4</v>
      </c>
      <c r="O2649" s="16"/>
      <c r="P2649" s="14"/>
      <c r="Q2649" s="12"/>
      <c r="R2649" s="13"/>
    </row>
    <row r="2650" spans="1:18" ht="15.75" customHeight="1">
      <c r="A2650" s="1"/>
      <c r="B2650" s="6" t="s">
        <v>23</v>
      </c>
      <c r="C2650" s="6">
        <v>1197831</v>
      </c>
      <c r="D2650" s="7">
        <v>44458</v>
      </c>
      <c r="E2650" s="6" t="s">
        <v>24</v>
      </c>
      <c r="F2650" s="6" t="s">
        <v>96</v>
      </c>
      <c r="G2650" s="6" t="s">
        <v>97</v>
      </c>
      <c r="H2650" s="6" t="s">
        <v>21</v>
      </c>
      <c r="I2650" s="8">
        <v>0.25000000000000006</v>
      </c>
      <c r="J2650" s="9">
        <v>3250</v>
      </c>
      <c r="K2650" s="10">
        <f t="shared" si="20"/>
        <v>812.50000000000023</v>
      </c>
      <c r="L2650" s="10">
        <f t="shared" si="21"/>
        <v>284.37500000000006</v>
      </c>
      <c r="M2650" s="11">
        <v>0.35</v>
      </c>
      <c r="O2650" s="16"/>
      <c r="P2650" s="14"/>
      <c r="Q2650" s="12"/>
      <c r="R2650" s="13"/>
    </row>
    <row r="2651" spans="1:18" ht="15.75" customHeight="1">
      <c r="A2651" s="1"/>
      <c r="B2651" s="6" t="s">
        <v>23</v>
      </c>
      <c r="C2651" s="6">
        <v>1197831</v>
      </c>
      <c r="D2651" s="7">
        <v>44458</v>
      </c>
      <c r="E2651" s="6" t="s">
        <v>24</v>
      </c>
      <c r="F2651" s="6" t="s">
        <v>96</v>
      </c>
      <c r="G2651" s="6" t="s">
        <v>97</v>
      </c>
      <c r="H2651" s="6" t="s">
        <v>22</v>
      </c>
      <c r="I2651" s="8">
        <v>0.3000000000000001</v>
      </c>
      <c r="J2651" s="9">
        <v>4250</v>
      </c>
      <c r="K2651" s="10">
        <f t="shared" si="20"/>
        <v>1275.0000000000005</v>
      </c>
      <c r="L2651" s="10">
        <f t="shared" si="21"/>
        <v>510.00000000000023</v>
      </c>
      <c r="M2651" s="11">
        <v>0.4</v>
      </c>
      <c r="O2651" s="16"/>
      <c r="P2651" s="14"/>
      <c r="Q2651" s="12"/>
      <c r="R2651" s="13"/>
    </row>
    <row r="2652" spans="1:18" ht="15.75" customHeight="1">
      <c r="A2652" s="1"/>
      <c r="B2652" s="6" t="s">
        <v>23</v>
      </c>
      <c r="C2652" s="6">
        <v>1197831</v>
      </c>
      <c r="D2652" s="7">
        <v>44490</v>
      </c>
      <c r="E2652" s="6" t="s">
        <v>24</v>
      </c>
      <c r="F2652" s="6" t="s">
        <v>96</v>
      </c>
      <c r="G2652" s="6" t="s">
        <v>97</v>
      </c>
      <c r="H2652" s="6" t="s">
        <v>17</v>
      </c>
      <c r="I2652" s="8">
        <v>0.3000000000000001</v>
      </c>
      <c r="J2652" s="9">
        <v>6000</v>
      </c>
      <c r="K2652" s="10">
        <f t="shared" si="20"/>
        <v>1800.0000000000007</v>
      </c>
      <c r="L2652" s="10">
        <f t="shared" si="21"/>
        <v>720.00000000000034</v>
      </c>
      <c r="M2652" s="11">
        <v>0.4</v>
      </c>
      <c r="O2652" s="16"/>
      <c r="P2652" s="14"/>
      <c r="Q2652" s="12"/>
      <c r="R2652" s="13"/>
    </row>
    <row r="2653" spans="1:18" ht="15.75" customHeight="1">
      <c r="A2653" s="1"/>
      <c r="B2653" s="6" t="s">
        <v>23</v>
      </c>
      <c r="C2653" s="6">
        <v>1197831</v>
      </c>
      <c r="D2653" s="7">
        <v>44490</v>
      </c>
      <c r="E2653" s="6" t="s">
        <v>24</v>
      </c>
      <c r="F2653" s="6" t="s">
        <v>96</v>
      </c>
      <c r="G2653" s="6" t="s">
        <v>97</v>
      </c>
      <c r="H2653" s="6" t="s">
        <v>18</v>
      </c>
      <c r="I2653" s="8">
        <v>0.20000000000000012</v>
      </c>
      <c r="J2653" s="9">
        <v>4250</v>
      </c>
      <c r="K2653" s="10">
        <f t="shared" si="20"/>
        <v>850.00000000000057</v>
      </c>
      <c r="L2653" s="10">
        <f t="shared" si="21"/>
        <v>297.50000000000017</v>
      </c>
      <c r="M2653" s="11">
        <v>0.35</v>
      </c>
      <c r="O2653" s="16"/>
      <c r="P2653" s="14"/>
      <c r="Q2653" s="12"/>
      <c r="R2653" s="13"/>
    </row>
    <row r="2654" spans="1:18" ht="15.75" customHeight="1">
      <c r="A2654" s="1"/>
      <c r="B2654" s="6" t="s">
        <v>23</v>
      </c>
      <c r="C2654" s="6">
        <v>1197831</v>
      </c>
      <c r="D2654" s="7">
        <v>44490</v>
      </c>
      <c r="E2654" s="6" t="s">
        <v>24</v>
      </c>
      <c r="F2654" s="6" t="s">
        <v>96</v>
      </c>
      <c r="G2654" s="6" t="s">
        <v>97</v>
      </c>
      <c r="H2654" s="6" t="s">
        <v>19</v>
      </c>
      <c r="I2654" s="8">
        <v>0.20000000000000012</v>
      </c>
      <c r="J2654" s="9">
        <v>3000</v>
      </c>
      <c r="K2654" s="10">
        <f t="shared" si="20"/>
        <v>600.00000000000034</v>
      </c>
      <c r="L2654" s="10">
        <f t="shared" si="21"/>
        <v>240.00000000000014</v>
      </c>
      <c r="M2654" s="11">
        <v>0.4</v>
      </c>
      <c r="O2654" s="16"/>
      <c r="P2654" s="14"/>
      <c r="Q2654" s="12"/>
      <c r="R2654" s="13"/>
    </row>
    <row r="2655" spans="1:18" ht="15.75" customHeight="1">
      <c r="A2655" s="1"/>
      <c r="B2655" s="6" t="s">
        <v>23</v>
      </c>
      <c r="C2655" s="6">
        <v>1197831</v>
      </c>
      <c r="D2655" s="7">
        <v>44490</v>
      </c>
      <c r="E2655" s="6" t="s">
        <v>24</v>
      </c>
      <c r="F2655" s="6" t="s">
        <v>96</v>
      </c>
      <c r="G2655" s="6" t="s">
        <v>97</v>
      </c>
      <c r="H2655" s="6" t="s">
        <v>20</v>
      </c>
      <c r="I2655" s="8">
        <v>0.20000000000000012</v>
      </c>
      <c r="J2655" s="9">
        <v>2750</v>
      </c>
      <c r="K2655" s="10">
        <f t="shared" si="20"/>
        <v>550.00000000000034</v>
      </c>
      <c r="L2655" s="10">
        <f t="shared" si="21"/>
        <v>220.00000000000014</v>
      </c>
      <c r="M2655" s="11">
        <v>0.4</v>
      </c>
      <c r="O2655" s="16"/>
      <c r="P2655" s="14"/>
      <c r="Q2655" s="12"/>
      <c r="R2655" s="13"/>
    </row>
    <row r="2656" spans="1:18" ht="15.75" customHeight="1">
      <c r="A2656" s="1"/>
      <c r="B2656" s="6" t="s">
        <v>23</v>
      </c>
      <c r="C2656" s="6">
        <v>1197831</v>
      </c>
      <c r="D2656" s="7">
        <v>44490</v>
      </c>
      <c r="E2656" s="6" t="s">
        <v>24</v>
      </c>
      <c r="F2656" s="6" t="s">
        <v>96</v>
      </c>
      <c r="G2656" s="6" t="s">
        <v>97</v>
      </c>
      <c r="H2656" s="6" t="s">
        <v>21</v>
      </c>
      <c r="I2656" s="8">
        <v>0.3000000000000001</v>
      </c>
      <c r="J2656" s="9">
        <v>2750</v>
      </c>
      <c r="K2656" s="10">
        <f t="shared" si="20"/>
        <v>825.00000000000023</v>
      </c>
      <c r="L2656" s="10">
        <f t="shared" si="21"/>
        <v>288.75000000000006</v>
      </c>
      <c r="M2656" s="11">
        <v>0.35</v>
      </c>
      <c r="O2656" s="16"/>
      <c r="P2656" s="14"/>
      <c r="Q2656" s="12"/>
      <c r="R2656" s="13"/>
    </row>
    <row r="2657" spans="1:18" ht="15.75" customHeight="1">
      <c r="A2657" s="1"/>
      <c r="B2657" s="6" t="s">
        <v>23</v>
      </c>
      <c r="C2657" s="6">
        <v>1197831</v>
      </c>
      <c r="D2657" s="7">
        <v>44490</v>
      </c>
      <c r="E2657" s="6" t="s">
        <v>24</v>
      </c>
      <c r="F2657" s="6" t="s">
        <v>96</v>
      </c>
      <c r="G2657" s="6" t="s">
        <v>97</v>
      </c>
      <c r="H2657" s="6" t="s">
        <v>22</v>
      </c>
      <c r="I2657" s="8">
        <v>0.30000000000000004</v>
      </c>
      <c r="J2657" s="9">
        <v>4000</v>
      </c>
      <c r="K2657" s="10">
        <f t="shared" si="20"/>
        <v>1200.0000000000002</v>
      </c>
      <c r="L2657" s="10">
        <f t="shared" si="21"/>
        <v>480.00000000000011</v>
      </c>
      <c r="M2657" s="11">
        <v>0.4</v>
      </c>
      <c r="O2657" s="16"/>
      <c r="P2657" s="14"/>
      <c r="Q2657" s="12"/>
      <c r="R2657" s="13"/>
    </row>
    <row r="2658" spans="1:18" ht="15.75" customHeight="1">
      <c r="A2658" s="1"/>
      <c r="B2658" s="6" t="s">
        <v>23</v>
      </c>
      <c r="C2658" s="6">
        <v>1197831</v>
      </c>
      <c r="D2658" s="7">
        <v>44520</v>
      </c>
      <c r="E2658" s="6" t="s">
        <v>24</v>
      </c>
      <c r="F2658" s="6" t="s">
        <v>96</v>
      </c>
      <c r="G2658" s="6" t="s">
        <v>97</v>
      </c>
      <c r="H2658" s="6" t="s">
        <v>17</v>
      </c>
      <c r="I2658" s="8">
        <v>0.25000000000000011</v>
      </c>
      <c r="J2658" s="9">
        <v>5500</v>
      </c>
      <c r="K2658" s="10">
        <f t="shared" si="20"/>
        <v>1375.0000000000007</v>
      </c>
      <c r="L2658" s="10">
        <f t="shared" si="21"/>
        <v>550.00000000000034</v>
      </c>
      <c r="M2658" s="11">
        <v>0.4</v>
      </c>
      <c r="O2658" s="16"/>
      <c r="P2658" s="14"/>
      <c r="Q2658" s="12"/>
      <c r="R2658" s="13"/>
    </row>
    <row r="2659" spans="1:18" ht="15.75" customHeight="1">
      <c r="A2659" s="1"/>
      <c r="B2659" s="6" t="s">
        <v>23</v>
      </c>
      <c r="C2659" s="6">
        <v>1197831</v>
      </c>
      <c r="D2659" s="7">
        <v>44520</v>
      </c>
      <c r="E2659" s="6" t="s">
        <v>24</v>
      </c>
      <c r="F2659" s="6" t="s">
        <v>96</v>
      </c>
      <c r="G2659" s="6" t="s">
        <v>97</v>
      </c>
      <c r="H2659" s="6" t="s">
        <v>18</v>
      </c>
      <c r="I2659" s="8">
        <v>0.15000000000000013</v>
      </c>
      <c r="J2659" s="9">
        <v>3750</v>
      </c>
      <c r="K2659" s="10">
        <f t="shared" si="20"/>
        <v>562.50000000000045</v>
      </c>
      <c r="L2659" s="10">
        <f t="shared" si="21"/>
        <v>196.87500000000014</v>
      </c>
      <c r="M2659" s="11">
        <v>0.35</v>
      </c>
      <c r="O2659" s="16"/>
      <c r="P2659" s="14"/>
      <c r="Q2659" s="12"/>
      <c r="R2659" s="13"/>
    </row>
    <row r="2660" spans="1:18" ht="15.75" customHeight="1">
      <c r="A2660" s="1"/>
      <c r="B2660" s="6" t="s">
        <v>23</v>
      </c>
      <c r="C2660" s="6">
        <v>1197831</v>
      </c>
      <c r="D2660" s="7">
        <v>44520</v>
      </c>
      <c r="E2660" s="6" t="s">
        <v>24</v>
      </c>
      <c r="F2660" s="6" t="s">
        <v>96</v>
      </c>
      <c r="G2660" s="6" t="s">
        <v>97</v>
      </c>
      <c r="H2660" s="6" t="s">
        <v>19</v>
      </c>
      <c r="I2660" s="8">
        <v>0.25000000000000017</v>
      </c>
      <c r="J2660" s="9">
        <v>3200</v>
      </c>
      <c r="K2660" s="10">
        <f t="shared" si="20"/>
        <v>800.00000000000057</v>
      </c>
      <c r="L2660" s="10">
        <f t="shared" si="21"/>
        <v>320.00000000000023</v>
      </c>
      <c r="M2660" s="11">
        <v>0.4</v>
      </c>
      <c r="O2660" s="16"/>
      <c r="P2660" s="14"/>
      <c r="Q2660" s="12"/>
      <c r="R2660" s="13"/>
    </row>
    <row r="2661" spans="1:18" ht="15.75" customHeight="1">
      <c r="A2661" s="1"/>
      <c r="B2661" s="6" t="s">
        <v>23</v>
      </c>
      <c r="C2661" s="6">
        <v>1197831</v>
      </c>
      <c r="D2661" s="7">
        <v>44520</v>
      </c>
      <c r="E2661" s="6" t="s">
        <v>24</v>
      </c>
      <c r="F2661" s="6" t="s">
        <v>96</v>
      </c>
      <c r="G2661" s="6" t="s">
        <v>97</v>
      </c>
      <c r="H2661" s="6" t="s">
        <v>20</v>
      </c>
      <c r="I2661" s="8">
        <v>0.55000000000000016</v>
      </c>
      <c r="J2661" s="9">
        <v>3750</v>
      </c>
      <c r="K2661" s="10">
        <f t="shared" si="20"/>
        <v>2062.5000000000005</v>
      </c>
      <c r="L2661" s="10">
        <f t="shared" si="21"/>
        <v>825.00000000000023</v>
      </c>
      <c r="M2661" s="11">
        <v>0.4</v>
      </c>
      <c r="O2661" s="16"/>
      <c r="P2661" s="14"/>
      <c r="Q2661" s="12"/>
      <c r="R2661" s="13"/>
    </row>
    <row r="2662" spans="1:18" ht="15.75" customHeight="1">
      <c r="A2662" s="1"/>
      <c r="B2662" s="6" t="s">
        <v>23</v>
      </c>
      <c r="C2662" s="6">
        <v>1197831</v>
      </c>
      <c r="D2662" s="7">
        <v>44520</v>
      </c>
      <c r="E2662" s="6" t="s">
        <v>24</v>
      </c>
      <c r="F2662" s="6" t="s">
        <v>96</v>
      </c>
      <c r="G2662" s="6" t="s">
        <v>97</v>
      </c>
      <c r="H2662" s="6" t="s">
        <v>21</v>
      </c>
      <c r="I2662" s="8">
        <v>0.75000000000000011</v>
      </c>
      <c r="J2662" s="9">
        <v>3500</v>
      </c>
      <c r="K2662" s="10">
        <f t="shared" si="20"/>
        <v>2625.0000000000005</v>
      </c>
      <c r="L2662" s="10">
        <f t="shared" si="21"/>
        <v>918.75000000000011</v>
      </c>
      <c r="M2662" s="11">
        <v>0.35</v>
      </c>
      <c r="O2662" s="16"/>
      <c r="P2662" s="14"/>
      <c r="Q2662" s="12"/>
      <c r="R2662" s="13"/>
    </row>
    <row r="2663" spans="1:18" ht="15.75" customHeight="1">
      <c r="A2663" s="1"/>
      <c r="B2663" s="6" t="s">
        <v>23</v>
      </c>
      <c r="C2663" s="6">
        <v>1197831</v>
      </c>
      <c r="D2663" s="7">
        <v>44520</v>
      </c>
      <c r="E2663" s="6" t="s">
        <v>24</v>
      </c>
      <c r="F2663" s="6" t="s">
        <v>96</v>
      </c>
      <c r="G2663" s="6" t="s">
        <v>97</v>
      </c>
      <c r="H2663" s="6" t="s">
        <v>22</v>
      </c>
      <c r="I2663" s="8">
        <v>0.75</v>
      </c>
      <c r="J2663" s="9">
        <v>4500</v>
      </c>
      <c r="K2663" s="10">
        <f t="shared" si="20"/>
        <v>3375</v>
      </c>
      <c r="L2663" s="10">
        <f t="shared" si="21"/>
        <v>1350</v>
      </c>
      <c r="M2663" s="11">
        <v>0.4</v>
      </c>
      <c r="O2663" s="16"/>
      <c r="P2663" s="14"/>
      <c r="Q2663" s="12"/>
      <c r="R2663" s="13"/>
    </row>
    <row r="2664" spans="1:18" ht="15.75" customHeight="1">
      <c r="A2664" s="1"/>
      <c r="B2664" s="6" t="s">
        <v>23</v>
      </c>
      <c r="C2664" s="6">
        <v>1197831</v>
      </c>
      <c r="D2664" s="7">
        <v>44549</v>
      </c>
      <c r="E2664" s="6" t="s">
        <v>24</v>
      </c>
      <c r="F2664" s="6" t="s">
        <v>96</v>
      </c>
      <c r="G2664" s="6" t="s">
        <v>97</v>
      </c>
      <c r="H2664" s="6" t="s">
        <v>17</v>
      </c>
      <c r="I2664" s="8">
        <v>0.70000000000000007</v>
      </c>
      <c r="J2664" s="9">
        <v>7000</v>
      </c>
      <c r="K2664" s="10">
        <f t="shared" si="20"/>
        <v>4900.0000000000009</v>
      </c>
      <c r="L2664" s="10">
        <f t="shared" si="21"/>
        <v>1960.0000000000005</v>
      </c>
      <c r="M2664" s="11">
        <v>0.4</v>
      </c>
      <c r="O2664" s="16"/>
      <c r="P2664" s="14"/>
      <c r="Q2664" s="12"/>
      <c r="R2664" s="13"/>
    </row>
    <row r="2665" spans="1:18" ht="15.75" customHeight="1">
      <c r="A2665" s="1"/>
      <c r="B2665" s="6" t="s">
        <v>23</v>
      </c>
      <c r="C2665" s="6">
        <v>1197831</v>
      </c>
      <c r="D2665" s="7">
        <v>44549</v>
      </c>
      <c r="E2665" s="6" t="s">
        <v>24</v>
      </c>
      <c r="F2665" s="6" t="s">
        <v>96</v>
      </c>
      <c r="G2665" s="6" t="s">
        <v>97</v>
      </c>
      <c r="H2665" s="6" t="s">
        <v>18</v>
      </c>
      <c r="I2665" s="8">
        <v>0.60000000000000009</v>
      </c>
      <c r="J2665" s="9">
        <v>5000</v>
      </c>
      <c r="K2665" s="10">
        <f t="shared" si="20"/>
        <v>3000.0000000000005</v>
      </c>
      <c r="L2665" s="10">
        <f t="shared" si="21"/>
        <v>1050</v>
      </c>
      <c r="M2665" s="11">
        <v>0.35</v>
      </c>
      <c r="O2665" s="16"/>
      <c r="P2665" s="14"/>
      <c r="Q2665" s="12"/>
      <c r="R2665" s="13"/>
    </row>
    <row r="2666" spans="1:18" ht="15.75" customHeight="1">
      <c r="A2666" s="1"/>
      <c r="B2666" s="6" t="s">
        <v>23</v>
      </c>
      <c r="C2666" s="6">
        <v>1197831</v>
      </c>
      <c r="D2666" s="7">
        <v>44549</v>
      </c>
      <c r="E2666" s="6" t="s">
        <v>24</v>
      </c>
      <c r="F2666" s="6" t="s">
        <v>96</v>
      </c>
      <c r="G2666" s="6" t="s">
        <v>97</v>
      </c>
      <c r="H2666" s="6" t="s">
        <v>19</v>
      </c>
      <c r="I2666" s="8">
        <v>0.60000000000000009</v>
      </c>
      <c r="J2666" s="9">
        <v>4500</v>
      </c>
      <c r="K2666" s="10">
        <f t="shared" si="20"/>
        <v>2700.0000000000005</v>
      </c>
      <c r="L2666" s="10">
        <f t="shared" si="21"/>
        <v>1080.0000000000002</v>
      </c>
      <c r="M2666" s="11">
        <v>0.4</v>
      </c>
      <c r="O2666" s="16"/>
      <c r="P2666" s="14"/>
      <c r="Q2666" s="12"/>
      <c r="R2666" s="13"/>
    </row>
    <row r="2667" spans="1:18" ht="15.75" customHeight="1">
      <c r="A2667" s="1"/>
      <c r="B2667" s="6" t="s">
        <v>23</v>
      </c>
      <c r="C2667" s="6">
        <v>1197831</v>
      </c>
      <c r="D2667" s="7">
        <v>44549</v>
      </c>
      <c r="E2667" s="6" t="s">
        <v>24</v>
      </c>
      <c r="F2667" s="6" t="s">
        <v>96</v>
      </c>
      <c r="G2667" s="6" t="s">
        <v>97</v>
      </c>
      <c r="H2667" s="6" t="s">
        <v>20</v>
      </c>
      <c r="I2667" s="8">
        <v>0.60000000000000009</v>
      </c>
      <c r="J2667" s="9">
        <v>4000</v>
      </c>
      <c r="K2667" s="10">
        <f t="shared" si="20"/>
        <v>2400.0000000000005</v>
      </c>
      <c r="L2667" s="10">
        <f t="shared" si="21"/>
        <v>960.00000000000023</v>
      </c>
      <c r="M2667" s="11">
        <v>0.4</v>
      </c>
      <c r="O2667" s="16"/>
      <c r="P2667" s="14"/>
      <c r="Q2667" s="12"/>
      <c r="R2667" s="13"/>
    </row>
    <row r="2668" spans="1:18" ht="15.75" customHeight="1">
      <c r="A2668" s="1"/>
      <c r="B2668" s="6" t="s">
        <v>23</v>
      </c>
      <c r="C2668" s="6">
        <v>1197831</v>
      </c>
      <c r="D2668" s="7">
        <v>44549</v>
      </c>
      <c r="E2668" s="6" t="s">
        <v>24</v>
      </c>
      <c r="F2668" s="6" t="s">
        <v>96</v>
      </c>
      <c r="G2668" s="6" t="s">
        <v>97</v>
      </c>
      <c r="H2668" s="6" t="s">
        <v>21</v>
      </c>
      <c r="I2668" s="8">
        <v>0.70000000000000007</v>
      </c>
      <c r="J2668" s="9">
        <v>4000</v>
      </c>
      <c r="K2668" s="10">
        <f t="shared" si="20"/>
        <v>2800.0000000000005</v>
      </c>
      <c r="L2668" s="10">
        <f t="shared" si="21"/>
        <v>980.00000000000011</v>
      </c>
      <c r="M2668" s="11">
        <v>0.35</v>
      </c>
      <c r="O2668" s="16"/>
      <c r="P2668" s="14"/>
      <c r="Q2668" s="12"/>
      <c r="R2668" s="13"/>
    </row>
    <row r="2669" spans="1:18" ht="15.75" customHeight="1">
      <c r="A2669" s="1"/>
      <c r="B2669" s="6" t="s">
        <v>23</v>
      </c>
      <c r="C2669" s="6">
        <v>1197831</v>
      </c>
      <c r="D2669" s="7">
        <v>44549</v>
      </c>
      <c r="E2669" s="6" t="s">
        <v>24</v>
      </c>
      <c r="F2669" s="6" t="s">
        <v>96</v>
      </c>
      <c r="G2669" s="6" t="s">
        <v>97</v>
      </c>
      <c r="H2669" s="6" t="s">
        <v>22</v>
      </c>
      <c r="I2669" s="8">
        <v>0.75</v>
      </c>
      <c r="J2669" s="9">
        <v>5000</v>
      </c>
      <c r="K2669" s="10">
        <f t="shared" si="20"/>
        <v>3750</v>
      </c>
      <c r="L2669" s="10">
        <f t="shared" si="21"/>
        <v>1500</v>
      </c>
      <c r="M2669" s="11">
        <v>0.4</v>
      </c>
      <c r="O2669" s="16"/>
      <c r="P2669" s="14"/>
      <c r="Q2669" s="12"/>
      <c r="R2669" s="13"/>
    </row>
    <row r="2670" spans="1:18" ht="15.75" customHeight="1">
      <c r="A2670" s="1" t="s">
        <v>39</v>
      </c>
      <c r="B2670" s="6" t="s">
        <v>23</v>
      </c>
      <c r="C2670" s="6">
        <v>1197831</v>
      </c>
      <c r="D2670" s="7">
        <v>44219</v>
      </c>
      <c r="E2670" s="6" t="s">
        <v>24</v>
      </c>
      <c r="F2670" s="6" t="s">
        <v>98</v>
      </c>
      <c r="G2670" s="6" t="s">
        <v>99</v>
      </c>
      <c r="H2670" s="6" t="s">
        <v>17</v>
      </c>
      <c r="I2670" s="8">
        <v>0.25000000000000006</v>
      </c>
      <c r="J2670" s="9">
        <v>5750</v>
      </c>
      <c r="K2670" s="10">
        <f t="shared" si="20"/>
        <v>1437.5000000000002</v>
      </c>
      <c r="L2670" s="10">
        <f t="shared" si="21"/>
        <v>575.00000000000011</v>
      </c>
      <c r="M2670" s="11">
        <v>0.4</v>
      </c>
      <c r="O2670" s="16"/>
      <c r="P2670" s="14"/>
      <c r="Q2670" s="12"/>
      <c r="R2670" s="13"/>
    </row>
    <row r="2671" spans="1:18" ht="15.75" customHeight="1">
      <c r="A2671" s="1"/>
      <c r="B2671" s="6" t="s">
        <v>23</v>
      </c>
      <c r="C2671" s="6">
        <v>1197831</v>
      </c>
      <c r="D2671" s="7">
        <v>44219</v>
      </c>
      <c r="E2671" s="6" t="s">
        <v>24</v>
      </c>
      <c r="F2671" s="6" t="s">
        <v>98</v>
      </c>
      <c r="G2671" s="6" t="s">
        <v>99</v>
      </c>
      <c r="H2671" s="6" t="s">
        <v>18</v>
      </c>
      <c r="I2671" s="8">
        <v>0.25000000000000006</v>
      </c>
      <c r="J2671" s="9">
        <v>3750</v>
      </c>
      <c r="K2671" s="10">
        <f t="shared" si="20"/>
        <v>937.50000000000023</v>
      </c>
      <c r="L2671" s="10">
        <f t="shared" si="21"/>
        <v>328.12500000000006</v>
      </c>
      <c r="M2671" s="11">
        <v>0.35</v>
      </c>
      <c r="O2671" s="16"/>
      <c r="P2671" s="14"/>
      <c r="Q2671" s="12"/>
      <c r="R2671" s="13"/>
    </row>
    <row r="2672" spans="1:18" ht="15.75" customHeight="1">
      <c r="A2672" s="1"/>
      <c r="B2672" s="6" t="s">
        <v>23</v>
      </c>
      <c r="C2672" s="6">
        <v>1197831</v>
      </c>
      <c r="D2672" s="7">
        <v>44219</v>
      </c>
      <c r="E2672" s="6" t="s">
        <v>24</v>
      </c>
      <c r="F2672" s="6" t="s">
        <v>98</v>
      </c>
      <c r="G2672" s="6" t="s">
        <v>99</v>
      </c>
      <c r="H2672" s="6" t="s">
        <v>19</v>
      </c>
      <c r="I2672" s="8">
        <v>0.15000000000000008</v>
      </c>
      <c r="J2672" s="9">
        <v>3750</v>
      </c>
      <c r="K2672" s="10">
        <f t="shared" si="20"/>
        <v>562.50000000000034</v>
      </c>
      <c r="L2672" s="10">
        <f t="shared" si="21"/>
        <v>225.00000000000014</v>
      </c>
      <c r="M2672" s="11">
        <v>0.4</v>
      </c>
      <c r="O2672" s="16"/>
      <c r="P2672" s="14"/>
      <c r="Q2672" s="12"/>
      <c r="R2672" s="13"/>
    </row>
    <row r="2673" spans="1:18" ht="15.75" customHeight="1">
      <c r="A2673" s="1"/>
      <c r="B2673" s="6" t="s">
        <v>23</v>
      </c>
      <c r="C2673" s="6">
        <v>1197831</v>
      </c>
      <c r="D2673" s="7">
        <v>44219</v>
      </c>
      <c r="E2673" s="6" t="s">
        <v>24</v>
      </c>
      <c r="F2673" s="6" t="s">
        <v>98</v>
      </c>
      <c r="G2673" s="6" t="s">
        <v>99</v>
      </c>
      <c r="H2673" s="6" t="s">
        <v>20</v>
      </c>
      <c r="I2673" s="8">
        <v>0.2</v>
      </c>
      <c r="J2673" s="9">
        <v>2250</v>
      </c>
      <c r="K2673" s="10">
        <f t="shared" si="20"/>
        <v>450</v>
      </c>
      <c r="L2673" s="10">
        <f t="shared" si="21"/>
        <v>180</v>
      </c>
      <c r="M2673" s="11">
        <v>0.4</v>
      </c>
      <c r="O2673" s="16"/>
      <c r="P2673" s="14"/>
      <c r="Q2673" s="12"/>
      <c r="R2673" s="13"/>
    </row>
    <row r="2674" spans="1:18" ht="15.75" customHeight="1">
      <c r="A2674" s="1"/>
      <c r="B2674" s="6" t="s">
        <v>23</v>
      </c>
      <c r="C2674" s="6">
        <v>1197831</v>
      </c>
      <c r="D2674" s="7">
        <v>44219</v>
      </c>
      <c r="E2674" s="6" t="s">
        <v>24</v>
      </c>
      <c r="F2674" s="6" t="s">
        <v>98</v>
      </c>
      <c r="G2674" s="6" t="s">
        <v>99</v>
      </c>
      <c r="H2674" s="6" t="s">
        <v>21</v>
      </c>
      <c r="I2674" s="8">
        <v>0.35000000000000003</v>
      </c>
      <c r="J2674" s="9">
        <v>2750</v>
      </c>
      <c r="K2674" s="10">
        <f t="shared" si="20"/>
        <v>962.50000000000011</v>
      </c>
      <c r="L2674" s="10">
        <f t="shared" si="21"/>
        <v>336.875</v>
      </c>
      <c r="M2674" s="11">
        <v>0.35</v>
      </c>
      <c r="O2674" s="16"/>
      <c r="P2674" s="14"/>
      <c r="Q2674" s="12"/>
      <c r="R2674" s="13"/>
    </row>
    <row r="2675" spans="1:18" ht="15.75" customHeight="1">
      <c r="A2675" s="1"/>
      <c r="B2675" s="6" t="s">
        <v>23</v>
      </c>
      <c r="C2675" s="6">
        <v>1197831</v>
      </c>
      <c r="D2675" s="7">
        <v>44219</v>
      </c>
      <c r="E2675" s="6" t="s">
        <v>24</v>
      </c>
      <c r="F2675" s="6" t="s">
        <v>98</v>
      </c>
      <c r="G2675" s="6" t="s">
        <v>99</v>
      </c>
      <c r="H2675" s="6" t="s">
        <v>22</v>
      </c>
      <c r="I2675" s="8">
        <v>0.25000000000000006</v>
      </c>
      <c r="J2675" s="9">
        <v>3750</v>
      </c>
      <c r="K2675" s="10">
        <f t="shared" si="20"/>
        <v>937.50000000000023</v>
      </c>
      <c r="L2675" s="10">
        <f t="shared" si="21"/>
        <v>375.00000000000011</v>
      </c>
      <c r="M2675" s="11">
        <v>0.4</v>
      </c>
      <c r="O2675" s="16"/>
      <c r="P2675" s="14"/>
      <c r="Q2675" s="12"/>
      <c r="R2675" s="13"/>
    </row>
    <row r="2676" spans="1:18" ht="15.75" customHeight="1">
      <c r="A2676" s="1"/>
      <c r="B2676" s="6" t="s">
        <v>23</v>
      </c>
      <c r="C2676" s="6">
        <v>1197831</v>
      </c>
      <c r="D2676" s="7">
        <v>44248</v>
      </c>
      <c r="E2676" s="6" t="s">
        <v>24</v>
      </c>
      <c r="F2676" s="6" t="s">
        <v>98</v>
      </c>
      <c r="G2676" s="6" t="s">
        <v>99</v>
      </c>
      <c r="H2676" s="6" t="s">
        <v>17</v>
      </c>
      <c r="I2676" s="8">
        <v>0.25000000000000006</v>
      </c>
      <c r="J2676" s="9">
        <v>6250</v>
      </c>
      <c r="K2676" s="10">
        <f t="shared" si="20"/>
        <v>1562.5000000000005</v>
      </c>
      <c r="L2676" s="10">
        <f t="shared" si="21"/>
        <v>625.00000000000023</v>
      </c>
      <c r="M2676" s="11">
        <v>0.4</v>
      </c>
      <c r="O2676" s="16"/>
      <c r="P2676" s="14"/>
      <c r="Q2676" s="12"/>
      <c r="R2676" s="13"/>
    </row>
    <row r="2677" spans="1:18" ht="15.75" customHeight="1">
      <c r="A2677" s="1"/>
      <c r="B2677" s="6" t="s">
        <v>23</v>
      </c>
      <c r="C2677" s="6">
        <v>1197831</v>
      </c>
      <c r="D2677" s="7">
        <v>44248</v>
      </c>
      <c r="E2677" s="6" t="s">
        <v>24</v>
      </c>
      <c r="F2677" s="6" t="s">
        <v>98</v>
      </c>
      <c r="G2677" s="6" t="s">
        <v>99</v>
      </c>
      <c r="H2677" s="6" t="s">
        <v>18</v>
      </c>
      <c r="I2677" s="8">
        <v>0.25000000000000006</v>
      </c>
      <c r="J2677" s="9">
        <v>2750</v>
      </c>
      <c r="K2677" s="10">
        <f t="shared" si="20"/>
        <v>687.50000000000011</v>
      </c>
      <c r="L2677" s="10">
        <f t="shared" si="21"/>
        <v>240.62500000000003</v>
      </c>
      <c r="M2677" s="11">
        <v>0.35</v>
      </c>
      <c r="O2677" s="16"/>
      <c r="P2677" s="14"/>
      <c r="Q2677" s="12"/>
      <c r="R2677" s="13"/>
    </row>
    <row r="2678" spans="1:18" ht="15.75" customHeight="1">
      <c r="A2678" s="1"/>
      <c r="B2678" s="6" t="s">
        <v>23</v>
      </c>
      <c r="C2678" s="6">
        <v>1197831</v>
      </c>
      <c r="D2678" s="7">
        <v>44248</v>
      </c>
      <c r="E2678" s="6" t="s">
        <v>24</v>
      </c>
      <c r="F2678" s="6" t="s">
        <v>98</v>
      </c>
      <c r="G2678" s="6" t="s">
        <v>99</v>
      </c>
      <c r="H2678" s="6" t="s">
        <v>19</v>
      </c>
      <c r="I2678" s="8">
        <v>0.15000000000000008</v>
      </c>
      <c r="J2678" s="9">
        <v>3250</v>
      </c>
      <c r="K2678" s="10">
        <f t="shared" si="20"/>
        <v>487.50000000000023</v>
      </c>
      <c r="L2678" s="10">
        <f t="shared" si="21"/>
        <v>195.00000000000011</v>
      </c>
      <c r="M2678" s="11">
        <v>0.4</v>
      </c>
      <c r="O2678" s="16"/>
      <c r="P2678" s="14"/>
      <c r="Q2678" s="12"/>
      <c r="R2678" s="13"/>
    </row>
    <row r="2679" spans="1:18" ht="15.75" customHeight="1">
      <c r="A2679" s="1"/>
      <c r="B2679" s="6" t="s">
        <v>23</v>
      </c>
      <c r="C2679" s="6">
        <v>1197831</v>
      </c>
      <c r="D2679" s="7">
        <v>44248</v>
      </c>
      <c r="E2679" s="6" t="s">
        <v>24</v>
      </c>
      <c r="F2679" s="6" t="s">
        <v>98</v>
      </c>
      <c r="G2679" s="6" t="s">
        <v>99</v>
      </c>
      <c r="H2679" s="6" t="s">
        <v>20</v>
      </c>
      <c r="I2679" s="8">
        <v>0.2</v>
      </c>
      <c r="J2679" s="9">
        <v>1750</v>
      </c>
      <c r="K2679" s="10">
        <f t="shared" si="20"/>
        <v>350</v>
      </c>
      <c r="L2679" s="10">
        <f t="shared" si="21"/>
        <v>140</v>
      </c>
      <c r="M2679" s="11">
        <v>0.4</v>
      </c>
      <c r="O2679" s="16"/>
      <c r="P2679" s="14"/>
      <c r="Q2679" s="12"/>
      <c r="R2679" s="13"/>
    </row>
    <row r="2680" spans="1:18" ht="15.75" customHeight="1">
      <c r="A2680" s="1"/>
      <c r="B2680" s="6" t="s">
        <v>23</v>
      </c>
      <c r="C2680" s="6">
        <v>1197831</v>
      </c>
      <c r="D2680" s="7">
        <v>44248</v>
      </c>
      <c r="E2680" s="6" t="s">
        <v>24</v>
      </c>
      <c r="F2680" s="6" t="s">
        <v>98</v>
      </c>
      <c r="G2680" s="6" t="s">
        <v>99</v>
      </c>
      <c r="H2680" s="6" t="s">
        <v>21</v>
      </c>
      <c r="I2680" s="8">
        <v>0.35000000000000003</v>
      </c>
      <c r="J2680" s="9">
        <v>2500</v>
      </c>
      <c r="K2680" s="10">
        <f t="shared" si="20"/>
        <v>875.00000000000011</v>
      </c>
      <c r="L2680" s="10">
        <f t="shared" si="21"/>
        <v>306.25</v>
      </c>
      <c r="M2680" s="11">
        <v>0.35</v>
      </c>
      <c r="O2680" s="16"/>
      <c r="P2680" s="14"/>
      <c r="Q2680" s="12"/>
      <c r="R2680" s="13"/>
    </row>
    <row r="2681" spans="1:18" ht="15.75" customHeight="1">
      <c r="A2681" s="1"/>
      <c r="B2681" s="6" t="s">
        <v>23</v>
      </c>
      <c r="C2681" s="6">
        <v>1197831</v>
      </c>
      <c r="D2681" s="7">
        <v>44248</v>
      </c>
      <c r="E2681" s="6" t="s">
        <v>24</v>
      </c>
      <c r="F2681" s="6" t="s">
        <v>98</v>
      </c>
      <c r="G2681" s="6" t="s">
        <v>99</v>
      </c>
      <c r="H2681" s="6" t="s">
        <v>22</v>
      </c>
      <c r="I2681" s="8">
        <v>0.2</v>
      </c>
      <c r="J2681" s="9">
        <v>3500</v>
      </c>
      <c r="K2681" s="10">
        <f t="shared" si="20"/>
        <v>700</v>
      </c>
      <c r="L2681" s="10">
        <f t="shared" si="21"/>
        <v>280</v>
      </c>
      <c r="M2681" s="11">
        <v>0.4</v>
      </c>
      <c r="O2681" s="16"/>
      <c r="P2681" s="14"/>
      <c r="Q2681" s="12"/>
      <c r="R2681" s="13"/>
    </row>
    <row r="2682" spans="1:18" ht="15.75" customHeight="1">
      <c r="A2682" s="1"/>
      <c r="B2682" s="6" t="s">
        <v>23</v>
      </c>
      <c r="C2682" s="6">
        <v>1197831</v>
      </c>
      <c r="D2682" s="7">
        <v>44274</v>
      </c>
      <c r="E2682" s="6" t="s">
        <v>24</v>
      </c>
      <c r="F2682" s="6" t="s">
        <v>98</v>
      </c>
      <c r="G2682" s="6" t="s">
        <v>99</v>
      </c>
      <c r="H2682" s="6" t="s">
        <v>17</v>
      </c>
      <c r="I2682" s="8">
        <v>0.2</v>
      </c>
      <c r="J2682" s="9">
        <v>5700</v>
      </c>
      <c r="K2682" s="10">
        <f t="shared" si="20"/>
        <v>1140</v>
      </c>
      <c r="L2682" s="10">
        <f t="shared" si="21"/>
        <v>456</v>
      </c>
      <c r="M2682" s="11">
        <v>0.4</v>
      </c>
      <c r="O2682" s="16"/>
      <c r="P2682" s="14"/>
      <c r="Q2682" s="12"/>
      <c r="R2682" s="13"/>
    </row>
    <row r="2683" spans="1:18" ht="15.75" customHeight="1">
      <c r="A2683" s="1"/>
      <c r="B2683" s="6" t="s">
        <v>23</v>
      </c>
      <c r="C2683" s="6">
        <v>1197831</v>
      </c>
      <c r="D2683" s="7">
        <v>44274</v>
      </c>
      <c r="E2683" s="6" t="s">
        <v>24</v>
      </c>
      <c r="F2683" s="6" t="s">
        <v>98</v>
      </c>
      <c r="G2683" s="6" t="s">
        <v>99</v>
      </c>
      <c r="H2683" s="6" t="s">
        <v>18</v>
      </c>
      <c r="I2683" s="8">
        <v>0.2</v>
      </c>
      <c r="J2683" s="9">
        <v>2500</v>
      </c>
      <c r="K2683" s="10">
        <f t="shared" si="20"/>
        <v>500</v>
      </c>
      <c r="L2683" s="10">
        <f t="shared" si="21"/>
        <v>175</v>
      </c>
      <c r="M2683" s="11">
        <v>0.35</v>
      </c>
      <c r="O2683" s="16"/>
      <c r="P2683" s="14"/>
      <c r="Q2683" s="12"/>
      <c r="R2683" s="13"/>
    </row>
    <row r="2684" spans="1:18" ht="15.75" customHeight="1">
      <c r="A2684" s="1"/>
      <c r="B2684" s="6" t="s">
        <v>23</v>
      </c>
      <c r="C2684" s="6">
        <v>1197831</v>
      </c>
      <c r="D2684" s="7">
        <v>44274</v>
      </c>
      <c r="E2684" s="6" t="s">
        <v>24</v>
      </c>
      <c r="F2684" s="6" t="s">
        <v>98</v>
      </c>
      <c r="G2684" s="6" t="s">
        <v>99</v>
      </c>
      <c r="H2684" s="6" t="s">
        <v>19</v>
      </c>
      <c r="I2684" s="8">
        <v>0.10000000000000002</v>
      </c>
      <c r="J2684" s="9">
        <v>2750</v>
      </c>
      <c r="K2684" s="10">
        <f t="shared" si="20"/>
        <v>275.00000000000006</v>
      </c>
      <c r="L2684" s="10">
        <f t="shared" si="21"/>
        <v>110.00000000000003</v>
      </c>
      <c r="M2684" s="11">
        <v>0.4</v>
      </c>
      <c r="O2684" s="16"/>
      <c r="P2684" s="14"/>
      <c r="Q2684" s="12"/>
      <c r="R2684" s="13"/>
    </row>
    <row r="2685" spans="1:18" ht="15.75" customHeight="1">
      <c r="A2685" s="1"/>
      <c r="B2685" s="6" t="s">
        <v>23</v>
      </c>
      <c r="C2685" s="6">
        <v>1197831</v>
      </c>
      <c r="D2685" s="7">
        <v>44274</v>
      </c>
      <c r="E2685" s="6" t="s">
        <v>24</v>
      </c>
      <c r="F2685" s="6" t="s">
        <v>98</v>
      </c>
      <c r="G2685" s="6" t="s">
        <v>99</v>
      </c>
      <c r="H2685" s="6" t="s">
        <v>20</v>
      </c>
      <c r="I2685" s="8">
        <v>0.19999999999999996</v>
      </c>
      <c r="J2685" s="9">
        <v>1250</v>
      </c>
      <c r="K2685" s="10">
        <f t="shared" si="20"/>
        <v>249.99999999999994</v>
      </c>
      <c r="L2685" s="10">
        <f t="shared" si="21"/>
        <v>99.999999999999986</v>
      </c>
      <c r="M2685" s="11">
        <v>0.4</v>
      </c>
      <c r="O2685" s="16"/>
      <c r="P2685" s="14"/>
      <c r="Q2685" s="12"/>
      <c r="R2685" s="13"/>
    </row>
    <row r="2686" spans="1:18" ht="15.75" customHeight="1">
      <c r="A2686" s="1"/>
      <c r="B2686" s="6" t="s">
        <v>23</v>
      </c>
      <c r="C2686" s="6">
        <v>1197831</v>
      </c>
      <c r="D2686" s="7">
        <v>44274</v>
      </c>
      <c r="E2686" s="6" t="s">
        <v>24</v>
      </c>
      <c r="F2686" s="6" t="s">
        <v>98</v>
      </c>
      <c r="G2686" s="6" t="s">
        <v>99</v>
      </c>
      <c r="H2686" s="6" t="s">
        <v>21</v>
      </c>
      <c r="I2686" s="8">
        <v>0.35000000000000009</v>
      </c>
      <c r="J2686" s="9">
        <v>1750</v>
      </c>
      <c r="K2686" s="10">
        <f t="shared" si="20"/>
        <v>612.50000000000011</v>
      </c>
      <c r="L2686" s="10">
        <f t="shared" si="21"/>
        <v>214.37500000000003</v>
      </c>
      <c r="M2686" s="11">
        <v>0.35</v>
      </c>
      <c r="O2686" s="16"/>
      <c r="P2686" s="14"/>
      <c r="Q2686" s="12"/>
      <c r="R2686" s="13"/>
    </row>
    <row r="2687" spans="1:18" ht="15.75" customHeight="1">
      <c r="A2687" s="1"/>
      <c r="B2687" s="6" t="s">
        <v>23</v>
      </c>
      <c r="C2687" s="6">
        <v>1197831</v>
      </c>
      <c r="D2687" s="7">
        <v>44274</v>
      </c>
      <c r="E2687" s="6" t="s">
        <v>24</v>
      </c>
      <c r="F2687" s="6" t="s">
        <v>98</v>
      </c>
      <c r="G2687" s="6" t="s">
        <v>99</v>
      </c>
      <c r="H2687" s="6" t="s">
        <v>22</v>
      </c>
      <c r="I2687" s="8">
        <v>0.25</v>
      </c>
      <c r="J2687" s="9">
        <v>2750</v>
      </c>
      <c r="K2687" s="10">
        <f t="shared" si="20"/>
        <v>687.5</v>
      </c>
      <c r="L2687" s="10">
        <f t="shared" si="21"/>
        <v>275</v>
      </c>
      <c r="M2687" s="11">
        <v>0.4</v>
      </c>
      <c r="O2687" s="16"/>
      <c r="P2687" s="14"/>
      <c r="Q2687" s="12"/>
      <c r="R2687" s="13"/>
    </row>
    <row r="2688" spans="1:18" ht="15.75" customHeight="1">
      <c r="A2688" s="1"/>
      <c r="B2688" s="6" t="s">
        <v>23</v>
      </c>
      <c r="C2688" s="6">
        <v>1197831</v>
      </c>
      <c r="D2688" s="7">
        <v>44306</v>
      </c>
      <c r="E2688" s="6" t="s">
        <v>24</v>
      </c>
      <c r="F2688" s="6" t="s">
        <v>98</v>
      </c>
      <c r="G2688" s="6" t="s">
        <v>99</v>
      </c>
      <c r="H2688" s="6" t="s">
        <v>17</v>
      </c>
      <c r="I2688" s="8">
        <v>0.25</v>
      </c>
      <c r="J2688" s="9">
        <v>5250</v>
      </c>
      <c r="K2688" s="10">
        <f t="shared" si="20"/>
        <v>1312.5</v>
      </c>
      <c r="L2688" s="10">
        <f t="shared" si="21"/>
        <v>525</v>
      </c>
      <c r="M2688" s="11">
        <v>0.4</v>
      </c>
      <c r="O2688" s="16"/>
      <c r="P2688" s="14"/>
      <c r="Q2688" s="12"/>
      <c r="R2688" s="13"/>
    </row>
    <row r="2689" spans="1:18" ht="15.75" customHeight="1">
      <c r="A2689" s="1"/>
      <c r="B2689" s="6" t="s">
        <v>23</v>
      </c>
      <c r="C2689" s="6">
        <v>1197831</v>
      </c>
      <c r="D2689" s="7">
        <v>44306</v>
      </c>
      <c r="E2689" s="6" t="s">
        <v>24</v>
      </c>
      <c r="F2689" s="6" t="s">
        <v>98</v>
      </c>
      <c r="G2689" s="6" t="s">
        <v>99</v>
      </c>
      <c r="H2689" s="6" t="s">
        <v>18</v>
      </c>
      <c r="I2689" s="8">
        <v>0.25</v>
      </c>
      <c r="J2689" s="9">
        <v>2250</v>
      </c>
      <c r="K2689" s="10">
        <f t="shared" si="20"/>
        <v>562.5</v>
      </c>
      <c r="L2689" s="10">
        <f t="shared" si="21"/>
        <v>196.875</v>
      </c>
      <c r="M2689" s="11">
        <v>0.35</v>
      </c>
      <c r="O2689" s="16"/>
      <c r="P2689" s="14"/>
      <c r="Q2689" s="12"/>
      <c r="R2689" s="13"/>
    </row>
    <row r="2690" spans="1:18" ht="15.75" customHeight="1">
      <c r="A2690" s="1"/>
      <c r="B2690" s="6" t="s">
        <v>23</v>
      </c>
      <c r="C2690" s="6">
        <v>1197831</v>
      </c>
      <c r="D2690" s="7">
        <v>44306</v>
      </c>
      <c r="E2690" s="6" t="s">
        <v>24</v>
      </c>
      <c r="F2690" s="6" t="s">
        <v>98</v>
      </c>
      <c r="G2690" s="6" t="s">
        <v>99</v>
      </c>
      <c r="H2690" s="6" t="s">
        <v>19</v>
      </c>
      <c r="I2690" s="8">
        <v>0.15000000000000002</v>
      </c>
      <c r="J2690" s="9">
        <v>2250</v>
      </c>
      <c r="K2690" s="10">
        <f t="shared" si="20"/>
        <v>337.50000000000006</v>
      </c>
      <c r="L2690" s="10">
        <f t="shared" si="21"/>
        <v>135.00000000000003</v>
      </c>
      <c r="M2690" s="11">
        <v>0.4</v>
      </c>
      <c r="O2690" s="16"/>
      <c r="P2690" s="14"/>
      <c r="Q2690" s="12"/>
      <c r="R2690" s="13"/>
    </row>
    <row r="2691" spans="1:18" ht="15.75" customHeight="1">
      <c r="A2691" s="1"/>
      <c r="B2691" s="6" t="s">
        <v>23</v>
      </c>
      <c r="C2691" s="6">
        <v>1197831</v>
      </c>
      <c r="D2691" s="7">
        <v>44306</v>
      </c>
      <c r="E2691" s="6" t="s">
        <v>24</v>
      </c>
      <c r="F2691" s="6" t="s">
        <v>98</v>
      </c>
      <c r="G2691" s="6" t="s">
        <v>99</v>
      </c>
      <c r="H2691" s="6" t="s">
        <v>20</v>
      </c>
      <c r="I2691" s="8">
        <v>0.19999999999999996</v>
      </c>
      <c r="J2691" s="9">
        <v>1500</v>
      </c>
      <c r="K2691" s="10">
        <f t="shared" si="20"/>
        <v>299.99999999999994</v>
      </c>
      <c r="L2691" s="10">
        <f t="shared" si="21"/>
        <v>119.99999999999999</v>
      </c>
      <c r="M2691" s="11">
        <v>0.4</v>
      </c>
      <c r="O2691" s="16"/>
      <c r="P2691" s="14"/>
      <c r="Q2691" s="12"/>
      <c r="R2691" s="13"/>
    </row>
    <row r="2692" spans="1:18" ht="15.75" customHeight="1">
      <c r="A2692" s="1"/>
      <c r="B2692" s="6" t="s">
        <v>23</v>
      </c>
      <c r="C2692" s="6">
        <v>1197831</v>
      </c>
      <c r="D2692" s="7">
        <v>44306</v>
      </c>
      <c r="E2692" s="6" t="s">
        <v>24</v>
      </c>
      <c r="F2692" s="6" t="s">
        <v>98</v>
      </c>
      <c r="G2692" s="6" t="s">
        <v>99</v>
      </c>
      <c r="H2692" s="6" t="s">
        <v>21</v>
      </c>
      <c r="I2692" s="8">
        <v>0.4</v>
      </c>
      <c r="J2692" s="9">
        <v>1750</v>
      </c>
      <c r="K2692" s="10">
        <f t="shared" si="20"/>
        <v>700</v>
      </c>
      <c r="L2692" s="10">
        <f t="shared" si="21"/>
        <v>244.99999999999997</v>
      </c>
      <c r="M2692" s="11">
        <v>0.35</v>
      </c>
      <c r="O2692" s="16"/>
      <c r="P2692" s="14"/>
      <c r="Q2692" s="12"/>
      <c r="R2692" s="13"/>
    </row>
    <row r="2693" spans="1:18" ht="15.75" customHeight="1">
      <c r="A2693" s="1"/>
      <c r="B2693" s="6" t="s">
        <v>23</v>
      </c>
      <c r="C2693" s="6">
        <v>1197831</v>
      </c>
      <c r="D2693" s="7">
        <v>44306</v>
      </c>
      <c r="E2693" s="6" t="s">
        <v>24</v>
      </c>
      <c r="F2693" s="6" t="s">
        <v>98</v>
      </c>
      <c r="G2693" s="6" t="s">
        <v>99</v>
      </c>
      <c r="H2693" s="6" t="s">
        <v>22</v>
      </c>
      <c r="I2693" s="8">
        <v>0.30000000000000004</v>
      </c>
      <c r="J2693" s="9">
        <v>3250</v>
      </c>
      <c r="K2693" s="10">
        <f t="shared" si="20"/>
        <v>975.00000000000011</v>
      </c>
      <c r="L2693" s="10">
        <f t="shared" si="21"/>
        <v>390.00000000000006</v>
      </c>
      <c r="M2693" s="11">
        <v>0.4</v>
      </c>
      <c r="O2693" s="16"/>
      <c r="P2693" s="14"/>
      <c r="Q2693" s="12"/>
      <c r="R2693" s="13"/>
    </row>
    <row r="2694" spans="1:18" ht="15.75" customHeight="1">
      <c r="A2694" s="1"/>
      <c r="B2694" s="6" t="s">
        <v>23</v>
      </c>
      <c r="C2694" s="6">
        <v>1197831</v>
      </c>
      <c r="D2694" s="7">
        <v>44335</v>
      </c>
      <c r="E2694" s="6" t="s">
        <v>24</v>
      </c>
      <c r="F2694" s="6" t="s">
        <v>98</v>
      </c>
      <c r="G2694" s="6" t="s">
        <v>99</v>
      </c>
      <c r="H2694" s="6" t="s">
        <v>17</v>
      </c>
      <c r="I2694" s="8">
        <v>0.4</v>
      </c>
      <c r="J2694" s="9">
        <v>5950</v>
      </c>
      <c r="K2694" s="10">
        <f t="shared" si="20"/>
        <v>2380</v>
      </c>
      <c r="L2694" s="10">
        <f t="shared" si="21"/>
        <v>952</v>
      </c>
      <c r="M2694" s="11">
        <v>0.4</v>
      </c>
      <c r="O2694" s="16"/>
      <c r="P2694" s="14"/>
      <c r="Q2694" s="12"/>
      <c r="R2694" s="13"/>
    </row>
    <row r="2695" spans="1:18" ht="15.75" customHeight="1">
      <c r="A2695" s="1"/>
      <c r="B2695" s="6" t="s">
        <v>23</v>
      </c>
      <c r="C2695" s="6">
        <v>1197831</v>
      </c>
      <c r="D2695" s="7">
        <v>44335</v>
      </c>
      <c r="E2695" s="6" t="s">
        <v>24</v>
      </c>
      <c r="F2695" s="6" t="s">
        <v>98</v>
      </c>
      <c r="G2695" s="6" t="s">
        <v>99</v>
      </c>
      <c r="H2695" s="6" t="s">
        <v>18</v>
      </c>
      <c r="I2695" s="8">
        <v>0.4</v>
      </c>
      <c r="J2695" s="9">
        <v>3000</v>
      </c>
      <c r="K2695" s="10">
        <f t="shared" si="20"/>
        <v>1200</v>
      </c>
      <c r="L2695" s="10">
        <f t="shared" si="21"/>
        <v>420</v>
      </c>
      <c r="M2695" s="11">
        <v>0.35</v>
      </c>
      <c r="O2695" s="16"/>
      <c r="P2695" s="14"/>
      <c r="Q2695" s="12"/>
      <c r="R2695" s="13"/>
    </row>
    <row r="2696" spans="1:18" ht="15.75" customHeight="1">
      <c r="A2696" s="1"/>
      <c r="B2696" s="6" t="s">
        <v>23</v>
      </c>
      <c r="C2696" s="6">
        <v>1197831</v>
      </c>
      <c r="D2696" s="7">
        <v>44335</v>
      </c>
      <c r="E2696" s="6" t="s">
        <v>24</v>
      </c>
      <c r="F2696" s="6" t="s">
        <v>98</v>
      </c>
      <c r="G2696" s="6" t="s">
        <v>99</v>
      </c>
      <c r="H2696" s="6" t="s">
        <v>19</v>
      </c>
      <c r="I2696" s="8">
        <v>0.35000000000000003</v>
      </c>
      <c r="J2696" s="9">
        <v>2750</v>
      </c>
      <c r="K2696" s="10">
        <f t="shared" si="20"/>
        <v>962.50000000000011</v>
      </c>
      <c r="L2696" s="10">
        <f t="shared" si="21"/>
        <v>385.00000000000006</v>
      </c>
      <c r="M2696" s="11">
        <v>0.4</v>
      </c>
      <c r="O2696" s="16"/>
      <c r="P2696" s="14"/>
      <c r="Q2696" s="12"/>
      <c r="R2696" s="13"/>
    </row>
    <row r="2697" spans="1:18" ht="15.75" customHeight="1">
      <c r="A2697" s="1"/>
      <c r="B2697" s="6" t="s">
        <v>23</v>
      </c>
      <c r="C2697" s="6">
        <v>1197831</v>
      </c>
      <c r="D2697" s="7">
        <v>44335</v>
      </c>
      <c r="E2697" s="6" t="s">
        <v>24</v>
      </c>
      <c r="F2697" s="6" t="s">
        <v>98</v>
      </c>
      <c r="G2697" s="6" t="s">
        <v>99</v>
      </c>
      <c r="H2697" s="6" t="s">
        <v>20</v>
      </c>
      <c r="I2697" s="8">
        <v>0.35000000000000003</v>
      </c>
      <c r="J2697" s="9">
        <v>2250</v>
      </c>
      <c r="K2697" s="10">
        <f t="shared" si="20"/>
        <v>787.50000000000011</v>
      </c>
      <c r="L2697" s="10">
        <f t="shared" si="21"/>
        <v>315.00000000000006</v>
      </c>
      <c r="M2697" s="11">
        <v>0.4</v>
      </c>
      <c r="O2697" s="16"/>
      <c r="P2697" s="14"/>
      <c r="Q2697" s="12"/>
      <c r="R2697" s="13"/>
    </row>
    <row r="2698" spans="1:18" ht="15.75" customHeight="1">
      <c r="A2698" s="1"/>
      <c r="B2698" s="6" t="s">
        <v>23</v>
      </c>
      <c r="C2698" s="6">
        <v>1197831</v>
      </c>
      <c r="D2698" s="7">
        <v>44335</v>
      </c>
      <c r="E2698" s="6" t="s">
        <v>24</v>
      </c>
      <c r="F2698" s="6" t="s">
        <v>98</v>
      </c>
      <c r="G2698" s="6" t="s">
        <v>99</v>
      </c>
      <c r="H2698" s="6" t="s">
        <v>21</v>
      </c>
      <c r="I2698" s="8">
        <v>0.44999999999999996</v>
      </c>
      <c r="J2698" s="9">
        <v>2500</v>
      </c>
      <c r="K2698" s="10">
        <f t="shared" si="20"/>
        <v>1125</v>
      </c>
      <c r="L2698" s="10">
        <f t="shared" si="21"/>
        <v>393.75</v>
      </c>
      <c r="M2698" s="11">
        <v>0.35</v>
      </c>
      <c r="O2698" s="16"/>
      <c r="P2698" s="14"/>
      <c r="Q2698" s="12"/>
      <c r="R2698" s="13"/>
    </row>
    <row r="2699" spans="1:18" ht="15.75" customHeight="1">
      <c r="A2699" s="1"/>
      <c r="B2699" s="6" t="s">
        <v>23</v>
      </c>
      <c r="C2699" s="6">
        <v>1197831</v>
      </c>
      <c r="D2699" s="7">
        <v>44335</v>
      </c>
      <c r="E2699" s="6" t="s">
        <v>24</v>
      </c>
      <c r="F2699" s="6" t="s">
        <v>98</v>
      </c>
      <c r="G2699" s="6" t="s">
        <v>99</v>
      </c>
      <c r="H2699" s="6" t="s">
        <v>22</v>
      </c>
      <c r="I2699" s="8">
        <v>0.44999999999999996</v>
      </c>
      <c r="J2699" s="9">
        <v>3500</v>
      </c>
      <c r="K2699" s="10">
        <f t="shared" si="20"/>
        <v>1574.9999999999998</v>
      </c>
      <c r="L2699" s="10">
        <f t="shared" si="21"/>
        <v>630</v>
      </c>
      <c r="M2699" s="11">
        <v>0.4</v>
      </c>
      <c r="O2699" s="16"/>
      <c r="P2699" s="14"/>
      <c r="Q2699" s="12"/>
      <c r="R2699" s="13"/>
    </row>
    <row r="2700" spans="1:18" ht="15.75" customHeight="1">
      <c r="A2700" s="1"/>
      <c r="B2700" s="6" t="s">
        <v>23</v>
      </c>
      <c r="C2700" s="6">
        <v>1197831</v>
      </c>
      <c r="D2700" s="7">
        <v>44368</v>
      </c>
      <c r="E2700" s="6" t="s">
        <v>24</v>
      </c>
      <c r="F2700" s="6" t="s">
        <v>98</v>
      </c>
      <c r="G2700" s="6" t="s">
        <v>99</v>
      </c>
      <c r="H2700" s="6" t="s">
        <v>17</v>
      </c>
      <c r="I2700" s="8">
        <v>0.39999999999999997</v>
      </c>
      <c r="J2700" s="9">
        <v>6000</v>
      </c>
      <c r="K2700" s="10">
        <f t="shared" si="20"/>
        <v>2400</v>
      </c>
      <c r="L2700" s="10">
        <f t="shared" si="21"/>
        <v>960</v>
      </c>
      <c r="M2700" s="11">
        <v>0.4</v>
      </c>
      <c r="O2700" s="16"/>
      <c r="P2700" s="14"/>
      <c r="Q2700" s="12"/>
      <c r="R2700" s="13"/>
    </row>
    <row r="2701" spans="1:18" ht="15.75" customHeight="1">
      <c r="A2701" s="1"/>
      <c r="B2701" s="6" t="s">
        <v>23</v>
      </c>
      <c r="C2701" s="6">
        <v>1197831</v>
      </c>
      <c r="D2701" s="7">
        <v>44368</v>
      </c>
      <c r="E2701" s="6" t="s">
        <v>24</v>
      </c>
      <c r="F2701" s="6" t="s">
        <v>98</v>
      </c>
      <c r="G2701" s="6" t="s">
        <v>99</v>
      </c>
      <c r="H2701" s="6" t="s">
        <v>18</v>
      </c>
      <c r="I2701" s="8">
        <v>0.35000000000000003</v>
      </c>
      <c r="J2701" s="9">
        <v>3500</v>
      </c>
      <c r="K2701" s="10">
        <f t="shared" si="20"/>
        <v>1225.0000000000002</v>
      </c>
      <c r="L2701" s="10">
        <f t="shared" si="21"/>
        <v>428.75000000000006</v>
      </c>
      <c r="M2701" s="11">
        <v>0.35</v>
      </c>
      <c r="O2701" s="16"/>
      <c r="P2701" s="14"/>
      <c r="Q2701" s="12"/>
      <c r="R2701" s="13"/>
    </row>
    <row r="2702" spans="1:18" ht="15.75" customHeight="1">
      <c r="A2702" s="1"/>
      <c r="B2702" s="6" t="s">
        <v>23</v>
      </c>
      <c r="C2702" s="6">
        <v>1197831</v>
      </c>
      <c r="D2702" s="7">
        <v>44368</v>
      </c>
      <c r="E2702" s="6" t="s">
        <v>24</v>
      </c>
      <c r="F2702" s="6" t="s">
        <v>98</v>
      </c>
      <c r="G2702" s="6" t="s">
        <v>99</v>
      </c>
      <c r="H2702" s="6" t="s">
        <v>19</v>
      </c>
      <c r="I2702" s="8">
        <v>0.4</v>
      </c>
      <c r="J2702" s="9">
        <v>3250</v>
      </c>
      <c r="K2702" s="10">
        <f t="shared" si="20"/>
        <v>1300</v>
      </c>
      <c r="L2702" s="10">
        <f t="shared" si="21"/>
        <v>520</v>
      </c>
      <c r="M2702" s="11">
        <v>0.4</v>
      </c>
      <c r="O2702" s="16"/>
      <c r="P2702" s="14"/>
      <c r="Q2702" s="12"/>
      <c r="R2702" s="13"/>
    </row>
    <row r="2703" spans="1:18" ht="15.75" customHeight="1">
      <c r="A2703" s="1"/>
      <c r="B2703" s="6" t="s">
        <v>23</v>
      </c>
      <c r="C2703" s="6">
        <v>1197831</v>
      </c>
      <c r="D2703" s="7">
        <v>44368</v>
      </c>
      <c r="E2703" s="6" t="s">
        <v>24</v>
      </c>
      <c r="F2703" s="6" t="s">
        <v>98</v>
      </c>
      <c r="G2703" s="6" t="s">
        <v>99</v>
      </c>
      <c r="H2703" s="6" t="s">
        <v>20</v>
      </c>
      <c r="I2703" s="8">
        <v>0.4</v>
      </c>
      <c r="J2703" s="9">
        <v>3000</v>
      </c>
      <c r="K2703" s="10">
        <f t="shared" si="20"/>
        <v>1200</v>
      </c>
      <c r="L2703" s="10">
        <f t="shared" si="21"/>
        <v>480</v>
      </c>
      <c r="M2703" s="11">
        <v>0.4</v>
      </c>
      <c r="O2703" s="16"/>
      <c r="P2703" s="14"/>
      <c r="Q2703" s="12"/>
      <c r="R2703" s="13"/>
    </row>
    <row r="2704" spans="1:18" ht="15.75" customHeight="1">
      <c r="A2704" s="1"/>
      <c r="B2704" s="6" t="s">
        <v>23</v>
      </c>
      <c r="C2704" s="6">
        <v>1197831</v>
      </c>
      <c r="D2704" s="7">
        <v>44368</v>
      </c>
      <c r="E2704" s="6" t="s">
        <v>24</v>
      </c>
      <c r="F2704" s="6" t="s">
        <v>98</v>
      </c>
      <c r="G2704" s="6" t="s">
        <v>99</v>
      </c>
      <c r="H2704" s="6" t="s">
        <v>21</v>
      </c>
      <c r="I2704" s="8">
        <v>0.54999999999999993</v>
      </c>
      <c r="J2704" s="9">
        <v>3000</v>
      </c>
      <c r="K2704" s="10">
        <f t="shared" si="20"/>
        <v>1649.9999999999998</v>
      </c>
      <c r="L2704" s="10">
        <f t="shared" si="21"/>
        <v>577.49999999999989</v>
      </c>
      <c r="M2704" s="11">
        <v>0.35</v>
      </c>
      <c r="O2704" s="16"/>
      <c r="P2704" s="14"/>
      <c r="Q2704" s="12"/>
      <c r="R2704" s="13"/>
    </row>
    <row r="2705" spans="1:18" ht="15.75" customHeight="1">
      <c r="A2705" s="1"/>
      <c r="B2705" s="6" t="s">
        <v>23</v>
      </c>
      <c r="C2705" s="6">
        <v>1197831</v>
      </c>
      <c r="D2705" s="7">
        <v>44368</v>
      </c>
      <c r="E2705" s="6" t="s">
        <v>24</v>
      </c>
      <c r="F2705" s="6" t="s">
        <v>98</v>
      </c>
      <c r="G2705" s="6" t="s">
        <v>99</v>
      </c>
      <c r="H2705" s="6" t="s">
        <v>22</v>
      </c>
      <c r="I2705" s="8">
        <v>0.6</v>
      </c>
      <c r="J2705" s="9">
        <v>4750</v>
      </c>
      <c r="K2705" s="10">
        <f t="shared" si="20"/>
        <v>2850</v>
      </c>
      <c r="L2705" s="10">
        <f t="shared" si="21"/>
        <v>1140</v>
      </c>
      <c r="M2705" s="11">
        <v>0.4</v>
      </c>
      <c r="O2705" s="16"/>
      <c r="P2705" s="14"/>
      <c r="Q2705" s="12"/>
      <c r="R2705" s="13"/>
    </row>
    <row r="2706" spans="1:18" ht="15.75" customHeight="1">
      <c r="A2706" s="1"/>
      <c r="B2706" s="6" t="s">
        <v>23</v>
      </c>
      <c r="C2706" s="6">
        <v>1197831</v>
      </c>
      <c r="D2706" s="7">
        <v>44396</v>
      </c>
      <c r="E2706" s="6" t="s">
        <v>24</v>
      </c>
      <c r="F2706" s="6" t="s">
        <v>98</v>
      </c>
      <c r="G2706" s="6" t="s">
        <v>99</v>
      </c>
      <c r="H2706" s="6" t="s">
        <v>17</v>
      </c>
      <c r="I2706" s="8">
        <v>0.54999999999999993</v>
      </c>
      <c r="J2706" s="9">
        <v>7000</v>
      </c>
      <c r="K2706" s="10">
        <f t="shared" si="20"/>
        <v>3849.9999999999995</v>
      </c>
      <c r="L2706" s="10">
        <f t="shared" si="21"/>
        <v>1540</v>
      </c>
      <c r="M2706" s="11">
        <v>0.4</v>
      </c>
      <c r="O2706" s="16"/>
      <c r="P2706" s="14"/>
      <c r="Q2706" s="12"/>
      <c r="R2706" s="13"/>
    </row>
    <row r="2707" spans="1:18" ht="15.75" customHeight="1">
      <c r="A2707" s="1"/>
      <c r="B2707" s="6" t="s">
        <v>23</v>
      </c>
      <c r="C2707" s="6">
        <v>1197831</v>
      </c>
      <c r="D2707" s="7">
        <v>44396</v>
      </c>
      <c r="E2707" s="6" t="s">
        <v>24</v>
      </c>
      <c r="F2707" s="6" t="s">
        <v>98</v>
      </c>
      <c r="G2707" s="6" t="s">
        <v>99</v>
      </c>
      <c r="H2707" s="6" t="s">
        <v>18</v>
      </c>
      <c r="I2707" s="8">
        <v>0.5</v>
      </c>
      <c r="J2707" s="9">
        <v>4500</v>
      </c>
      <c r="K2707" s="10">
        <f t="shared" si="20"/>
        <v>2250</v>
      </c>
      <c r="L2707" s="10">
        <f t="shared" si="21"/>
        <v>787.5</v>
      </c>
      <c r="M2707" s="11">
        <v>0.35</v>
      </c>
      <c r="O2707" s="16"/>
      <c r="P2707" s="14"/>
      <c r="Q2707" s="12"/>
      <c r="R2707" s="13"/>
    </row>
    <row r="2708" spans="1:18" ht="15.75" customHeight="1">
      <c r="A2708" s="1"/>
      <c r="B2708" s="6" t="s">
        <v>23</v>
      </c>
      <c r="C2708" s="6">
        <v>1197831</v>
      </c>
      <c r="D2708" s="7">
        <v>44396</v>
      </c>
      <c r="E2708" s="6" t="s">
        <v>24</v>
      </c>
      <c r="F2708" s="6" t="s">
        <v>98</v>
      </c>
      <c r="G2708" s="6" t="s">
        <v>99</v>
      </c>
      <c r="H2708" s="6" t="s">
        <v>19</v>
      </c>
      <c r="I2708" s="8">
        <v>0.45</v>
      </c>
      <c r="J2708" s="9">
        <v>3750</v>
      </c>
      <c r="K2708" s="10">
        <f t="shared" si="20"/>
        <v>1687.5</v>
      </c>
      <c r="L2708" s="10">
        <f t="shared" si="21"/>
        <v>675</v>
      </c>
      <c r="M2708" s="11">
        <v>0.4</v>
      </c>
      <c r="O2708" s="16"/>
      <c r="P2708" s="14"/>
      <c r="Q2708" s="12"/>
      <c r="R2708" s="13"/>
    </row>
    <row r="2709" spans="1:18" ht="15.75" customHeight="1">
      <c r="A2709" s="1"/>
      <c r="B2709" s="6" t="s">
        <v>23</v>
      </c>
      <c r="C2709" s="6">
        <v>1197831</v>
      </c>
      <c r="D2709" s="7">
        <v>44396</v>
      </c>
      <c r="E2709" s="6" t="s">
        <v>24</v>
      </c>
      <c r="F2709" s="6" t="s">
        <v>98</v>
      </c>
      <c r="G2709" s="6" t="s">
        <v>99</v>
      </c>
      <c r="H2709" s="6" t="s">
        <v>20</v>
      </c>
      <c r="I2709" s="8">
        <v>0.45</v>
      </c>
      <c r="J2709" s="9">
        <v>3250</v>
      </c>
      <c r="K2709" s="10">
        <f t="shared" si="20"/>
        <v>1462.5</v>
      </c>
      <c r="L2709" s="10">
        <f t="shared" si="21"/>
        <v>585</v>
      </c>
      <c r="M2709" s="11">
        <v>0.4</v>
      </c>
      <c r="O2709" s="16"/>
      <c r="P2709" s="14"/>
      <c r="Q2709" s="12"/>
      <c r="R2709" s="13"/>
    </row>
    <row r="2710" spans="1:18" ht="15.75" customHeight="1">
      <c r="A2710" s="1"/>
      <c r="B2710" s="6" t="s">
        <v>23</v>
      </c>
      <c r="C2710" s="6">
        <v>1197831</v>
      </c>
      <c r="D2710" s="7">
        <v>44396</v>
      </c>
      <c r="E2710" s="6" t="s">
        <v>24</v>
      </c>
      <c r="F2710" s="6" t="s">
        <v>98</v>
      </c>
      <c r="G2710" s="6" t="s">
        <v>99</v>
      </c>
      <c r="H2710" s="6" t="s">
        <v>21</v>
      </c>
      <c r="I2710" s="8">
        <v>0.6</v>
      </c>
      <c r="J2710" s="9">
        <v>3500</v>
      </c>
      <c r="K2710" s="10">
        <f t="shared" si="20"/>
        <v>2100</v>
      </c>
      <c r="L2710" s="10">
        <f t="shared" si="21"/>
        <v>735</v>
      </c>
      <c r="M2710" s="11">
        <v>0.35</v>
      </c>
      <c r="O2710" s="16"/>
      <c r="P2710" s="14"/>
      <c r="Q2710" s="12"/>
      <c r="R2710" s="13"/>
    </row>
    <row r="2711" spans="1:18" ht="15.75" customHeight="1">
      <c r="A2711" s="1"/>
      <c r="B2711" s="6" t="s">
        <v>23</v>
      </c>
      <c r="C2711" s="6">
        <v>1197831</v>
      </c>
      <c r="D2711" s="7">
        <v>44396</v>
      </c>
      <c r="E2711" s="6" t="s">
        <v>24</v>
      </c>
      <c r="F2711" s="6" t="s">
        <v>98</v>
      </c>
      <c r="G2711" s="6" t="s">
        <v>99</v>
      </c>
      <c r="H2711" s="6" t="s">
        <v>22</v>
      </c>
      <c r="I2711" s="8">
        <v>0.65</v>
      </c>
      <c r="J2711" s="9">
        <v>5250</v>
      </c>
      <c r="K2711" s="10">
        <f t="shared" si="20"/>
        <v>3412.5</v>
      </c>
      <c r="L2711" s="10">
        <f t="shared" si="21"/>
        <v>1365</v>
      </c>
      <c r="M2711" s="11">
        <v>0.4</v>
      </c>
      <c r="O2711" s="16"/>
      <c r="P2711" s="14"/>
      <c r="Q2711" s="12"/>
      <c r="R2711" s="13"/>
    </row>
    <row r="2712" spans="1:18" ht="15.75" customHeight="1">
      <c r="A2712" s="1"/>
      <c r="B2712" s="6" t="s">
        <v>23</v>
      </c>
      <c r="C2712" s="6">
        <v>1197831</v>
      </c>
      <c r="D2712" s="7">
        <v>44428</v>
      </c>
      <c r="E2712" s="6" t="s">
        <v>24</v>
      </c>
      <c r="F2712" s="6" t="s">
        <v>98</v>
      </c>
      <c r="G2712" s="6" t="s">
        <v>99</v>
      </c>
      <c r="H2712" s="6" t="s">
        <v>17</v>
      </c>
      <c r="I2712" s="8">
        <v>0.6</v>
      </c>
      <c r="J2712" s="9">
        <v>6750</v>
      </c>
      <c r="K2712" s="10">
        <f t="shared" si="20"/>
        <v>4050</v>
      </c>
      <c r="L2712" s="10">
        <f t="shared" si="21"/>
        <v>1620</v>
      </c>
      <c r="M2712" s="11">
        <v>0.4</v>
      </c>
      <c r="O2712" s="16"/>
      <c r="P2712" s="14"/>
      <c r="Q2712" s="12"/>
      <c r="R2712" s="13"/>
    </row>
    <row r="2713" spans="1:18" ht="15.75" customHeight="1">
      <c r="A2713" s="1"/>
      <c r="B2713" s="6" t="s">
        <v>23</v>
      </c>
      <c r="C2713" s="6">
        <v>1197831</v>
      </c>
      <c r="D2713" s="7">
        <v>44428</v>
      </c>
      <c r="E2713" s="6" t="s">
        <v>24</v>
      </c>
      <c r="F2713" s="6" t="s">
        <v>98</v>
      </c>
      <c r="G2713" s="6" t="s">
        <v>99</v>
      </c>
      <c r="H2713" s="6" t="s">
        <v>18</v>
      </c>
      <c r="I2713" s="8">
        <v>0.55000000000000004</v>
      </c>
      <c r="J2713" s="9">
        <v>4500</v>
      </c>
      <c r="K2713" s="10">
        <f t="shared" si="20"/>
        <v>2475</v>
      </c>
      <c r="L2713" s="10">
        <f t="shared" si="21"/>
        <v>866.25</v>
      </c>
      <c r="M2713" s="11">
        <v>0.35</v>
      </c>
      <c r="O2713" s="16"/>
      <c r="P2713" s="14"/>
      <c r="Q2713" s="12"/>
      <c r="R2713" s="13"/>
    </row>
    <row r="2714" spans="1:18" ht="15.75" customHeight="1">
      <c r="A2714" s="1"/>
      <c r="B2714" s="6" t="s">
        <v>23</v>
      </c>
      <c r="C2714" s="6">
        <v>1197831</v>
      </c>
      <c r="D2714" s="7">
        <v>44428</v>
      </c>
      <c r="E2714" s="6" t="s">
        <v>24</v>
      </c>
      <c r="F2714" s="6" t="s">
        <v>98</v>
      </c>
      <c r="G2714" s="6" t="s">
        <v>99</v>
      </c>
      <c r="H2714" s="6" t="s">
        <v>19</v>
      </c>
      <c r="I2714" s="8">
        <v>0.5</v>
      </c>
      <c r="J2714" s="9">
        <v>3750</v>
      </c>
      <c r="K2714" s="10">
        <f t="shared" si="20"/>
        <v>1875</v>
      </c>
      <c r="L2714" s="10">
        <f t="shared" si="21"/>
        <v>750</v>
      </c>
      <c r="M2714" s="11">
        <v>0.4</v>
      </c>
      <c r="O2714" s="16"/>
      <c r="P2714" s="14"/>
      <c r="Q2714" s="12"/>
      <c r="R2714" s="13"/>
    </row>
    <row r="2715" spans="1:18" ht="15.75" customHeight="1">
      <c r="A2715" s="1"/>
      <c r="B2715" s="6" t="s">
        <v>23</v>
      </c>
      <c r="C2715" s="6">
        <v>1197831</v>
      </c>
      <c r="D2715" s="7">
        <v>44428</v>
      </c>
      <c r="E2715" s="6" t="s">
        <v>24</v>
      </c>
      <c r="F2715" s="6" t="s">
        <v>98</v>
      </c>
      <c r="G2715" s="6" t="s">
        <v>99</v>
      </c>
      <c r="H2715" s="6" t="s">
        <v>20</v>
      </c>
      <c r="I2715" s="8">
        <v>0.4</v>
      </c>
      <c r="J2715" s="9">
        <v>3250</v>
      </c>
      <c r="K2715" s="10">
        <f t="shared" si="20"/>
        <v>1300</v>
      </c>
      <c r="L2715" s="10">
        <f t="shared" si="21"/>
        <v>520</v>
      </c>
      <c r="M2715" s="11">
        <v>0.4</v>
      </c>
      <c r="O2715" s="16"/>
      <c r="P2715" s="14"/>
      <c r="Q2715" s="12"/>
      <c r="R2715" s="13"/>
    </row>
    <row r="2716" spans="1:18" ht="15.75" customHeight="1">
      <c r="A2716" s="1"/>
      <c r="B2716" s="6" t="s">
        <v>23</v>
      </c>
      <c r="C2716" s="6">
        <v>1197831</v>
      </c>
      <c r="D2716" s="7">
        <v>44428</v>
      </c>
      <c r="E2716" s="6" t="s">
        <v>24</v>
      </c>
      <c r="F2716" s="6" t="s">
        <v>98</v>
      </c>
      <c r="G2716" s="6" t="s">
        <v>99</v>
      </c>
      <c r="H2716" s="6" t="s">
        <v>21</v>
      </c>
      <c r="I2716" s="8">
        <v>0.5</v>
      </c>
      <c r="J2716" s="9">
        <v>3000</v>
      </c>
      <c r="K2716" s="10">
        <f t="shared" si="20"/>
        <v>1500</v>
      </c>
      <c r="L2716" s="10">
        <f t="shared" si="21"/>
        <v>525</v>
      </c>
      <c r="M2716" s="11">
        <v>0.35</v>
      </c>
      <c r="O2716" s="16"/>
      <c r="P2716" s="14"/>
      <c r="Q2716" s="12"/>
      <c r="R2716" s="13"/>
    </row>
    <row r="2717" spans="1:18" ht="15.75" customHeight="1">
      <c r="A2717" s="1"/>
      <c r="B2717" s="6" t="s">
        <v>23</v>
      </c>
      <c r="C2717" s="6">
        <v>1197831</v>
      </c>
      <c r="D2717" s="7">
        <v>44428</v>
      </c>
      <c r="E2717" s="6" t="s">
        <v>24</v>
      </c>
      <c r="F2717" s="6" t="s">
        <v>98</v>
      </c>
      <c r="G2717" s="6" t="s">
        <v>99</v>
      </c>
      <c r="H2717" s="6" t="s">
        <v>22</v>
      </c>
      <c r="I2717" s="8">
        <v>0.55000000000000004</v>
      </c>
      <c r="J2717" s="9">
        <v>4750</v>
      </c>
      <c r="K2717" s="10">
        <f t="shared" si="20"/>
        <v>2612.5</v>
      </c>
      <c r="L2717" s="10">
        <f t="shared" si="21"/>
        <v>1045</v>
      </c>
      <c r="M2717" s="11">
        <v>0.4</v>
      </c>
      <c r="O2717" s="16"/>
      <c r="P2717" s="14"/>
      <c r="Q2717" s="12"/>
      <c r="R2717" s="13"/>
    </row>
    <row r="2718" spans="1:18" ht="15.75" customHeight="1">
      <c r="A2718" s="1"/>
      <c r="B2718" s="6" t="s">
        <v>23</v>
      </c>
      <c r="C2718" s="6">
        <v>1197831</v>
      </c>
      <c r="D2718" s="7">
        <v>44458</v>
      </c>
      <c r="E2718" s="6" t="s">
        <v>24</v>
      </c>
      <c r="F2718" s="6" t="s">
        <v>98</v>
      </c>
      <c r="G2718" s="6" t="s">
        <v>99</v>
      </c>
      <c r="H2718" s="6" t="s">
        <v>17</v>
      </c>
      <c r="I2718" s="8">
        <v>0.5</v>
      </c>
      <c r="J2718" s="9">
        <v>5750</v>
      </c>
      <c r="K2718" s="10">
        <f t="shared" si="20"/>
        <v>2875</v>
      </c>
      <c r="L2718" s="10">
        <f t="shared" si="21"/>
        <v>1150</v>
      </c>
      <c r="M2718" s="11">
        <v>0.4</v>
      </c>
      <c r="O2718" s="16"/>
      <c r="P2718" s="14"/>
      <c r="Q2718" s="12"/>
      <c r="R2718" s="13"/>
    </row>
    <row r="2719" spans="1:18" ht="15.75" customHeight="1">
      <c r="A2719" s="1"/>
      <c r="B2719" s="6" t="s">
        <v>23</v>
      </c>
      <c r="C2719" s="6">
        <v>1197831</v>
      </c>
      <c r="D2719" s="7">
        <v>44458</v>
      </c>
      <c r="E2719" s="6" t="s">
        <v>24</v>
      </c>
      <c r="F2719" s="6" t="s">
        <v>98</v>
      </c>
      <c r="G2719" s="6" t="s">
        <v>99</v>
      </c>
      <c r="H2719" s="6" t="s">
        <v>18</v>
      </c>
      <c r="I2719" s="8">
        <v>0.40000000000000013</v>
      </c>
      <c r="J2719" s="9">
        <v>3750</v>
      </c>
      <c r="K2719" s="10">
        <f t="shared" si="20"/>
        <v>1500.0000000000005</v>
      </c>
      <c r="L2719" s="10">
        <f t="shared" si="21"/>
        <v>525.00000000000011</v>
      </c>
      <c r="M2719" s="11">
        <v>0.35</v>
      </c>
      <c r="O2719" s="16"/>
      <c r="P2719" s="14"/>
      <c r="Q2719" s="12"/>
      <c r="R2719" s="13"/>
    </row>
    <row r="2720" spans="1:18" ht="15.75" customHeight="1">
      <c r="A2720" s="1"/>
      <c r="B2720" s="6" t="s">
        <v>23</v>
      </c>
      <c r="C2720" s="6">
        <v>1197831</v>
      </c>
      <c r="D2720" s="7">
        <v>44458</v>
      </c>
      <c r="E2720" s="6" t="s">
        <v>24</v>
      </c>
      <c r="F2720" s="6" t="s">
        <v>98</v>
      </c>
      <c r="G2720" s="6" t="s">
        <v>99</v>
      </c>
      <c r="H2720" s="6" t="s">
        <v>19</v>
      </c>
      <c r="I2720" s="8">
        <v>0.15000000000000008</v>
      </c>
      <c r="J2720" s="9">
        <v>2750</v>
      </c>
      <c r="K2720" s="10">
        <f t="shared" si="20"/>
        <v>412.50000000000023</v>
      </c>
      <c r="L2720" s="10">
        <f t="shared" si="21"/>
        <v>165.00000000000011</v>
      </c>
      <c r="M2720" s="11">
        <v>0.4</v>
      </c>
      <c r="O2720" s="16"/>
      <c r="P2720" s="14"/>
      <c r="Q2720" s="12"/>
      <c r="R2720" s="13"/>
    </row>
    <row r="2721" spans="1:18" ht="15.75" customHeight="1">
      <c r="A2721" s="1"/>
      <c r="B2721" s="6" t="s">
        <v>23</v>
      </c>
      <c r="C2721" s="6">
        <v>1197831</v>
      </c>
      <c r="D2721" s="7">
        <v>44458</v>
      </c>
      <c r="E2721" s="6" t="s">
        <v>24</v>
      </c>
      <c r="F2721" s="6" t="s">
        <v>98</v>
      </c>
      <c r="G2721" s="6" t="s">
        <v>99</v>
      </c>
      <c r="H2721" s="6" t="s">
        <v>20</v>
      </c>
      <c r="I2721" s="8">
        <v>0.15000000000000008</v>
      </c>
      <c r="J2721" s="9">
        <v>2500</v>
      </c>
      <c r="K2721" s="10">
        <f t="shared" si="20"/>
        <v>375.00000000000017</v>
      </c>
      <c r="L2721" s="10">
        <f t="shared" si="21"/>
        <v>150.00000000000009</v>
      </c>
      <c r="M2721" s="11">
        <v>0.4</v>
      </c>
      <c r="O2721" s="16"/>
      <c r="P2721" s="14"/>
      <c r="Q2721" s="12"/>
      <c r="R2721" s="13"/>
    </row>
    <row r="2722" spans="1:18" ht="15.75" customHeight="1">
      <c r="A2722" s="1"/>
      <c r="B2722" s="6" t="s">
        <v>23</v>
      </c>
      <c r="C2722" s="6">
        <v>1197831</v>
      </c>
      <c r="D2722" s="7">
        <v>44458</v>
      </c>
      <c r="E2722" s="6" t="s">
        <v>24</v>
      </c>
      <c r="F2722" s="6" t="s">
        <v>98</v>
      </c>
      <c r="G2722" s="6" t="s">
        <v>99</v>
      </c>
      <c r="H2722" s="6" t="s">
        <v>21</v>
      </c>
      <c r="I2722" s="8">
        <v>0.25000000000000006</v>
      </c>
      <c r="J2722" s="9">
        <v>2500</v>
      </c>
      <c r="K2722" s="10">
        <f t="shared" si="20"/>
        <v>625.00000000000011</v>
      </c>
      <c r="L2722" s="10">
        <f t="shared" si="21"/>
        <v>218.75000000000003</v>
      </c>
      <c r="M2722" s="11">
        <v>0.35</v>
      </c>
      <c r="O2722" s="16"/>
      <c r="P2722" s="14"/>
      <c r="Q2722" s="12"/>
      <c r="R2722" s="13"/>
    </row>
    <row r="2723" spans="1:18" ht="15.75" customHeight="1">
      <c r="A2723" s="1"/>
      <c r="B2723" s="6" t="s">
        <v>23</v>
      </c>
      <c r="C2723" s="6">
        <v>1197831</v>
      </c>
      <c r="D2723" s="7">
        <v>44458</v>
      </c>
      <c r="E2723" s="6" t="s">
        <v>24</v>
      </c>
      <c r="F2723" s="6" t="s">
        <v>98</v>
      </c>
      <c r="G2723" s="6" t="s">
        <v>99</v>
      </c>
      <c r="H2723" s="6" t="s">
        <v>22</v>
      </c>
      <c r="I2723" s="8">
        <v>0.3000000000000001</v>
      </c>
      <c r="J2723" s="9">
        <v>3500</v>
      </c>
      <c r="K2723" s="10">
        <f t="shared" si="20"/>
        <v>1050.0000000000005</v>
      </c>
      <c r="L2723" s="10">
        <f t="shared" si="21"/>
        <v>420.00000000000023</v>
      </c>
      <c r="M2723" s="11">
        <v>0.4</v>
      </c>
      <c r="O2723" s="16"/>
      <c r="P2723" s="14"/>
      <c r="Q2723" s="12"/>
      <c r="R2723" s="13"/>
    </row>
    <row r="2724" spans="1:18" ht="15.75" customHeight="1">
      <c r="A2724" s="1"/>
      <c r="B2724" s="6" t="s">
        <v>23</v>
      </c>
      <c r="C2724" s="6">
        <v>1197831</v>
      </c>
      <c r="D2724" s="7">
        <v>44490</v>
      </c>
      <c r="E2724" s="6" t="s">
        <v>24</v>
      </c>
      <c r="F2724" s="6" t="s">
        <v>98</v>
      </c>
      <c r="G2724" s="6" t="s">
        <v>99</v>
      </c>
      <c r="H2724" s="6" t="s">
        <v>17</v>
      </c>
      <c r="I2724" s="8">
        <v>0.3000000000000001</v>
      </c>
      <c r="J2724" s="9">
        <v>5250</v>
      </c>
      <c r="K2724" s="10">
        <f t="shared" si="20"/>
        <v>1575.0000000000005</v>
      </c>
      <c r="L2724" s="10">
        <f t="shared" si="21"/>
        <v>630.00000000000023</v>
      </c>
      <c r="M2724" s="11">
        <v>0.4</v>
      </c>
      <c r="O2724" s="16"/>
      <c r="P2724" s="14"/>
      <c r="Q2724" s="12"/>
      <c r="R2724" s="13"/>
    </row>
    <row r="2725" spans="1:18" ht="15.75" customHeight="1">
      <c r="A2725" s="1"/>
      <c r="B2725" s="6" t="s">
        <v>23</v>
      </c>
      <c r="C2725" s="6">
        <v>1197831</v>
      </c>
      <c r="D2725" s="7">
        <v>44490</v>
      </c>
      <c r="E2725" s="6" t="s">
        <v>24</v>
      </c>
      <c r="F2725" s="6" t="s">
        <v>98</v>
      </c>
      <c r="G2725" s="6" t="s">
        <v>99</v>
      </c>
      <c r="H2725" s="6" t="s">
        <v>18</v>
      </c>
      <c r="I2725" s="8">
        <v>0.20000000000000012</v>
      </c>
      <c r="J2725" s="9">
        <v>3500</v>
      </c>
      <c r="K2725" s="10">
        <f t="shared" si="20"/>
        <v>700.00000000000045</v>
      </c>
      <c r="L2725" s="10">
        <f t="shared" si="21"/>
        <v>245.00000000000014</v>
      </c>
      <c r="M2725" s="11">
        <v>0.35</v>
      </c>
      <c r="O2725" s="16"/>
      <c r="P2725" s="14"/>
      <c r="Q2725" s="12"/>
      <c r="R2725" s="13"/>
    </row>
    <row r="2726" spans="1:18" ht="15.75" customHeight="1">
      <c r="A2726" s="1"/>
      <c r="B2726" s="6" t="s">
        <v>23</v>
      </c>
      <c r="C2726" s="6">
        <v>1197831</v>
      </c>
      <c r="D2726" s="7">
        <v>44490</v>
      </c>
      <c r="E2726" s="6" t="s">
        <v>24</v>
      </c>
      <c r="F2726" s="6" t="s">
        <v>98</v>
      </c>
      <c r="G2726" s="6" t="s">
        <v>99</v>
      </c>
      <c r="H2726" s="6" t="s">
        <v>19</v>
      </c>
      <c r="I2726" s="8">
        <v>0.20000000000000012</v>
      </c>
      <c r="J2726" s="9">
        <v>2250</v>
      </c>
      <c r="K2726" s="10">
        <f t="shared" si="20"/>
        <v>450.00000000000028</v>
      </c>
      <c r="L2726" s="10">
        <f t="shared" si="21"/>
        <v>180.00000000000011</v>
      </c>
      <c r="M2726" s="11">
        <v>0.4</v>
      </c>
      <c r="O2726" s="16"/>
      <c r="P2726" s="14"/>
      <c r="Q2726" s="12"/>
      <c r="R2726" s="13"/>
    </row>
    <row r="2727" spans="1:18" ht="15.75" customHeight="1">
      <c r="A2727" s="1"/>
      <c r="B2727" s="6" t="s">
        <v>23</v>
      </c>
      <c r="C2727" s="6">
        <v>1197831</v>
      </c>
      <c r="D2727" s="7">
        <v>44490</v>
      </c>
      <c r="E2727" s="6" t="s">
        <v>24</v>
      </c>
      <c r="F2727" s="6" t="s">
        <v>98</v>
      </c>
      <c r="G2727" s="6" t="s">
        <v>99</v>
      </c>
      <c r="H2727" s="6" t="s">
        <v>20</v>
      </c>
      <c r="I2727" s="8">
        <v>0.20000000000000012</v>
      </c>
      <c r="J2727" s="9">
        <v>2000</v>
      </c>
      <c r="K2727" s="10">
        <f t="shared" si="20"/>
        <v>400.00000000000023</v>
      </c>
      <c r="L2727" s="10">
        <f t="shared" si="21"/>
        <v>160.00000000000011</v>
      </c>
      <c r="M2727" s="11">
        <v>0.4</v>
      </c>
      <c r="O2727" s="16"/>
      <c r="P2727" s="14"/>
      <c r="Q2727" s="12"/>
      <c r="R2727" s="13"/>
    </row>
    <row r="2728" spans="1:18" ht="15.75" customHeight="1">
      <c r="A2728" s="1"/>
      <c r="B2728" s="6" t="s">
        <v>23</v>
      </c>
      <c r="C2728" s="6">
        <v>1197831</v>
      </c>
      <c r="D2728" s="7">
        <v>44490</v>
      </c>
      <c r="E2728" s="6" t="s">
        <v>24</v>
      </c>
      <c r="F2728" s="6" t="s">
        <v>98</v>
      </c>
      <c r="G2728" s="6" t="s">
        <v>99</v>
      </c>
      <c r="H2728" s="6" t="s">
        <v>21</v>
      </c>
      <c r="I2728" s="8">
        <v>0.3000000000000001</v>
      </c>
      <c r="J2728" s="9">
        <v>2000</v>
      </c>
      <c r="K2728" s="10">
        <f t="shared" si="20"/>
        <v>600.00000000000023</v>
      </c>
      <c r="L2728" s="10">
        <f t="shared" si="21"/>
        <v>210.00000000000006</v>
      </c>
      <c r="M2728" s="11">
        <v>0.35</v>
      </c>
      <c r="O2728" s="16"/>
      <c r="P2728" s="14"/>
      <c r="Q2728" s="12"/>
      <c r="R2728" s="13"/>
    </row>
    <row r="2729" spans="1:18" ht="15.75" customHeight="1">
      <c r="A2729" s="1"/>
      <c r="B2729" s="6" t="s">
        <v>23</v>
      </c>
      <c r="C2729" s="6">
        <v>1197831</v>
      </c>
      <c r="D2729" s="7">
        <v>44490</v>
      </c>
      <c r="E2729" s="6" t="s">
        <v>24</v>
      </c>
      <c r="F2729" s="6" t="s">
        <v>98</v>
      </c>
      <c r="G2729" s="6" t="s">
        <v>99</v>
      </c>
      <c r="H2729" s="6" t="s">
        <v>22</v>
      </c>
      <c r="I2729" s="8">
        <v>0.30000000000000004</v>
      </c>
      <c r="J2729" s="9">
        <v>3250</v>
      </c>
      <c r="K2729" s="10">
        <f t="shared" si="20"/>
        <v>975.00000000000011</v>
      </c>
      <c r="L2729" s="10">
        <f t="shared" si="21"/>
        <v>390.00000000000006</v>
      </c>
      <c r="M2729" s="11">
        <v>0.4</v>
      </c>
      <c r="O2729" s="16"/>
      <c r="P2729" s="14"/>
      <c r="Q2729" s="12"/>
      <c r="R2729" s="13"/>
    </row>
    <row r="2730" spans="1:18" ht="15.75" customHeight="1">
      <c r="A2730" s="1"/>
      <c r="B2730" s="6" t="s">
        <v>23</v>
      </c>
      <c r="C2730" s="6">
        <v>1197831</v>
      </c>
      <c r="D2730" s="7">
        <v>44520</v>
      </c>
      <c r="E2730" s="6" t="s">
        <v>24</v>
      </c>
      <c r="F2730" s="6" t="s">
        <v>98</v>
      </c>
      <c r="G2730" s="6" t="s">
        <v>99</v>
      </c>
      <c r="H2730" s="6" t="s">
        <v>17</v>
      </c>
      <c r="I2730" s="8">
        <v>0.25000000000000011</v>
      </c>
      <c r="J2730" s="9">
        <v>4750</v>
      </c>
      <c r="K2730" s="10">
        <f t="shared" si="20"/>
        <v>1187.5000000000005</v>
      </c>
      <c r="L2730" s="10">
        <f t="shared" si="21"/>
        <v>475.00000000000023</v>
      </c>
      <c r="M2730" s="11">
        <v>0.4</v>
      </c>
      <c r="O2730" s="16"/>
      <c r="P2730" s="14"/>
      <c r="Q2730" s="12"/>
      <c r="R2730" s="13"/>
    </row>
    <row r="2731" spans="1:18" ht="15.75" customHeight="1">
      <c r="A2731" s="1"/>
      <c r="B2731" s="6" t="s">
        <v>23</v>
      </c>
      <c r="C2731" s="6">
        <v>1197831</v>
      </c>
      <c r="D2731" s="7">
        <v>44520</v>
      </c>
      <c r="E2731" s="6" t="s">
        <v>24</v>
      </c>
      <c r="F2731" s="6" t="s">
        <v>98</v>
      </c>
      <c r="G2731" s="6" t="s">
        <v>99</v>
      </c>
      <c r="H2731" s="6" t="s">
        <v>18</v>
      </c>
      <c r="I2731" s="8">
        <v>0.15000000000000013</v>
      </c>
      <c r="J2731" s="9">
        <v>3000</v>
      </c>
      <c r="K2731" s="10">
        <f t="shared" si="20"/>
        <v>450.0000000000004</v>
      </c>
      <c r="L2731" s="10">
        <f t="shared" si="21"/>
        <v>157.50000000000014</v>
      </c>
      <c r="M2731" s="11">
        <v>0.35</v>
      </c>
      <c r="O2731" s="16"/>
      <c r="P2731" s="14"/>
      <c r="Q2731" s="12"/>
      <c r="R2731" s="13"/>
    </row>
    <row r="2732" spans="1:18" ht="15.75" customHeight="1">
      <c r="A2732" s="1"/>
      <c r="B2732" s="6" t="s">
        <v>23</v>
      </c>
      <c r="C2732" s="6">
        <v>1197831</v>
      </c>
      <c r="D2732" s="7">
        <v>44520</v>
      </c>
      <c r="E2732" s="6" t="s">
        <v>24</v>
      </c>
      <c r="F2732" s="6" t="s">
        <v>98</v>
      </c>
      <c r="G2732" s="6" t="s">
        <v>99</v>
      </c>
      <c r="H2732" s="6" t="s">
        <v>19</v>
      </c>
      <c r="I2732" s="8">
        <v>0.25000000000000017</v>
      </c>
      <c r="J2732" s="9">
        <v>2450</v>
      </c>
      <c r="K2732" s="10">
        <f t="shared" si="20"/>
        <v>612.50000000000045</v>
      </c>
      <c r="L2732" s="10">
        <f t="shared" si="21"/>
        <v>245.0000000000002</v>
      </c>
      <c r="M2732" s="11">
        <v>0.4</v>
      </c>
      <c r="O2732" s="16"/>
      <c r="P2732" s="14"/>
      <c r="Q2732" s="12"/>
      <c r="R2732" s="13"/>
    </row>
    <row r="2733" spans="1:18" ht="15.75" customHeight="1">
      <c r="A2733" s="1"/>
      <c r="B2733" s="6" t="s">
        <v>23</v>
      </c>
      <c r="C2733" s="6">
        <v>1197831</v>
      </c>
      <c r="D2733" s="7">
        <v>44520</v>
      </c>
      <c r="E2733" s="6" t="s">
        <v>24</v>
      </c>
      <c r="F2733" s="6" t="s">
        <v>98</v>
      </c>
      <c r="G2733" s="6" t="s">
        <v>99</v>
      </c>
      <c r="H2733" s="6" t="s">
        <v>20</v>
      </c>
      <c r="I2733" s="8">
        <v>0.55000000000000016</v>
      </c>
      <c r="J2733" s="9">
        <v>3000</v>
      </c>
      <c r="K2733" s="10">
        <f t="shared" si="20"/>
        <v>1650.0000000000005</v>
      </c>
      <c r="L2733" s="10">
        <f t="shared" si="21"/>
        <v>660.00000000000023</v>
      </c>
      <c r="M2733" s="11">
        <v>0.4</v>
      </c>
      <c r="O2733" s="16"/>
      <c r="P2733" s="14"/>
      <c r="Q2733" s="12"/>
      <c r="R2733" s="13"/>
    </row>
    <row r="2734" spans="1:18" ht="15.75" customHeight="1">
      <c r="A2734" s="1"/>
      <c r="B2734" s="6" t="s">
        <v>23</v>
      </c>
      <c r="C2734" s="6">
        <v>1197831</v>
      </c>
      <c r="D2734" s="7">
        <v>44520</v>
      </c>
      <c r="E2734" s="6" t="s">
        <v>24</v>
      </c>
      <c r="F2734" s="6" t="s">
        <v>98</v>
      </c>
      <c r="G2734" s="6" t="s">
        <v>99</v>
      </c>
      <c r="H2734" s="6" t="s">
        <v>21</v>
      </c>
      <c r="I2734" s="8">
        <v>0.75000000000000011</v>
      </c>
      <c r="J2734" s="9">
        <v>2750</v>
      </c>
      <c r="K2734" s="10">
        <f t="shared" si="20"/>
        <v>2062.5000000000005</v>
      </c>
      <c r="L2734" s="10">
        <f t="shared" si="21"/>
        <v>721.87500000000011</v>
      </c>
      <c r="M2734" s="11">
        <v>0.35</v>
      </c>
      <c r="O2734" s="16"/>
      <c r="P2734" s="14"/>
      <c r="Q2734" s="12"/>
      <c r="R2734" s="13"/>
    </row>
    <row r="2735" spans="1:18" ht="15.75" customHeight="1">
      <c r="A2735" s="1"/>
      <c r="B2735" s="6" t="s">
        <v>23</v>
      </c>
      <c r="C2735" s="6">
        <v>1197831</v>
      </c>
      <c r="D2735" s="7">
        <v>44520</v>
      </c>
      <c r="E2735" s="6" t="s">
        <v>24</v>
      </c>
      <c r="F2735" s="6" t="s">
        <v>98</v>
      </c>
      <c r="G2735" s="6" t="s">
        <v>99</v>
      </c>
      <c r="H2735" s="6" t="s">
        <v>22</v>
      </c>
      <c r="I2735" s="8">
        <v>0.75</v>
      </c>
      <c r="J2735" s="9">
        <v>3750</v>
      </c>
      <c r="K2735" s="10">
        <f t="shared" si="20"/>
        <v>2812.5</v>
      </c>
      <c r="L2735" s="10">
        <f t="shared" si="21"/>
        <v>1125</v>
      </c>
      <c r="M2735" s="11">
        <v>0.4</v>
      </c>
      <c r="O2735" s="16"/>
      <c r="P2735" s="14"/>
      <c r="Q2735" s="12"/>
      <c r="R2735" s="13"/>
    </row>
    <row r="2736" spans="1:18" ht="15.75" customHeight="1">
      <c r="A2736" s="1"/>
      <c r="B2736" s="6" t="s">
        <v>23</v>
      </c>
      <c r="C2736" s="6">
        <v>1197831</v>
      </c>
      <c r="D2736" s="7">
        <v>44549</v>
      </c>
      <c r="E2736" s="6" t="s">
        <v>24</v>
      </c>
      <c r="F2736" s="6" t="s">
        <v>98</v>
      </c>
      <c r="G2736" s="6" t="s">
        <v>99</v>
      </c>
      <c r="H2736" s="6" t="s">
        <v>17</v>
      </c>
      <c r="I2736" s="8">
        <v>0.70000000000000007</v>
      </c>
      <c r="J2736" s="9">
        <v>6250</v>
      </c>
      <c r="K2736" s="10">
        <f t="shared" si="20"/>
        <v>4375</v>
      </c>
      <c r="L2736" s="10">
        <f t="shared" si="21"/>
        <v>1750</v>
      </c>
      <c r="M2736" s="11">
        <v>0.4</v>
      </c>
      <c r="O2736" s="16"/>
      <c r="P2736" s="14"/>
      <c r="Q2736" s="12"/>
      <c r="R2736" s="13"/>
    </row>
    <row r="2737" spans="1:18" ht="15.75" customHeight="1">
      <c r="A2737" s="1"/>
      <c r="B2737" s="6" t="s">
        <v>23</v>
      </c>
      <c r="C2737" s="6">
        <v>1197831</v>
      </c>
      <c r="D2737" s="7">
        <v>44549</v>
      </c>
      <c r="E2737" s="6" t="s">
        <v>24</v>
      </c>
      <c r="F2737" s="6" t="s">
        <v>98</v>
      </c>
      <c r="G2737" s="6" t="s">
        <v>99</v>
      </c>
      <c r="H2737" s="6" t="s">
        <v>18</v>
      </c>
      <c r="I2737" s="8">
        <v>0.60000000000000009</v>
      </c>
      <c r="J2737" s="9">
        <v>4250</v>
      </c>
      <c r="K2737" s="10">
        <f t="shared" si="20"/>
        <v>2550.0000000000005</v>
      </c>
      <c r="L2737" s="10">
        <f t="shared" si="21"/>
        <v>892.50000000000011</v>
      </c>
      <c r="M2737" s="11">
        <v>0.35</v>
      </c>
      <c r="O2737" s="16"/>
      <c r="P2737" s="14"/>
      <c r="Q2737" s="12"/>
      <c r="R2737" s="13"/>
    </row>
    <row r="2738" spans="1:18" ht="15.75" customHeight="1">
      <c r="A2738" s="1"/>
      <c r="B2738" s="6" t="s">
        <v>23</v>
      </c>
      <c r="C2738" s="6">
        <v>1197831</v>
      </c>
      <c r="D2738" s="7">
        <v>44549</v>
      </c>
      <c r="E2738" s="6" t="s">
        <v>24</v>
      </c>
      <c r="F2738" s="6" t="s">
        <v>98</v>
      </c>
      <c r="G2738" s="6" t="s">
        <v>99</v>
      </c>
      <c r="H2738" s="6" t="s">
        <v>19</v>
      </c>
      <c r="I2738" s="8">
        <v>0.60000000000000009</v>
      </c>
      <c r="J2738" s="9">
        <v>3750</v>
      </c>
      <c r="K2738" s="10">
        <f t="shared" si="20"/>
        <v>2250.0000000000005</v>
      </c>
      <c r="L2738" s="10">
        <f t="shared" si="21"/>
        <v>900.00000000000023</v>
      </c>
      <c r="M2738" s="11">
        <v>0.4</v>
      </c>
      <c r="O2738" s="16"/>
      <c r="P2738" s="14"/>
      <c r="Q2738" s="12"/>
      <c r="R2738" s="13"/>
    </row>
    <row r="2739" spans="1:18" ht="15.75" customHeight="1">
      <c r="A2739" s="1"/>
      <c r="B2739" s="6" t="s">
        <v>23</v>
      </c>
      <c r="C2739" s="6">
        <v>1197831</v>
      </c>
      <c r="D2739" s="7">
        <v>44549</v>
      </c>
      <c r="E2739" s="6" t="s">
        <v>24</v>
      </c>
      <c r="F2739" s="6" t="s">
        <v>98</v>
      </c>
      <c r="G2739" s="6" t="s">
        <v>99</v>
      </c>
      <c r="H2739" s="6" t="s">
        <v>20</v>
      </c>
      <c r="I2739" s="8">
        <v>0.60000000000000009</v>
      </c>
      <c r="J2739" s="9">
        <v>3250</v>
      </c>
      <c r="K2739" s="10">
        <f t="shared" si="20"/>
        <v>1950.0000000000002</v>
      </c>
      <c r="L2739" s="10">
        <f t="shared" si="21"/>
        <v>780.00000000000011</v>
      </c>
      <c r="M2739" s="11">
        <v>0.4</v>
      </c>
      <c r="O2739" s="16"/>
      <c r="P2739" s="14"/>
      <c r="Q2739" s="12"/>
      <c r="R2739" s="13"/>
    </row>
    <row r="2740" spans="1:18" ht="15.75" customHeight="1">
      <c r="A2740" s="1"/>
      <c r="B2740" s="6" t="s">
        <v>23</v>
      </c>
      <c r="C2740" s="6">
        <v>1197831</v>
      </c>
      <c r="D2740" s="7">
        <v>44549</v>
      </c>
      <c r="E2740" s="6" t="s">
        <v>24</v>
      </c>
      <c r="F2740" s="6" t="s">
        <v>98</v>
      </c>
      <c r="G2740" s="6" t="s">
        <v>99</v>
      </c>
      <c r="H2740" s="6" t="s">
        <v>21</v>
      </c>
      <c r="I2740" s="8">
        <v>0.70000000000000007</v>
      </c>
      <c r="J2740" s="9">
        <v>3250</v>
      </c>
      <c r="K2740" s="10">
        <f t="shared" si="20"/>
        <v>2275</v>
      </c>
      <c r="L2740" s="10">
        <f t="shared" si="21"/>
        <v>796.25</v>
      </c>
      <c r="M2740" s="11">
        <v>0.35</v>
      </c>
      <c r="O2740" s="16"/>
      <c r="P2740" s="14"/>
      <c r="Q2740" s="12"/>
      <c r="R2740" s="13"/>
    </row>
    <row r="2741" spans="1:18" ht="15.75" customHeight="1">
      <c r="A2741" s="1"/>
      <c r="B2741" s="6" t="s">
        <v>23</v>
      </c>
      <c r="C2741" s="6">
        <v>1197831</v>
      </c>
      <c r="D2741" s="7">
        <v>44549</v>
      </c>
      <c r="E2741" s="6" t="s">
        <v>24</v>
      </c>
      <c r="F2741" s="6" t="s">
        <v>98</v>
      </c>
      <c r="G2741" s="6" t="s">
        <v>99</v>
      </c>
      <c r="H2741" s="6" t="s">
        <v>22</v>
      </c>
      <c r="I2741" s="8">
        <v>0.75</v>
      </c>
      <c r="J2741" s="9">
        <v>4250</v>
      </c>
      <c r="K2741" s="10">
        <f t="shared" si="20"/>
        <v>3187.5</v>
      </c>
      <c r="L2741" s="10">
        <f t="shared" si="21"/>
        <v>1275</v>
      </c>
      <c r="M2741" s="11">
        <v>0.4</v>
      </c>
      <c r="O2741" s="16"/>
      <c r="P2741" s="14"/>
      <c r="Q2741" s="12"/>
      <c r="R2741" s="13"/>
    </row>
    <row r="2742" spans="1:18" ht="15.75" customHeight="1">
      <c r="A2742" s="1" t="s">
        <v>39</v>
      </c>
      <c r="B2742" s="6" t="s">
        <v>23</v>
      </c>
      <c r="C2742" s="6">
        <v>1197831</v>
      </c>
      <c r="D2742" s="7">
        <v>44212</v>
      </c>
      <c r="E2742" s="6" t="s">
        <v>24</v>
      </c>
      <c r="F2742" s="6" t="s">
        <v>100</v>
      </c>
      <c r="G2742" s="6" t="s">
        <v>101</v>
      </c>
      <c r="H2742" s="6" t="s">
        <v>17</v>
      </c>
      <c r="I2742" s="8">
        <v>0.25000000000000006</v>
      </c>
      <c r="J2742" s="9">
        <v>5500</v>
      </c>
      <c r="K2742" s="10">
        <f t="shared" si="20"/>
        <v>1375.0000000000002</v>
      </c>
      <c r="L2742" s="10">
        <f t="shared" si="21"/>
        <v>481.25000000000006</v>
      </c>
      <c r="M2742" s="11">
        <v>0.35</v>
      </c>
      <c r="O2742" s="16"/>
      <c r="P2742" s="14"/>
      <c r="Q2742" s="12"/>
      <c r="R2742" s="13"/>
    </row>
    <row r="2743" spans="1:18" ht="15.75" customHeight="1">
      <c r="A2743" s="1"/>
      <c r="B2743" s="6" t="s">
        <v>23</v>
      </c>
      <c r="C2743" s="6">
        <v>1197831</v>
      </c>
      <c r="D2743" s="7">
        <v>44212</v>
      </c>
      <c r="E2743" s="6" t="s">
        <v>24</v>
      </c>
      <c r="F2743" s="6" t="s">
        <v>100</v>
      </c>
      <c r="G2743" s="6" t="s">
        <v>101</v>
      </c>
      <c r="H2743" s="6" t="s">
        <v>18</v>
      </c>
      <c r="I2743" s="8">
        <v>0.25000000000000006</v>
      </c>
      <c r="J2743" s="9">
        <v>3500</v>
      </c>
      <c r="K2743" s="10">
        <f t="shared" si="20"/>
        <v>875.00000000000023</v>
      </c>
      <c r="L2743" s="10">
        <f t="shared" si="21"/>
        <v>306.25000000000006</v>
      </c>
      <c r="M2743" s="11">
        <v>0.35</v>
      </c>
      <c r="O2743" s="16"/>
      <c r="P2743" s="14"/>
      <c r="Q2743" s="12"/>
      <c r="R2743" s="13"/>
    </row>
    <row r="2744" spans="1:18" ht="15.75" customHeight="1">
      <c r="A2744" s="1"/>
      <c r="B2744" s="6" t="s">
        <v>23</v>
      </c>
      <c r="C2744" s="6">
        <v>1197831</v>
      </c>
      <c r="D2744" s="7">
        <v>44212</v>
      </c>
      <c r="E2744" s="6" t="s">
        <v>24</v>
      </c>
      <c r="F2744" s="6" t="s">
        <v>100</v>
      </c>
      <c r="G2744" s="6" t="s">
        <v>101</v>
      </c>
      <c r="H2744" s="6" t="s">
        <v>19</v>
      </c>
      <c r="I2744" s="8">
        <v>0.15000000000000008</v>
      </c>
      <c r="J2744" s="9">
        <v>3500</v>
      </c>
      <c r="K2744" s="10">
        <f t="shared" si="20"/>
        <v>525.00000000000023</v>
      </c>
      <c r="L2744" s="10">
        <f t="shared" si="21"/>
        <v>183.75000000000006</v>
      </c>
      <c r="M2744" s="11">
        <v>0.35</v>
      </c>
      <c r="O2744" s="16"/>
      <c r="P2744" s="14"/>
      <c r="Q2744" s="12"/>
      <c r="R2744" s="13"/>
    </row>
    <row r="2745" spans="1:18" ht="15.75" customHeight="1">
      <c r="A2745" s="1"/>
      <c r="B2745" s="6" t="s">
        <v>23</v>
      </c>
      <c r="C2745" s="6">
        <v>1197831</v>
      </c>
      <c r="D2745" s="7">
        <v>44212</v>
      </c>
      <c r="E2745" s="6" t="s">
        <v>24</v>
      </c>
      <c r="F2745" s="6" t="s">
        <v>100</v>
      </c>
      <c r="G2745" s="6" t="s">
        <v>101</v>
      </c>
      <c r="H2745" s="6" t="s">
        <v>20</v>
      </c>
      <c r="I2745" s="8">
        <v>0.2</v>
      </c>
      <c r="J2745" s="9">
        <v>2000</v>
      </c>
      <c r="K2745" s="10">
        <f t="shared" si="20"/>
        <v>400</v>
      </c>
      <c r="L2745" s="10">
        <f t="shared" si="21"/>
        <v>140</v>
      </c>
      <c r="M2745" s="11">
        <v>0.35</v>
      </c>
      <c r="O2745" s="16"/>
      <c r="P2745" s="14"/>
      <c r="Q2745" s="12"/>
      <c r="R2745" s="13"/>
    </row>
    <row r="2746" spans="1:18" ht="15.75" customHeight="1">
      <c r="A2746" s="1"/>
      <c r="B2746" s="6" t="s">
        <v>23</v>
      </c>
      <c r="C2746" s="6">
        <v>1197831</v>
      </c>
      <c r="D2746" s="7">
        <v>44212</v>
      </c>
      <c r="E2746" s="6" t="s">
        <v>24</v>
      </c>
      <c r="F2746" s="6" t="s">
        <v>100</v>
      </c>
      <c r="G2746" s="6" t="s">
        <v>101</v>
      </c>
      <c r="H2746" s="6" t="s">
        <v>21</v>
      </c>
      <c r="I2746" s="8">
        <v>0.35000000000000003</v>
      </c>
      <c r="J2746" s="9">
        <v>2500</v>
      </c>
      <c r="K2746" s="10">
        <f t="shared" si="20"/>
        <v>875.00000000000011</v>
      </c>
      <c r="L2746" s="10">
        <f t="shared" si="21"/>
        <v>306.25</v>
      </c>
      <c r="M2746" s="11">
        <v>0.35</v>
      </c>
      <c r="O2746" s="16"/>
      <c r="P2746" s="14"/>
      <c r="Q2746" s="12"/>
      <c r="R2746" s="13"/>
    </row>
    <row r="2747" spans="1:18" ht="15.75" customHeight="1">
      <c r="A2747" s="1"/>
      <c r="B2747" s="6" t="s">
        <v>23</v>
      </c>
      <c r="C2747" s="6">
        <v>1197831</v>
      </c>
      <c r="D2747" s="7">
        <v>44212</v>
      </c>
      <c r="E2747" s="6" t="s">
        <v>24</v>
      </c>
      <c r="F2747" s="6" t="s">
        <v>100</v>
      </c>
      <c r="G2747" s="6" t="s">
        <v>101</v>
      </c>
      <c r="H2747" s="6" t="s">
        <v>22</v>
      </c>
      <c r="I2747" s="8">
        <v>0.25000000000000006</v>
      </c>
      <c r="J2747" s="9">
        <v>3500</v>
      </c>
      <c r="K2747" s="10">
        <f t="shared" si="20"/>
        <v>875.00000000000023</v>
      </c>
      <c r="L2747" s="10">
        <f t="shared" si="21"/>
        <v>306.25000000000006</v>
      </c>
      <c r="M2747" s="11">
        <v>0.35</v>
      </c>
      <c r="O2747" s="16"/>
      <c r="P2747" s="14"/>
      <c r="Q2747" s="12"/>
      <c r="R2747" s="13"/>
    </row>
    <row r="2748" spans="1:18" ht="15.75" customHeight="1">
      <c r="A2748" s="1"/>
      <c r="B2748" s="6" t="s">
        <v>23</v>
      </c>
      <c r="C2748" s="6">
        <v>1197831</v>
      </c>
      <c r="D2748" s="7">
        <v>44241</v>
      </c>
      <c r="E2748" s="6" t="s">
        <v>24</v>
      </c>
      <c r="F2748" s="6" t="s">
        <v>100</v>
      </c>
      <c r="G2748" s="6" t="s">
        <v>101</v>
      </c>
      <c r="H2748" s="6" t="s">
        <v>17</v>
      </c>
      <c r="I2748" s="8">
        <v>0.25000000000000006</v>
      </c>
      <c r="J2748" s="9">
        <v>6000</v>
      </c>
      <c r="K2748" s="10">
        <f t="shared" si="20"/>
        <v>1500.0000000000002</v>
      </c>
      <c r="L2748" s="10">
        <f t="shared" si="21"/>
        <v>525</v>
      </c>
      <c r="M2748" s="11">
        <v>0.35</v>
      </c>
      <c r="O2748" s="16"/>
      <c r="P2748" s="14"/>
      <c r="Q2748" s="12"/>
      <c r="R2748" s="13"/>
    </row>
    <row r="2749" spans="1:18" ht="15.75" customHeight="1">
      <c r="A2749" s="1"/>
      <c r="B2749" s="6" t="s">
        <v>23</v>
      </c>
      <c r="C2749" s="6">
        <v>1197831</v>
      </c>
      <c r="D2749" s="7">
        <v>44241</v>
      </c>
      <c r="E2749" s="6" t="s">
        <v>24</v>
      </c>
      <c r="F2749" s="6" t="s">
        <v>100</v>
      </c>
      <c r="G2749" s="6" t="s">
        <v>101</v>
      </c>
      <c r="H2749" s="6" t="s">
        <v>18</v>
      </c>
      <c r="I2749" s="8">
        <v>0.25000000000000006</v>
      </c>
      <c r="J2749" s="9">
        <v>2500</v>
      </c>
      <c r="K2749" s="10">
        <f t="shared" si="20"/>
        <v>625.00000000000011</v>
      </c>
      <c r="L2749" s="10">
        <f t="shared" si="21"/>
        <v>218.75000000000003</v>
      </c>
      <c r="M2749" s="11">
        <v>0.35</v>
      </c>
      <c r="O2749" s="16"/>
      <c r="P2749" s="14"/>
      <c r="Q2749" s="12"/>
      <c r="R2749" s="13"/>
    </row>
    <row r="2750" spans="1:18" ht="15.75" customHeight="1">
      <c r="A2750" s="1"/>
      <c r="B2750" s="6" t="s">
        <v>23</v>
      </c>
      <c r="C2750" s="6">
        <v>1197831</v>
      </c>
      <c r="D2750" s="7">
        <v>44241</v>
      </c>
      <c r="E2750" s="6" t="s">
        <v>24</v>
      </c>
      <c r="F2750" s="6" t="s">
        <v>100</v>
      </c>
      <c r="G2750" s="6" t="s">
        <v>101</v>
      </c>
      <c r="H2750" s="6" t="s">
        <v>19</v>
      </c>
      <c r="I2750" s="8">
        <v>0.15000000000000008</v>
      </c>
      <c r="J2750" s="9">
        <v>3000</v>
      </c>
      <c r="K2750" s="10">
        <f t="shared" si="20"/>
        <v>450.00000000000023</v>
      </c>
      <c r="L2750" s="10">
        <f t="shared" si="21"/>
        <v>157.50000000000006</v>
      </c>
      <c r="M2750" s="11">
        <v>0.35</v>
      </c>
      <c r="O2750" s="16"/>
      <c r="P2750" s="14"/>
      <c r="Q2750" s="12"/>
      <c r="R2750" s="13"/>
    </row>
    <row r="2751" spans="1:18" ht="15.75" customHeight="1">
      <c r="A2751" s="1"/>
      <c r="B2751" s="6" t="s">
        <v>23</v>
      </c>
      <c r="C2751" s="6">
        <v>1197831</v>
      </c>
      <c r="D2751" s="7">
        <v>44241</v>
      </c>
      <c r="E2751" s="6" t="s">
        <v>24</v>
      </c>
      <c r="F2751" s="6" t="s">
        <v>100</v>
      </c>
      <c r="G2751" s="6" t="s">
        <v>101</v>
      </c>
      <c r="H2751" s="6" t="s">
        <v>20</v>
      </c>
      <c r="I2751" s="8">
        <v>0.2</v>
      </c>
      <c r="J2751" s="9">
        <v>1500</v>
      </c>
      <c r="K2751" s="10">
        <f t="shared" si="20"/>
        <v>300</v>
      </c>
      <c r="L2751" s="10">
        <f t="shared" si="21"/>
        <v>105</v>
      </c>
      <c r="M2751" s="11">
        <v>0.35</v>
      </c>
      <c r="O2751" s="16"/>
      <c r="P2751" s="14"/>
      <c r="Q2751" s="12"/>
      <c r="R2751" s="13"/>
    </row>
    <row r="2752" spans="1:18" ht="15.75" customHeight="1">
      <c r="A2752" s="1"/>
      <c r="B2752" s="6" t="s">
        <v>23</v>
      </c>
      <c r="C2752" s="6">
        <v>1197831</v>
      </c>
      <c r="D2752" s="7">
        <v>44241</v>
      </c>
      <c r="E2752" s="6" t="s">
        <v>24</v>
      </c>
      <c r="F2752" s="6" t="s">
        <v>100</v>
      </c>
      <c r="G2752" s="6" t="s">
        <v>101</v>
      </c>
      <c r="H2752" s="6" t="s">
        <v>21</v>
      </c>
      <c r="I2752" s="8">
        <v>0.35000000000000003</v>
      </c>
      <c r="J2752" s="9">
        <v>2250</v>
      </c>
      <c r="K2752" s="10">
        <f t="shared" si="20"/>
        <v>787.50000000000011</v>
      </c>
      <c r="L2752" s="10">
        <f t="shared" si="21"/>
        <v>275.625</v>
      </c>
      <c r="M2752" s="11">
        <v>0.35</v>
      </c>
      <c r="O2752" s="16"/>
      <c r="P2752" s="14"/>
      <c r="Q2752" s="12"/>
      <c r="R2752" s="13"/>
    </row>
    <row r="2753" spans="1:18" ht="15.75" customHeight="1">
      <c r="A2753" s="1"/>
      <c r="B2753" s="6" t="s">
        <v>23</v>
      </c>
      <c r="C2753" s="6">
        <v>1197831</v>
      </c>
      <c r="D2753" s="7">
        <v>44241</v>
      </c>
      <c r="E2753" s="6" t="s">
        <v>24</v>
      </c>
      <c r="F2753" s="6" t="s">
        <v>100</v>
      </c>
      <c r="G2753" s="6" t="s">
        <v>101</v>
      </c>
      <c r="H2753" s="6" t="s">
        <v>22</v>
      </c>
      <c r="I2753" s="8">
        <v>0.2</v>
      </c>
      <c r="J2753" s="9">
        <v>3250</v>
      </c>
      <c r="K2753" s="10">
        <f t="shared" si="20"/>
        <v>650</v>
      </c>
      <c r="L2753" s="10">
        <f t="shared" si="21"/>
        <v>227.49999999999997</v>
      </c>
      <c r="M2753" s="11">
        <v>0.35</v>
      </c>
      <c r="O2753" s="16"/>
      <c r="P2753" s="14"/>
      <c r="Q2753" s="12"/>
      <c r="R2753" s="13"/>
    </row>
    <row r="2754" spans="1:18" ht="15.75" customHeight="1">
      <c r="A2754" s="1"/>
      <c r="B2754" s="6" t="s">
        <v>23</v>
      </c>
      <c r="C2754" s="6">
        <v>1197831</v>
      </c>
      <c r="D2754" s="7">
        <v>44267</v>
      </c>
      <c r="E2754" s="6" t="s">
        <v>24</v>
      </c>
      <c r="F2754" s="6" t="s">
        <v>100</v>
      </c>
      <c r="G2754" s="6" t="s">
        <v>101</v>
      </c>
      <c r="H2754" s="6" t="s">
        <v>17</v>
      </c>
      <c r="I2754" s="8">
        <v>0.2</v>
      </c>
      <c r="J2754" s="9">
        <v>5450</v>
      </c>
      <c r="K2754" s="10">
        <f t="shared" si="20"/>
        <v>1090</v>
      </c>
      <c r="L2754" s="10">
        <f t="shared" si="21"/>
        <v>381.5</v>
      </c>
      <c r="M2754" s="11">
        <v>0.35</v>
      </c>
      <c r="O2754" s="16"/>
      <c r="P2754" s="14"/>
      <c r="Q2754" s="12"/>
      <c r="R2754" s="13"/>
    </row>
    <row r="2755" spans="1:18" ht="15.75" customHeight="1">
      <c r="A2755" s="1"/>
      <c r="B2755" s="6" t="s">
        <v>23</v>
      </c>
      <c r="C2755" s="6">
        <v>1197831</v>
      </c>
      <c r="D2755" s="7">
        <v>44267</v>
      </c>
      <c r="E2755" s="6" t="s">
        <v>24</v>
      </c>
      <c r="F2755" s="6" t="s">
        <v>100</v>
      </c>
      <c r="G2755" s="6" t="s">
        <v>101</v>
      </c>
      <c r="H2755" s="6" t="s">
        <v>18</v>
      </c>
      <c r="I2755" s="8">
        <v>0.2</v>
      </c>
      <c r="J2755" s="9">
        <v>2250</v>
      </c>
      <c r="K2755" s="10">
        <f t="shared" si="20"/>
        <v>450</v>
      </c>
      <c r="L2755" s="10">
        <f t="shared" si="21"/>
        <v>157.5</v>
      </c>
      <c r="M2755" s="11">
        <v>0.35</v>
      </c>
      <c r="O2755" s="16"/>
      <c r="P2755" s="14"/>
      <c r="Q2755" s="12"/>
      <c r="R2755" s="13"/>
    </row>
    <row r="2756" spans="1:18" ht="15.75" customHeight="1">
      <c r="A2756" s="1"/>
      <c r="B2756" s="6" t="s">
        <v>23</v>
      </c>
      <c r="C2756" s="6">
        <v>1197831</v>
      </c>
      <c r="D2756" s="7">
        <v>44267</v>
      </c>
      <c r="E2756" s="6" t="s">
        <v>24</v>
      </c>
      <c r="F2756" s="6" t="s">
        <v>100</v>
      </c>
      <c r="G2756" s="6" t="s">
        <v>101</v>
      </c>
      <c r="H2756" s="6" t="s">
        <v>19</v>
      </c>
      <c r="I2756" s="8">
        <v>0.10000000000000002</v>
      </c>
      <c r="J2756" s="9">
        <v>2500</v>
      </c>
      <c r="K2756" s="10">
        <f t="shared" si="20"/>
        <v>250.00000000000006</v>
      </c>
      <c r="L2756" s="10">
        <f t="shared" si="21"/>
        <v>87.500000000000014</v>
      </c>
      <c r="M2756" s="11">
        <v>0.35</v>
      </c>
      <c r="O2756" s="16"/>
      <c r="P2756" s="14"/>
      <c r="Q2756" s="12"/>
      <c r="R2756" s="13"/>
    </row>
    <row r="2757" spans="1:18" ht="15.75" customHeight="1">
      <c r="A2757" s="1"/>
      <c r="B2757" s="6" t="s">
        <v>23</v>
      </c>
      <c r="C2757" s="6">
        <v>1197831</v>
      </c>
      <c r="D2757" s="7">
        <v>44267</v>
      </c>
      <c r="E2757" s="6" t="s">
        <v>24</v>
      </c>
      <c r="F2757" s="6" t="s">
        <v>100</v>
      </c>
      <c r="G2757" s="6" t="s">
        <v>101</v>
      </c>
      <c r="H2757" s="6" t="s">
        <v>20</v>
      </c>
      <c r="I2757" s="8">
        <v>0.19999999999999996</v>
      </c>
      <c r="J2757" s="9">
        <v>1000</v>
      </c>
      <c r="K2757" s="10">
        <f t="shared" si="20"/>
        <v>199.99999999999994</v>
      </c>
      <c r="L2757" s="10">
        <f t="shared" si="21"/>
        <v>69.999999999999972</v>
      </c>
      <c r="M2757" s="11">
        <v>0.35</v>
      </c>
      <c r="O2757" s="16"/>
      <c r="P2757" s="14"/>
      <c r="Q2757" s="12"/>
      <c r="R2757" s="13"/>
    </row>
    <row r="2758" spans="1:18" ht="15.75" customHeight="1">
      <c r="A2758" s="1"/>
      <c r="B2758" s="6" t="s">
        <v>23</v>
      </c>
      <c r="C2758" s="6">
        <v>1197831</v>
      </c>
      <c r="D2758" s="7">
        <v>44267</v>
      </c>
      <c r="E2758" s="6" t="s">
        <v>24</v>
      </c>
      <c r="F2758" s="6" t="s">
        <v>100</v>
      </c>
      <c r="G2758" s="6" t="s">
        <v>101</v>
      </c>
      <c r="H2758" s="6" t="s">
        <v>21</v>
      </c>
      <c r="I2758" s="8">
        <v>0.35000000000000009</v>
      </c>
      <c r="J2758" s="9">
        <v>1500</v>
      </c>
      <c r="K2758" s="10">
        <f t="shared" si="20"/>
        <v>525.00000000000011</v>
      </c>
      <c r="L2758" s="10">
        <f t="shared" si="21"/>
        <v>183.75000000000003</v>
      </c>
      <c r="M2758" s="11">
        <v>0.35</v>
      </c>
      <c r="O2758" s="16"/>
      <c r="P2758" s="14"/>
      <c r="Q2758" s="12"/>
      <c r="R2758" s="13"/>
    </row>
    <row r="2759" spans="1:18" ht="15.75" customHeight="1">
      <c r="A2759" s="1"/>
      <c r="B2759" s="6" t="s">
        <v>23</v>
      </c>
      <c r="C2759" s="6">
        <v>1197831</v>
      </c>
      <c r="D2759" s="7">
        <v>44267</v>
      </c>
      <c r="E2759" s="6" t="s">
        <v>24</v>
      </c>
      <c r="F2759" s="6" t="s">
        <v>100</v>
      </c>
      <c r="G2759" s="6" t="s">
        <v>101</v>
      </c>
      <c r="H2759" s="6" t="s">
        <v>22</v>
      </c>
      <c r="I2759" s="8">
        <v>0.25</v>
      </c>
      <c r="J2759" s="9">
        <v>2500</v>
      </c>
      <c r="K2759" s="10">
        <f t="shared" si="20"/>
        <v>625</v>
      </c>
      <c r="L2759" s="10">
        <f t="shared" si="21"/>
        <v>218.75</v>
      </c>
      <c r="M2759" s="11">
        <v>0.35</v>
      </c>
      <c r="O2759" s="16"/>
      <c r="P2759" s="14"/>
      <c r="Q2759" s="12"/>
      <c r="R2759" s="13"/>
    </row>
    <row r="2760" spans="1:18" ht="15.75" customHeight="1">
      <c r="A2760" s="1"/>
      <c r="B2760" s="6" t="s">
        <v>23</v>
      </c>
      <c r="C2760" s="6">
        <v>1197831</v>
      </c>
      <c r="D2760" s="7">
        <v>44299</v>
      </c>
      <c r="E2760" s="6" t="s">
        <v>24</v>
      </c>
      <c r="F2760" s="6" t="s">
        <v>100</v>
      </c>
      <c r="G2760" s="6" t="s">
        <v>101</v>
      </c>
      <c r="H2760" s="6" t="s">
        <v>17</v>
      </c>
      <c r="I2760" s="8">
        <v>0.25</v>
      </c>
      <c r="J2760" s="9">
        <v>5000</v>
      </c>
      <c r="K2760" s="10">
        <f t="shared" si="20"/>
        <v>1250</v>
      </c>
      <c r="L2760" s="10">
        <f t="shared" si="21"/>
        <v>437.5</v>
      </c>
      <c r="M2760" s="11">
        <v>0.35</v>
      </c>
      <c r="O2760" s="16"/>
      <c r="P2760" s="14"/>
      <c r="Q2760" s="12"/>
      <c r="R2760" s="13"/>
    </row>
    <row r="2761" spans="1:18" ht="15.75" customHeight="1">
      <c r="A2761" s="1"/>
      <c r="B2761" s="6" t="s">
        <v>23</v>
      </c>
      <c r="C2761" s="6">
        <v>1197831</v>
      </c>
      <c r="D2761" s="7">
        <v>44299</v>
      </c>
      <c r="E2761" s="6" t="s">
        <v>24</v>
      </c>
      <c r="F2761" s="6" t="s">
        <v>100</v>
      </c>
      <c r="G2761" s="6" t="s">
        <v>101</v>
      </c>
      <c r="H2761" s="6" t="s">
        <v>18</v>
      </c>
      <c r="I2761" s="8">
        <v>0.25</v>
      </c>
      <c r="J2761" s="9">
        <v>2000</v>
      </c>
      <c r="K2761" s="10">
        <f t="shared" si="20"/>
        <v>500</v>
      </c>
      <c r="L2761" s="10">
        <f t="shared" si="21"/>
        <v>175</v>
      </c>
      <c r="M2761" s="11">
        <v>0.35</v>
      </c>
      <c r="O2761" s="16"/>
      <c r="P2761" s="14"/>
      <c r="Q2761" s="12"/>
      <c r="R2761" s="13"/>
    </row>
    <row r="2762" spans="1:18" ht="15.75" customHeight="1">
      <c r="A2762" s="1"/>
      <c r="B2762" s="6" t="s">
        <v>23</v>
      </c>
      <c r="C2762" s="6">
        <v>1197831</v>
      </c>
      <c r="D2762" s="7">
        <v>44299</v>
      </c>
      <c r="E2762" s="6" t="s">
        <v>24</v>
      </c>
      <c r="F2762" s="6" t="s">
        <v>100</v>
      </c>
      <c r="G2762" s="6" t="s">
        <v>101</v>
      </c>
      <c r="H2762" s="6" t="s">
        <v>19</v>
      </c>
      <c r="I2762" s="8">
        <v>0.15000000000000002</v>
      </c>
      <c r="J2762" s="9">
        <v>2000</v>
      </c>
      <c r="K2762" s="10">
        <f t="shared" si="20"/>
        <v>300.00000000000006</v>
      </c>
      <c r="L2762" s="10">
        <f t="shared" si="21"/>
        <v>105.00000000000001</v>
      </c>
      <c r="M2762" s="11">
        <v>0.35</v>
      </c>
      <c r="O2762" s="16"/>
      <c r="P2762" s="14"/>
      <c r="Q2762" s="12"/>
      <c r="R2762" s="13"/>
    </row>
    <row r="2763" spans="1:18" ht="15.75" customHeight="1">
      <c r="A2763" s="1"/>
      <c r="B2763" s="6" t="s">
        <v>23</v>
      </c>
      <c r="C2763" s="6">
        <v>1197831</v>
      </c>
      <c r="D2763" s="7">
        <v>44299</v>
      </c>
      <c r="E2763" s="6" t="s">
        <v>24</v>
      </c>
      <c r="F2763" s="6" t="s">
        <v>100</v>
      </c>
      <c r="G2763" s="6" t="s">
        <v>101</v>
      </c>
      <c r="H2763" s="6" t="s">
        <v>20</v>
      </c>
      <c r="I2763" s="8">
        <v>0.19999999999999996</v>
      </c>
      <c r="J2763" s="9">
        <v>1250</v>
      </c>
      <c r="K2763" s="10">
        <f t="shared" si="20"/>
        <v>249.99999999999994</v>
      </c>
      <c r="L2763" s="10">
        <f t="shared" si="21"/>
        <v>87.499999999999972</v>
      </c>
      <c r="M2763" s="11">
        <v>0.35</v>
      </c>
      <c r="O2763" s="16"/>
      <c r="P2763" s="14"/>
      <c r="Q2763" s="12"/>
      <c r="R2763" s="13"/>
    </row>
    <row r="2764" spans="1:18" ht="15.75" customHeight="1">
      <c r="A2764" s="1"/>
      <c r="B2764" s="6" t="s">
        <v>23</v>
      </c>
      <c r="C2764" s="6">
        <v>1197831</v>
      </c>
      <c r="D2764" s="7">
        <v>44299</v>
      </c>
      <c r="E2764" s="6" t="s">
        <v>24</v>
      </c>
      <c r="F2764" s="6" t="s">
        <v>100</v>
      </c>
      <c r="G2764" s="6" t="s">
        <v>101</v>
      </c>
      <c r="H2764" s="6" t="s">
        <v>21</v>
      </c>
      <c r="I2764" s="8">
        <v>0.4</v>
      </c>
      <c r="J2764" s="9">
        <v>1500</v>
      </c>
      <c r="K2764" s="10">
        <f t="shared" si="20"/>
        <v>600</v>
      </c>
      <c r="L2764" s="10">
        <f t="shared" si="21"/>
        <v>210</v>
      </c>
      <c r="M2764" s="11">
        <v>0.35</v>
      </c>
      <c r="O2764" s="16"/>
      <c r="P2764" s="14"/>
      <c r="Q2764" s="12"/>
      <c r="R2764" s="13"/>
    </row>
    <row r="2765" spans="1:18" ht="15.75" customHeight="1">
      <c r="A2765" s="1"/>
      <c r="B2765" s="6" t="s">
        <v>23</v>
      </c>
      <c r="C2765" s="6">
        <v>1197831</v>
      </c>
      <c r="D2765" s="7">
        <v>44299</v>
      </c>
      <c r="E2765" s="6" t="s">
        <v>24</v>
      </c>
      <c r="F2765" s="6" t="s">
        <v>100</v>
      </c>
      <c r="G2765" s="6" t="s">
        <v>101</v>
      </c>
      <c r="H2765" s="6" t="s">
        <v>22</v>
      </c>
      <c r="I2765" s="8">
        <v>0.30000000000000004</v>
      </c>
      <c r="J2765" s="9">
        <v>3000</v>
      </c>
      <c r="K2765" s="10">
        <f t="shared" si="20"/>
        <v>900.00000000000011</v>
      </c>
      <c r="L2765" s="10">
        <f t="shared" si="21"/>
        <v>315</v>
      </c>
      <c r="M2765" s="11">
        <v>0.35</v>
      </c>
      <c r="O2765" s="16"/>
      <c r="P2765" s="14"/>
      <c r="Q2765" s="12"/>
      <c r="R2765" s="13"/>
    </row>
    <row r="2766" spans="1:18" ht="15.75" customHeight="1">
      <c r="A2766" s="1"/>
      <c r="B2766" s="6" t="s">
        <v>23</v>
      </c>
      <c r="C2766" s="6">
        <v>1197831</v>
      </c>
      <c r="D2766" s="7">
        <v>44328</v>
      </c>
      <c r="E2766" s="6" t="s">
        <v>24</v>
      </c>
      <c r="F2766" s="6" t="s">
        <v>100</v>
      </c>
      <c r="G2766" s="6" t="s">
        <v>101</v>
      </c>
      <c r="H2766" s="6" t="s">
        <v>17</v>
      </c>
      <c r="I2766" s="8">
        <v>0.4</v>
      </c>
      <c r="J2766" s="9">
        <v>5700</v>
      </c>
      <c r="K2766" s="10">
        <f t="shared" si="20"/>
        <v>2280</v>
      </c>
      <c r="L2766" s="10">
        <f t="shared" si="21"/>
        <v>798</v>
      </c>
      <c r="M2766" s="11">
        <v>0.35</v>
      </c>
      <c r="O2766" s="16"/>
      <c r="P2766" s="14"/>
      <c r="Q2766" s="12"/>
      <c r="R2766" s="13"/>
    </row>
    <row r="2767" spans="1:18" ht="15.75" customHeight="1">
      <c r="A2767" s="1"/>
      <c r="B2767" s="6" t="s">
        <v>23</v>
      </c>
      <c r="C2767" s="6">
        <v>1197831</v>
      </c>
      <c r="D2767" s="7">
        <v>44328</v>
      </c>
      <c r="E2767" s="6" t="s">
        <v>24</v>
      </c>
      <c r="F2767" s="6" t="s">
        <v>100</v>
      </c>
      <c r="G2767" s="6" t="s">
        <v>101</v>
      </c>
      <c r="H2767" s="6" t="s">
        <v>18</v>
      </c>
      <c r="I2767" s="8">
        <v>0.4</v>
      </c>
      <c r="J2767" s="9">
        <v>2750</v>
      </c>
      <c r="K2767" s="10">
        <f t="shared" si="20"/>
        <v>1100</v>
      </c>
      <c r="L2767" s="10">
        <f t="shared" si="21"/>
        <v>385</v>
      </c>
      <c r="M2767" s="11">
        <v>0.35</v>
      </c>
      <c r="O2767" s="16"/>
      <c r="P2767" s="14"/>
      <c r="Q2767" s="12"/>
      <c r="R2767" s="13"/>
    </row>
    <row r="2768" spans="1:18" ht="15.75" customHeight="1">
      <c r="A2768" s="1"/>
      <c r="B2768" s="6" t="s">
        <v>23</v>
      </c>
      <c r="C2768" s="6">
        <v>1197831</v>
      </c>
      <c r="D2768" s="7">
        <v>44328</v>
      </c>
      <c r="E2768" s="6" t="s">
        <v>24</v>
      </c>
      <c r="F2768" s="6" t="s">
        <v>100</v>
      </c>
      <c r="G2768" s="6" t="s">
        <v>101</v>
      </c>
      <c r="H2768" s="6" t="s">
        <v>19</v>
      </c>
      <c r="I2768" s="8">
        <v>0.35000000000000003</v>
      </c>
      <c r="J2768" s="9">
        <v>2500</v>
      </c>
      <c r="K2768" s="10">
        <f t="shared" si="20"/>
        <v>875.00000000000011</v>
      </c>
      <c r="L2768" s="10">
        <f t="shared" si="21"/>
        <v>306.25</v>
      </c>
      <c r="M2768" s="11">
        <v>0.35</v>
      </c>
      <c r="O2768" s="16"/>
      <c r="P2768" s="14"/>
      <c r="Q2768" s="12"/>
      <c r="R2768" s="13"/>
    </row>
    <row r="2769" spans="1:18" ht="15.75" customHeight="1">
      <c r="A2769" s="1"/>
      <c r="B2769" s="6" t="s">
        <v>23</v>
      </c>
      <c r="C2769" s="6">
        <v>1197831</v>
      </c>
      <c r="D2769" s="7">
        <v>44328</v>
      </c>
      <c r="E2769" s="6" t="s">
        <v>24</v>
      </c>
      <c r="F2769" s="6" t="s">
        <v>100</v>
      </c>
      <c r="G2769" s="6" t="s">
        <v>101</v>
      </c>
      <c r="H2769" s="6" t="s">
        <v>20</v>
      </c>
      <c r="I2769" s="8">
        <v>0.35000000000000003</v>
      </c>
      <c r="J2769" s="9">
        <v>2000</v>
      </c>
      <c r="K2769" s="10">
        <f t="shared" si="20"/>
        <v>700.00000000000011</v>
      </c>
      <c r="L2769" s="10">
        <f t="shared" si="21"/>
        <v>245.00000000000003</v>
      </c>
      <c r="M2769" s="11">
        <v>0.35</v>
      </c>
      <c r="O2769" s="16"/>
      <c r="P2769" s="14"/>
      <c r="Q2769" s="12"/>
      <c r="R2769" s="13"/>
    </row>
    <row r="2770" spans="1:18" ht="15.75" customHeight="1">
      <c r="A2770" s="1"/>
      <c r="B2770" s="6" t="s">
        <v>23</v>
      </c>
      <c r="C2770" s="6">
        <v>1197831</v>
      </c>
      <c r="D2770" s="7">
        <v>44328</v>
      </c>
      <c r="E2770" s="6" t="s">
        <v>24</v>
      </c>
      <c r="F2770" s="6" t="s">
        <v>100</v>
      </c>
      <c r="G2770" s="6" t="s">
        <v>101</v>
      </c>
      <c r="H2770" s="6" t="s">
        <v>21</v>
      </c>
      <c r="I2770" s="8">
        <v>0.44999999999999996</v>
      </c>
      <c r="J2770" s="9">
        <v>2250</v>
      </c>
      <c r="K2770" s="10">
        <f t="shared" si="20"/>
        <v>1012.4999999999999</v>
      </c>
      <c r="L2770" s="10">
        <f t="shared" si="21"/>
        <v>354.37499999999994</v>
      </c>
      <c r="M2770" s="11">
        <v>0.35</v>
      </c>
      <c r="O2770" s="16"/>
      <c r="P2770" s="14"/>
      <c r="Q2770" s="12"/>
      <c r="R2770" s="13"/>
    </row>
    <row r="2771" spans="1:18" ht="15.75" customHeight="1">
      <c r="A2771" s="1"/>
      <c r="B2771" s="6" t="s">
        <v>23</v>
      </c>
      <c r="C2771" s="6">
        <v>1197831</v>
      </c>
      <c r="D2771" s="7">
        <v>44328</v>
      </c>
      <c r="E2771" s="6" t="s">
        <v>24</v>
      </c>
      <c r="F2771" s="6" t="s">
        <v>100</v>
      </c>
      <c r="G2771" s="6" t="s">
        <v>101</v>
      </c>
      <c r="H2771" s="6" t="s">
        <v>22</v>
      </c>
      <c r="I2771" s="8">
        <v>0.44999999999999996</v>
      </c>
      <c r="J2771" s="9">
        <v>3250</v>
      </c>
      <c r="K2771" s="10">
        <f t="shared" si="20"/>
        <v>1462.4999999999998</v>
      </c>
      <c r="L2771" s="10">
        <f t="shared" si="21"/>
        <v>511.87499999999989</v>
      </c>
      <c r="M2771" s="11">
        <v>0.35</v>
      </c>
      <c r="O2771" s="16"/>
      <c r="P2771" s="14"/>
      <c r="Q2771" s="12"/>
      <c r="R2771" s="13"/>
    </row>
    <row r="2772" spans="1:18" ht="15.75" customHeight="1">
      <c r="A2772" s="1"/>
      <c r="B2772" s="6" t="s">
        <v>23</v>
      </c>
      <c r="C2772" s="6">
        <v>1197831</v>
      </c>
      <c r="D2772" s="7">
        <v>44361</v>
      </c>
      <c r="E2772" s="6" t="s">
        <v>24</v>
      </c>
      <c r="F2772" s="6" t="s">
        <v>100</v>
      </c>
      <c r="G2772" s="6" t="s">
        <v>101</v>
      </c>
      <c r="H2772" s="6" t="s">
        <v>17</v>
      </c>
      <c r="I2772" s="8">
        <v>0.39999999999999997</v>
      </c>
      <c r="J2772" s="9">
        <v>5750</v>
      </c>
      <c r="K2772" s="10">
        <f t="shared" si="20"/>
        <v>2300</v>
      </c>
      <c r="L2772" s="10">
        <f t="shared" si="21"/>
        <v>805</v>
      </c>
      <c r="M2772" s="11">
        <v>0.35</v>
      </c>
      <c r="O2772" s="16"/>
      <c r="P2772" s="14"/>
      <c r="Q2772" s="12"/>
      <c r="R2772" s="13"/>
    </row>
    <row r="2773" spans="1:18" ht="15.75" customHeight="1">
      <c r="A2773" s="1"/>
      <c r="B2773" s="6" t="s">
        <v>23</v>
      </c>
      <c r="C2773" s="6">
        <v>1197831</v>
      </c>
      <c r="D2773" s="7">
        <v>44361</v>
      </c>
      <c r="E2773" s="6" t="s">
        <v>24</v>
      </c>
      <c r="F2773" s="6" t="s">
        <v>100</v>
      </c>
      <c r="G2773" s="6" t="s">
        <v>101</v>
      </c>
      <c r="H2773" s="6" t="s">
        <v>18</v>
      </c>
      <c r="I2773" s="8">
        <v>0.35000000000000003</v>
      </c>
      <c r="J2773" s="9">
        <v>3250</v>
      </c>
      <c r="K2773" s="10">
        <f t="shared" si="20"/>
        <v>1137.5</v>
      </c>
      <c r="L2773" s="10">
        <f t="shared" si="21"/>
        <v>398.125</v>
      </c>
      <c r="M2773" s="11">
        <v>0.35</v>
      </c>
      <c r="O2773" s="16"/>
      <c r="P2773" s="14"/>
      <c r="Q2773" s="12"/>
      <c r="R2773" s="13"/>
    </row>
    <row r="2774" spans="1:18" ht="15.75" customHeight="1">
      <c r="A2774" s="1"/>
      <c r="B2774" s="6" t="s">
        <v>23</v>
      </c>
      <c r="C2774" s="6">
        <v>1197831</v>
      </c>
      <c r="D2774" s="7">
        <v>44361</v>
      </c>
      <c r="E2774" s="6" t="s">
        <v>24</v>
      </c>
      <c r="F2774" s="6" t="s">
        <v>100</v>
      </c>
      <c r="G2774" s="6" t="s">
        <v>101</v>
      </c>
      <c r="H2774" s="6" t="s">
        <v>19</v>
      </c>
      <c r="I2774" s="8">
        <v>0.4</v>
      </c>
      <c r="J2774" s="9">
        <v>3000</v>
      </c>
      <c r="K2774" s="10">
        <f t="shared" si="20"/>
        <v>1200</v>
      </c>
      <c r="L2774" s="10">
        <f t="shared" si="21"/>
        <v>420</v>
      </c>
      <c r="M2774" s="11">
        <v>0.35</v>
      </c>
      <c r="O2774" s="16"/>
      <c r="P2774" s="14"/>
      <c r="Q2774" s="12"/>
      <c r="R2774" s="13"/>
    </row>
    <row r="2775" spans="1:18" ht="15.75" customHeight="1">
      <c r="A2775" s="1"/>
      <c r="B2775" s="6" t="s">
        <v>23</v>
      </c>
      <c r="C2775" s="6">
        <v>1197831</v>
      </c>
      <c r="D2775" s="7">
        <v>44361</v>
      </c>
      <c r="E2775" s="6" t="s">
        <v>24</v>
      </c>
      <c r="F2775" s="6" t="s">
        <v>100</v>
      </c>
      <c r="G2775" s="6" t="s">
        <v>101</v>
      </c>
      <c r="H2775" s="6" t="s">
        <v>20</v>
      </c>
      <c r="I2775" s="8">
        <v>0.4</v>
      </c>
      <c r="J2775" s="9">
        <v>2750</v>
      </c>
      <c r="K2775" s="10">
        <f t="shared" si="20"/>
        <v>1100</v>
      </c>
      <c r="L2775" s="10">
        <f t="shared" si="21"/>
        <v>385</v>
      </c>
      <c r="M2775" s="11">
        <v>0.35</v>
      </c>
      <c r="O2775" s="16"/>
      <c r="P2775" s="14"/>
      <c r="Q2775" s="12"/>
      <c r="R2775" s="13"/>
    </row>
    <row r="2776" spans="1:18" ht="15.75" customHeight="1">
      <c r="A2776" s="1"/>
      <c r="B2776" s="6" t="s">
        <v>23</v>
      </c>
      <c r="C2776" s="6">
        <v>1197831</v>
      </c>
      <c r="D2776" s="7">
        <v>44361</v>
      </c>
      <c r="E2776" s="6" t="s">
        <v>24</v>
      </c>
      <c r="F2776" s="6" t="s">
        <v>100</v>
      </c>
      <c r="G2776" s="6" t="s">
        <v>101</v>
      </c>
      <c r="H2776" s="6" t="s">
        <v>21</v>
      </c>
      <c r="I2776" s="8">
        <v>0.54999999999999993</v>
      </c>
      <c r="J2776" s="9">
        <v>2750</v>
      </c>
      <c r="K2776" s="10">
        <f t="shared" si="20"/>
        <v>1512.4999999999998</v>
      </c>
      <c r="L2776" s="10">
        <f t="shared" si="21"/>
        <v>529.37499999999989</v>
      </c>
      <c r="M2776" s="11">
        <v>0.35</v>
      </c>
      <c r="O2776" s="16"/>
      <c r="P2776" s="14"/>
      <c r="Q2776" s="12"/>
      <c r="R2776" s="13"/>
    </row>
    <row r="2777" spans="1:18" ht="15.75" customHeight="1">
      <c r="A2777" s="1"/>
      <c r="B2777" s="6" t="s">
        <v>23</v>
      </c>
      <c r="C2777" s="6">
        <v>1197831</v>
      </c>
      <c r="D2777" s="7">
        <v>44361</v>
      </c>
      <c r="E2777" s="6" t="s">
        <v>24</v>
      </c>
      <c r="F2777" s="6" t="s">
        <v>100</v>
      </c>
      <c r="G2777" s="6" t="s">
        <v>101</v>
      </c>
      <c r="H2777" s="6" t="s">
        <v>22</v>
      </c>
      <c r="I2777" s="8">
        <v>0.6</v>
      </c>
      <c r="J2777" s="9">
        <v>4500</v>
      </c>
      <c r="K2777" s="10">
        <f t="shared" si="20"/>
        <v>2700</v>
      </c>
      <c r="L2777" s="10">
        <f t="shared" si="21"/>
        <v>944.99999999999989</v>
      </c>
      <c r="M2777" s="11">
        <v>0.35</v>
      </c>
      <c r="O2777" s="16"/>
      <c r="P2777" s="14"/>
      <c r="Q2777" s="12"/>
      <c r="R2777" s="13"/>
    </row>
    <row r="2778" spans="1:18" ht="15.75" customHeight="1">
      <c r="A2778" s="1"/>
      <c r="B2778" s="6" t="s">
        <v>23</v>
      </c>
      <c r="C2778" s="6">
        <v>1197831</v>
      </c>
      <c r="D2778" s="7">
        <v>44389</v>
      </c>
      <c r="E2778" s="6" t="s">
        <v>24</v>
      </c>
      <c r="F2778" s="6" t="s">
        <v>100</v>
      </c>
      <c r="G2778" s="6" t="s">
        <v>101</v>
      </c>
      <c r="H2778" s="6" t="s">
        <v>17</v>
      </c>
      <c r="I2778" s="8">
        <v>0.54999999999999993</v>
      </c>
      <c r="J2778" s="9">
        <v>6750</v>
      </c>
      <c r="K2778" s="10">
        <f t="shared" si="20"/>
        <v>3712.4999999999995</v>
      </c>
      <c r="L2778" s="10">
        <f t="shared" si="21"/>
        <v>1299.3749999999998</v>
      </c>
      <c r="M2778" s="11">
        <v>0.35</v>
      </c>
      <c r="O2778" s="16"/>
      <c r="P2778" s="14"/>
      <c r="Q2778" s="12"/>
      <c r="R2778" s="13"/>
    </row>
    <row r="2779" spans="1:18" ht="15.75" customHeight="1">
      <c r="A2779" s="1"/>
      <c r="B2779" s="6" t="s">
        <v>23</v>
      </c>
      <c r="C2779" s="6">
        <v>1197831</v>
      </c>
      <c r="D2779" s="7">
        <v>44389</v>
      </c>
      <c r="E2779" s="6" t="s">
        <v>24</v>
      </c>
      <c r="F2779" s="6" t="s">
        <v>100</v>
      </c>
      <c r="G2779" s="6" t="s">
        <v>101</v>
      </c>
      <c r="H2779" s="6" t="s">
        <v>18</v>
      </c>
      <c r="I2779" s="8">
        <v>0.5</v>
      </c>
      <c r="J2779" s="9">
        <v>4250</v>
      </c>
      <c r="K2779" s="10">
        <f t="shared" si="20"/>
        <v>2125</v>
      </c>
      <c r="L2779" s="10">
        <f t="shared" si="21"/>
        <v>743.75</v>
      </c>
      <c r="M2779" s="11">
        <v>0.35</v>
      </c>
      <c r="O2779" s="16"/>
      <c r="P2779" s="14"/>
      <c r="Q2779" s="12"/>
      <c r="R2779" s="13"/>
    </row>
    <row r="2780" spans="1:18" ht="15.75" customHeight="1">
      <c r="A2780" s="1"/>
      <c r="B2780" s="6" t="s">
        <v>23</v>
      </c>
      <c r="C2780" s="6">
        <v>1197831</v>
      </c>
      <c r="D2780" s="7">
        <v>44389</v>
      </c>
      <c r="E2780" s="6" t="s">
        <v>24</v>
      </c>
      <c r="F2780" s="6" t="s">
        <v>100</v>
      </c>
      <c r="G2780" s="6" t="s">
        <v>101</v>
      </c>
      <c r="H2780" s="6" t="s">
        <v>19</v>
      </c>
      <c r="I2780" s="8">
        <v>0.45</v>
      </c>
      <c r="J2780" s="9">
        <v>3500</v>
      </c>
      <c r="K2780" s="10">
        <f t="shared" si="20"/>
        <v>1575</v>
      </c>
      <c r="L2780" s="10">
        <f t="shared" si="21"/>
        <v>551.25</v>
      </c>
      <c r="M2780" s="11">
        <v>0.35</v>
      </c>
      <c r="O2780" s="16"/>
      <c r="P2780" s="14"/>
      <c r="Q2780" s="12"/>
      <c r="R2780" s="13"/>
    </row>
    <row r="2781" spans="1:18" ht="15.75" customHeight="1">
      <c r="A2781" s="1"/>
      <c r="B2781" s="6" t="s">
        <v>23</v>
      </c>
      <c r="C2781" s="6">
        <v>1197831</v>
      </c>
      <c r="D2781" s="7">
        <v>44389</v>
      </c>
      <c r="E2781" s="6" t="s">
        <v>24</v>
      </c>
      <c r="F2781" s="6" t="s">
        <v>100</v>
      </c>
      <c r="G2781" s="6" t="s">
        <v>101</v>
      </c>
      <c r="H2781" s="6" t="s">
        <v>20</v>
      </c>
      <c r="I2781" s="8">
        <v>0.45</v>
      </c>
      <c r="J2781" s="9">
        <v>3000</v>
      </c>
      <c r="K2781" s="10">
        <f t="shared" si="20"/>
        <v>1350</v>
      </c>
      <c r="L2781" s="10">
        <f t="shared" si="21"/>
        <v>472.49999999999994</v>
      </c>
      <c r="M2781" s="11">
        <v>0.35</v>
      </c>
      <c r="O2781" s="16"/>
      <c r="P2781" s="14"/>
      <c r="Q2781" s="12"/>
      <c r="R2781" s="13"/>
    </row>
    <row r="2782" spans="1:18" ht="15.75" customHeight="1">
      <c r="A2782" s="1"/>
      <c r="B2782" s="6" t="s">
        <v>23</v>
      </c>
      <c r="C2782" s="6">
        <v>1197831</v>
      </c>
      <c r="D2782" s="7">
        <v>44389</v>
      </c>
      <c r="E2782" s="6" t="s">
        <v>24</v>
      </c>
      <c r="F2782" s="6" t="s">
        <v>100</v>
      </c>
      <c r="G2782" s="6" t="s">
        <v>101</v>
      </c>
      <c r="H2782" s="6" t="s">
        <v>21</v>
      </c>
      <c r="I2782" s="8">
        <v>0.6</v>
      </c>
      <c r="J2782" s="9">
        <v>3250</v>
      </c>
      <c r="K2782" s="10">
        <f t="shared" si="20"/>
        <v>1950</v>
      </c>
      <c r="L2782" s="10">
        <f t="shared" si="21"/>
        <v>682.5</v>
      </c>
      <c r="M2782" s="11">
        <v>0.35</v>
      </c>
      <c r="O2782" s="16"/>
      <c r="P2782" s="14"/>
      <c r="Q2782" s="12"/>
      <c r="R2782" s="13"/>
    </row>
    <row r="2783" spans="1:18" ht="15.75" customHeight="1">
      <c r="A2783" s="1"/>
      <c r="B2783" s="6" t="s">
        <v>23</v>
      </c>
      <c r="C2783" s="6">
        <v>1197831</v>
      </c>
      <c r="D2783" s="7">
        <v>44389</v>
      </c>
      <c r="E2783" s="6" t="s">
        <v>24</v>
      </c>
      <c r="F2783" s="6" t="s">
        <v>100</v>
      </c>
      <c r="G2783" s="6" t="s">
        <v>101</v>
      </c>
      <c r="H2783" s="6" t="s">
        <v>22</v>
      </c>
      <c r="I2783" s="8">
        <v>0.65</v>
      </c>
      <c r="J2783" s="9">
        <v>5000</v>
      </c>
      <c r="K2783" s="10">
        <f t="shared" si="20"/>
        <v>3250</v>
      </c>
      <c r="L2783" s="10">
        <f t="shared" si="21"/>
        <v>1137.5</v>
      </c>
      <c r="M2783" s="11">
        <v>0.35</v>
      </c>
      <c r="O2783" s="16"/>
      <c r="P2783" s="14"/>
      <c r="Q2783" s="12"/>
      <c r="R2783" s="13"/>
    </row>
    <row r="2784" spans="1:18" ht="15.75" customHeight="1">
      <c r="A2784" s="1"/>
      <c r="B2784" s="6" t="s">
        <v>23</v>
      </c>
      <c r="C2784" s="6">
        <v>1197831</v>
      </c>
      <c r="D2784" s="7">
        <v>44421</v>
      </c>
      <c r="E2784" s="6" t="s">
        <v>24</v>
      </c>
      <c r="F2784" s="6" t="s">
        <v>100</v>
      </c>
      <c r="G2784" s="6" t="s">
        <v>101</v>
      </c>
      <c r="H2784" s="6" t="s">
        <v>17</v>
      </c>
      <c r="I2784" s="8">
        <v>0.6</v>
      </c>
      <c r="J2784" s="9">
        <v>6500</v>
      </c>
      <c r="K2784" s="10">
        <f t="shared" si="20"/>
        <v>3900</v>
      </c>
      <c r="L2784" s="10">
        <f t="shared" si="21"/>
        <v>1365</v>
      </c>
      <c r="M2784" s="11">
        <v>0.35</v>
      </c>
      <c r="O2784" s="16"/>
      <c r="P2784" s="14"/>
      <c r="Q2784" s="12"/>
      <c r="R2784" s="13"/>
    </row>
    <row r="2785" spans="1:18" ht="15.75" customHeight="1">
      <c r="A2785" s="1"/>
      <c r="B2785" s="6" t="s">
        <v>23</v>
      </c>
      <c r="C2785" s="6">
        <v>1197831</v>
      </c>
      <c r="D2785" s="7">
        <v>44421</v>
      </c>
      <c r="E2785" s="6" t="s">
        <v>24</v>
      </c>
      <c r="F2785" s="6" t="s">
        <v>100</v>
      </c>
      <c r="G2785" s="6" t="s">
        <v>101</v>
      </c>
      <c r="H2785" s="6" t="s">
        <v>18</v>
      </c>
      <c r="I2785" s="8">
        <v>0.55000000000000004</v>
      </c>
      <c r="J2785" s="9">
        <v>4250</v>
      </c>
      <c r="K2785" s="10">
        <f t="shared" si="20"/>
        <v>2337.5</v>
      </c>
      <c r="L2785" s="10">
        <f t="shared" si="21"/>
        <v>818.125</v>
      </c>
      <c r="M2785" s="11">
        <v>0.35</v>
      </c>
      <c r="O2785" s="16"/>
      <c r="P2785" s="14"/>
      <c r="Q2785" s="12"/>
      <c r="R2785" s="13"/>
    </row>
    <row r="2786" spans="1:18" ht="15.75" customHeight="1">
      <c r="A2786" s="1"/>
      <c r="B2786" s="6" t="s">
        <v>23</v>
      </c>
      <c r="C2786" s="6">
        <v>1197831</v>
      </c>
      <c r="D2786" s="7">
        <v>44421</v>
      </c>
      <c r="E2786" s="6" t="s">
        <v>24</v>
      </c>
      <c r="F2786" s="6" t="s">
        <v>100</v>
      </c>
      <c r="G2786" s="6" t="s">
        <v>101</v>
      </c>
      <c r="H2786" s="6" t="s">
        <v>19</v>
      </c>
      <c r="I2786" s="8">
        <v>0.5</v>
      </c>
      <c r="J2786" s="9">
        <v>3500</v>
      </c>
      <c r="K2786" s="10">
        <f t="shared" si="20"/>
        <v>1750</v>
      </c>
      <c r="L2786" s="10">
        <f t="shared" si="21"/>
        <v>612.5</v>
      </c>
      <c r="M2786" s="11">
        <v>0.35</v>
      </c>
      <c r="O2786" s="16"/>
      <c r="P2786" s="14"/>
      <c r="Q2786" s="12"/>
      <c r="R2786" s="13"/>
    </row>
    <row r="2787" spans="1:18" ht="15.75" customHeight="1">
      <c r="A2787" s="1"/>
      <c r="B2787" s="6" t="s">
        <v>23</v>
      </c>
      <c r="C2787" s="6">
        <v>1197831</v>
      </c>
      <c r="D2787" s="7">
        <v>44421</v>
      </c>
      <c r="E2787" s="6" t="s">
        <v>24</v>
      </c>
      <c r="F2787" s="6" t="s">
        <v>100</v>
      </c>
      <c r="G2787" s="6" t="s">
        <v>101</v>
      </c>
      <c r="H2787" s="6" t="s">
        <v>20</v>
      </c>
      <c r="I2787" s="8">
        <v>0.4</v>
      </c>
      <c r="J2787" s="9">
        <v>3000</v>
      </c>
      <c r="K2787" s="10">
        <f t="shared" si="20"/>
        <v>1200</v>
      </c>
      <c r="L2787" s="10">
        <f t="shared" si="21"/>
        <v>420</v>
      </c>
      <c r="M2787" s="11">
        <v>0.35</v>
      </c>
      <c r="O2787" s="16"/>
      <c r="P2787" s="14"/>
      <c r="Q2787" s="12"/>
      <c r="R2787" s="13"/>
    </row>
    <row r="2788" spans="1:18" ht="15.75" customHeight="1">
      <c r="A2788" s="1"/>
      <c r="B2788" s="6" t="s">
        <v>23</v>
      </c>
      <c r="C2788" s="6">
        <v>1197831</v>
      </c>
      <c r="D2788" s="7">
        <v>44421</v>
      </c>
      <c r="E2788" s="6" t="s">
        <v>24</v>
      </c>
      <c r="F2788" s="6" t="s">
        <v>100</v>
      </c>
      <c r="G2788" s="6" t="s">
        <v>101</v>
      </c>
      <c r="H2788" s="6" t="s">
        <v>21</v>
      </c>
      <c r="I2788" s="8">
        <v>0.5</v>
      </c>
      <c r="J2788" s="9">
        <v>2750</v>
      </c>
      <c r="K2788" s="10">
        <f t="shared" si="20"/>
        <v>1375</v>
      </c>
      <c r="L2788" s="10">
        <f t="shared" si="21"/>
        <v>481.24999999999994</v>
      </c>
      <c r="M2788" s="11">
        <v>0.35</v>
      </c>
      <c r="O2788" s="16"/>
      <c r="P2788" s="14"/>
      <c r="Q2788" s="12"/>
      <c r="R2788" s="13"/>
    </row>
    <row r="2789" spans="1:18" ht="15.75" customHeight="1">
      <c r="A2789" s="1"/>
      <c r="B2789" s="6" t="s">
        <v>23</v>
      </c>
      <c r="C2789" s="6">
        <v>1197831</v>
      </c>
      <c r="D2789" s="7">
        <v>44421</v>
      </c>
      <c r="E2789" s="6" t="s">
        <v>24</v>
      </c>
      <c r="F2789" s="6" t="s">
        <v>100</v>
      </c>
      <c r="G2789" s="6" t="s">
        <v>101</v>
      </c>
      <c r="H2789" s="6" t="s">
        <v>22</v>
      </c>
      <c r="I2789" s="8">
        <v>0.55000000000000004</v>
      </c>
      <c r="J2789" s="9">
        <v>4500</v>
      </c>
      <c r="K2789" s="10">
        <f t="shared" si="20"/>
        <v>2475</v>
      </c>
      <c r="L2789" s="10">
        <f t="shared" si="21"/>
        <v>866.25</v>
      </c>
      <c r="M2789" s="11">
        <v>0.35</v>
      </c>
      <c r="O2789" s="16"/>
      <c r="P2789" s="14"/>
      <c r="Q2789" s="12"/>
      <c r="R2789" s="13"/>
    </row>
    <row r="2790" spans="1:18" ht="15.75" customHeight="1">
      <c r="A2790" s="1"/>
      <c r="B2790" s="6" t="s">
        <v>23</v>
      </c>
      <c r="C2790" s="6">
        <v>1197831</v>
      </c>
      <c r="D2790" s="7">
        <v>44451</v>
      </c>
      <c r="E2790" s="6" t="s">
        <v>24</v>
      </c>
      <c r="F2790" s="6" t="s">
        <v>100</v>
      </c>
      <c r="G2790" s="6" t="s">
        <v>101</v>
      </c>
      <c r="H2790" s="6" t="s">
        <v>17</v>
      </c>
      <c r="I2790" s="8">
        <v>0.5</v>
      </c>
      <c r="J2790" s="9">
        <v>5500</v>
      </c>
      <c r="K2790" s="10">
        <f t="shared" si="20"/>
        <v>2750</v>
      </c>
      <c r="L2790" s="10">
        <f t="shared" si="21"/>
        <v>962.49999999999989</v>
      </c>
      <c r="M2790" s="11">
        <v>0.35</v>
      </c>
      <c r="O2790" s="16"/>
      <c r="P2790" s="14"/>
      <c r="Q2790" s="12"/>
      <c r="R2790" s="13"/>
    </row>
    <row r="2791" spans="1:18" ht="15.75" customHeight="1">
      <c r="A2791" s="1"/>
      <c r="B2791" s="6" t="s">
        <v>23</v>
      </c>
      <c r="C2791" s="6">
        <v>1197831</v>
      </c>
      <c r="D2791" s="7">
        <v>44451</v>
      </c>
      <c r="E2791" s="6" t="s">
        <v>24</v>
      </c>
      <c r="F2791" s="6" t="s">
        <v>100</v>
      </c>
      <c r="G2791" s="6" t="s">
        <v>101</v>
      </c>
      <c r="H2791" s="6" t="s">
        <v>18</v>
      </c>
      <c r="I2791" s="8">
        <v>0.40000000000000013</v>
      </c>
      <c r="J2791" s="9">
        <v>3500</v>
      </c>
      <c r="K2791" s="10">
        <f t="shared" si="20"/>
        <v>1400.0000000000005</v>
      </c>
      <c r="L2791" s="10">
        <f t="shared" si="21"/>
        <v>490.00000000000011</v>
      </c>
      <c r="M2791" s="11">
        <v>0.35</v>
      </c>
      <c r="O2791" s="16"/>
      <c r="P2791" s="14"/>
      <c r="Q2791" s="12"/>
      <c r="R2791" s="13"/>
    </row>
    <row r="2792" spans="1:18" ht="15.75" customHeight="1">
      <c r="A2792" s="1"/>
      <c r="B2792" s="6" t="s">
        <v>23</v>
      </c>
      <c r="C2792" s="6">
        <v>1197831</v>
      </c>
      <c r="D2792" s="7">
        <v>44451</v>
      </c>
      <c r="E2792" s="6" t="s">
        <v>24</v>
      </c>
      <c r="F2792" s="6" t="s">
        <v>100</v>
      </c>
      <c r="G2792" s="6" t="s">
        <v>101</v>
      </c>
      <c r="H2792" s="6" t="s">
        <v>19</v>
      </c>
      <c r="I2792" s="8">
        <v>0.15000000000000008</v>
      </c>
      <c r="J2792" s="9">
        <v>2500</v>
      </c>
      <c r="K2792" s="10">
        <f t="shared" si="20"/>
        <v>375.00000000000017</v>
      </c>
      <c r="L2792" s="10">
        <f t="shared" si="21"/>
        <v>131.25000000000006</v>
      </c>
      <c r="M2792" s="11">
        <v>0.35</v>
      </c>
      <c r="O2792" s="16"/>
      <c r="P2792" s="14"/>
      <c r="Q2792" s="12"/>
      <c r="R2792" s="13"/>
    </row>
    <row r="2793" spans="1:18" ht="15.75" customHeight="1">
      <c r="A2793" s="1"/>
      <c r="B2793" s="6" t="s">
        <v>23</v>
      </c>
      <c r="C2793" s="6">
        <v>1197831</v>
      </c>
      <c r="D2793" s="7">
        <v>44451</v>
      </c>
      <c r="E2793" s="6" t="s">
        <v>24</v>
      </c>
      <c r="F2793" s="6" t="s">
        <v>100</v>
      </c>
      <c r="G2793" s="6" t="s">
        <v>101</v>
      </c>
      <c r="H2793" s="6" t="s">
        <v>20</v>
      </c>
      <c r="I2793" s="8">
        <v>0.15000000000000008</v>
      </c>
      <c r="J2793" s="9">
        <v>2250</v>
      </c>
      <c r="K2793" s="10">
        <f t="shared" si="20"/>
        <v>337.50000000000017</v>
      </c>
      <c r="L2793" s="10">
        <f t="shared" si="21"/>
        <v>118.12500000000006</v>
      </c>
      <c r="M2793" s="11">
        <v>0.35</v>
      </c>
      <c r="O2793" s="16"/>
      <c r="P2793" s="14"/>
      <c r="Q2793" s="12"/>
      <c r="R2793" s="13"/>
    </row>
    <row r="2794" spans="1:18" ht="15.75" customHeight="1">
      <c r="A2794" s="1"/>
      <c r="B2794" s="6" t="s">
        <v>23</v>
      </c>
      <c r="C2794" s="6">
        <v>1197831</v>
      </c>
      <c r="D2794" s="7">
        <v>44451</v>
      </c>
      <c r="E2794" s="6" t="s">
        <v>24</v>
      </c>
      <c r="F2794" s="6" t="s">
        <v>100</v>
      </c>
      <c r="G2794" s="6" t="s">
        <v>101</v>
      </c>
      <c r="H2794" s="6" t="s">
        <v>21</v>
      </c>
      <c r="I2794" s="8">
        <v>0.25000000000000006</v>
      </c>
      <c r="J2794" s="9">
        <v>2250</v>
      </c>
      <c r="K2794" s="10">
        <f t="shared" si="20"/>
        <v>562.50000000000011</v>
      </c>
      <c r="L2794" s="10">
        <f t="shared" si="21"/>
        <v>196.87500000000003</v>
      </c>
      <c r="M2794" s="11">
        <v>0.35</v>
      </c>
      <c r="O2794" s="16"/>
      <c r="P2794" s="14"/>
      <c r="Q2794" s="12"/>
      <c r="R2794" s="13"/>
    </row>
    <row r="2795" spans="1:18" ht="15.75" customHeight="1">
      <c r="A2795" s="1"/>
      <c r="B2795" s="6" t="s">
        <v>23</v>
      </c>
      <c r="C2795" s="6">
        <v>1197831</v>
      </c>
      <c r="D2795" s="7">
        <v>44451</v>
      </c>
      <c r="E2795" s="6" t="s">
        <v>24</v>
      </c>
      <c r="F2795" s="6" t="s">
        <v>100</v>
      </c>
      <c r="G2795" s="6" t="s">
        <v>101</v>
      </c>
      <c r="H2795" s="6" t="s">
        <v>22</v>
      </c>
      <c r="I2795" s="8">
        <v>0.3000000000000001</v>
      </c>
      <c r="J2795" s="9">
        <v>3250</v>
      </c>
      <c r="K2795" s="10">
        <f t="shared" si="20"/>
        <v>975.00000000000034</v>
      </c>
      <c r="L2795" s="10">
        <f t="shared" si="21"/>
        <v>341.25000000000011</v>
      </c>
      <c r="M2795" s="11">
        <v>0.35</v>
      </c>
      <c r="O2795" s="16"/>
      <c r="P2795" s="14"/>
      <c r="Q2795" s="12"/>
      <c r="R2795" s="13"/>
    </row>
    <row r="2796" spans="1:18" ht="15.75" customHeight="1">
      <c r="A2796" s="1"/>
      <c r="B2796" s="6" t="s">
        <v>23</v>
      </c>
      <c r="C2796" s="6">
        <v>1197831</v>
      </c>
      <c r="D2796" s="7">
        <v>44483</v>
      </c>
      <c r="E2796" s="6" t="s">
        <v>24</v>
      </c>
      <c r="F2796" s="6" t="s">
        <v>100</v>
      </c>
      <c r="G2796" s="6" t="s">
        <v>101</v>
      </c>
      <c r="H2796" s="6" t="s">
        <v>17</v>
      </c>
      <c r="I2796" s="8">
        <v>0.3000000000000001</v>
      </c>
      <c r="J2796" s="9">
        <v>5000</v>
      </c>
      <c r="K2796" s="10">
        <f t="shared" si="20"/>
        <v>1500.0000000000005</v>
      </c>
      <c r="L2796" s="10">
        <f t="shared" si="21"/>
        <v>525.00000000000011</v>
      </c>
      <c r="M2796" s="11">
        <v>0.35</v>
      </c>
      <c r="O2796" s="16"/>
      <c r="P2796" s="14"/>
      <c r="Q2796" s="12"/>
      <c r="R2796" s="13"/>
    </row>
    <row r="2797" spans="1:18" ht="15.75" customHeight="1">
      <c r="A2797" s="1"/>
      <c r="B2797" s="6" t="s">
        <v>23</v>
      </c>
      <c r="C2797" s="6">
        <v>1197831</v>
      </c>
      <c r="D2797" s="7">
        <v>44483</v>
      </c>
      <c r="E2797" s="6" t="s">
        <v>24</v>
      </c>
      <c r="F2797" s="6" t="s">
        <v>100</v>
      </c>
      <c r="G2797" s="6" t="s">
        <v>101</v>
      </c>
      <c r="H2797" s="6" t="s">
        <v>18</v>
      </c>
      <c r="I2797" s="8">
        <v>0.20000000000000012</v>
      </c>
      <c r="J2797" s="9">
        <v>3250</v>
      </c>
      <c r="K2797" s="10">
        <f t="shared" si="20"/>
        <v>650.00000000000034</v>
      </c>
      <c r="L2797" s="10">
        <f t="shared" si="21"/>
        <v>227.50000000000011</v>
      </c>
      <c r="M2797" s="11">
        <v>0.35</v>
      </c>
      <c r="O2797" s="16"/>
      <c r="P2797" s="14"/>
      <c r="Q2797" s="12"/>
      <c r="R2797" s="13"/>
    </row>
    <row r="2798" spans="1:18" ht="15.75" customHeight="1">
      <c r="A2798" s="1"/>
      <c r="B2798" s="6" t="s">
        <v>23</v>
      </c>
      <c r="C2798" s="6">
        <v>1197831</v>
      </c>
      <c r="D2798" s="7">
        <v>44483</v>
      </c>
      <c r="E2798" s="6" t="s">
        <v>24</v>
      </c>
      <c r="F2798" s="6" t="s">
        <v>100</v>
      </c>
      <c r="G2798" s="6" t="s">
        <v>101</v>
      </c>
      <c r="H2798" s="6" t="s">
        <v>19</v>
      </c>
      <c r="I2798" s="8">
        <v>0.20000000000000012</v>
      </c>
      <c r="J2798" s="9">
        <v>2000</v>
      </c>
      <c r="K2798" s="10">
        <f t="shared" si="20"/>
        <v>400.00000000000023</v>
      </c>
      <c r="L2798" s="10">
        <f t="shared" si="21"/>
        <v>140.00000000000006</v>
      </c>
      <c r="M2798" s="11">
        <v>0.35</v>
      </c>
      <c r="O2798" s="16"/>
      <c r="P2798" s="14"/>
      <c r="Q2798" s="12"/>
      <c r="R2798" s="13"/>
    </row>
    <row r="2799" spans="1:18" ht="15.75" customHeight="1">
      <c r="A2799" s="1"/>
      <c r="B2799" s="6" t="s">
        <v>23</v>
      </c>
      <c r="C2799" s="6">
        <v>1197831</v>
      </c>
      <c r="D2799" s="7">
        <v>44483</v>
      </c>
      <c r="E2799" s="6" t="s">
        <v>24</v>
      </c>
      <c r="F2799" s="6" t="s">
        <v>100</v>
      </c>
      <c r="G2799" s="6" t="s">
        <v>101</v>
      </c>
      <c r="H2799" s="6" t="s">
        <v>20</v>
      </c>
      <c r="I2799" s="8">
        <v>0.20000000000000012</v>
      </c>
      <c r="J2799" s="9">
        <v>1750</v>
      </c>
      <c r="K2799" s="10">
        <f t="shared" si="20"/>
        <v>350.00000000000023</v>
      </c>
      <c r="L2799" s="10">
        <f t="shared" si="21"/>
        <v>122.50000000000007</v>
      </c>
      <c r="M2799" s="11">
        <v>0.35</v>
      </c>
      <c r="O2799" s="16"/>
      <c r="P2799" s="14"/>
      <c r="Q2799" s="12"/>
      <c r="R2799" s="13"/>
    </row>
    <row r="2800" spans="1:18" ht="15.75" customHeight="1">
      <c r="A2800" s="1"/>
      <c r="B2800" s="6" t="s">
        <v>23</v>
      </c>
      <c r="C2800" s="6">
        <v>1197831</v>
      </c>
      <c r="D2800" s="7">
        <v>44483</v>
      </c>
      <c r="E2800" s="6" t="s">
        <v>24</v>
      </c>
      <c r="F2800" s="6" t="s">
        <v>100</v>
      </c>
      <c r="G2800" s="6" t="s">
        <v>101</v>
      </c>
      <c r="H2800" s="6" t="s">
        <v>21</v>
      </c>
      <c r="I2800" s="8">
        <v>0.3000000000000001</v>
      </c>
      <c r="J2800" s="9">
        <v>1750</v>
      </c>
      <c r="K2800" s="10">
        <f t="shared" si="20"/>
        <v>525.00000000000023</v>
      </c>
      <c r="L2800" s="10">
        <f t="shared" si="21"/>
        <v>183.75000000000006</v>
      </c>
      <c r="M2800" s="11">
        <v>0.35</v>
      </c>
      <c r="O2800" s="16"/>
      <c r="P2800" s="14"/>
      <c r="Q2800" s="12"/>
      <c r="R2800" s="13"/>
    </row>
    <row r="2801" spans="1:18" ht="15.75" customHeight="1">
      <c r="A2801" s="1"/>
      <c r="B2801" s="6" t="s">
        <v>23</v>
      </c>
      <c r="C2801" s="6">
        <v>1197831</v>
      </c>
      <c r="D2801" s="7">
        <v>44483</v>
      </c>
      <c r="E2801" s="6" t="s">
        <v>24</v>
      </c>
      <c r="F2801" s="6" t="s">
        <v>100</v>
      </c>
      <c r="G2801" s="6" t="s">
        <v>101</v>
      </c>
      <c r="H2801" s="6" t="s">
        <v>22</v>
      </c>
      <c r="I2801" s="8">
        <v>0.30000000000000004</v>
      </c>
      <c r="J2801" s="9">
        <v>3000</v>
      </c>
      <c r="K2801" s="10">
        <f t="shared" si="20"/>
        <v>900.00000000000011</v>
      </c>
      <c r="L2801" s="10">
        <f t="shared" si="21"/>
        <v>315</v>
      </c>
      <c r="M2801" s="11">
        <v>0.35</v>
      </c>
      <c r="O2801" s="16"/>
      <c r="P2801" s="14"/>
      <c r="Q2801" s="12"/>
      <c r="R2801" s="13"/>
    </row>
    <row r="2802" spans="1:18" ht="15.75" customHeight="1">
      <c r="A2802" s="1"/>
      <c r="B2802" s="6" t="s">
        <v>23</v>
      </c>
      <c r="C2802" s="6">
        <v>1197831</v>
      </c>
      <c r="D2802" s="7">
        <v>44513</v>
      </c>
      <c r="E2802" s="6" t="s">
        <v>24</v>
      </c>
      <c r="F2802" s="6" t="s">
        <v>100</v>
      </c>
      <c r="G2802" s="6" t="s">
        <v>101</v>
      </c>
      <c r="H2802" s="6" t="s">
        <v>17</v>
      </c>
      <c r="I2802" s="8">
        <v>0.25000000000000011</v>
      </c>
      <c r="J2802" s="9">
        <v>4500</v>
      </c>
      <c r="K2802" s="10">
        <f t="shared" si="20"/>
        <v>1125.0000000000005</v>
      </c>
      <c r="L2802" s="10">
        <f t="shared" si="21"/>
        <v>393.75000000000011</v>
      </c>
      <c r="M2802" s="11">
        <v>0.35</v>
      </c>
      <c r="O2802" s="16"/>
      <c r="P2802" s="14"/>
      <c r="Q2802" s="12"/>
      <c r="R2802" s="13"/>
    </row>
    <row r="2803" spans="1:18" ht="15.75" customHeight="1">
      <c r="A2803" s="1"/>
      <c r="B2803" s="6" t="s">
        <v>23</v>
      </c>
      <c r="C2803" s="6">
        <v>1197831</v>
      </c>
      <c r="D2803" s="7">
        <v>44513</v>
      </c>
      <c r="E2803" s="6" t="s">
        <v>24</v>
      </c>
      <c r="F2803" s="6" t="s">
        <v>100</v>
      </c>
      <c r="G2803" s="6" t="s">
        <v>101</v>
      </c>
      <c r="H2803" s="6" t="s">
        <v>18</v>
      </c>
      <c r="I2803" s="8">
        <v>0.15000000000000013</v>
      </c>
      <c r="J2803" s="9">
        <v>2750</v>
      </c>
      <c r="K2803" s="10">
        <f t="shared" si="20"/>
        <v>412.50000000000034</v>
      </c>
      <c r="L2803" s="10">
        <f t="shared" si="21"/>
        <v>144.37500000000011</v>
      </c>
      <c r="M2803" s="11">
        <v>0.35</v>
      </c>
      <c r="O2803" s="16"/>
      <c r="P2803" s="14"/>
      <c r="Q2803" s="12"/>
      <c r="R2803" s="13"/>
    </row>
    <row r="2804" spans="1:18" ht="15.75" customHeight="1">
      <c r="A2804" s="1"/>
      <c r="B2804" s="6" t="s">
        <v>23</v>
      </c>
      <c r="C2804" s="6">
        <v>1197831</v>
      </c>
      <c r="D2804" s="7">
        <v>44513</v>
      </c>
      <c r="E2804" s="6" t="s">
        <v>24</v>
      </c>
      <c r="F2804" s="6" t="s">
        <v>100</v>
      </c>
      <c r="G2804" s="6" t="s">
        <v>101</v>
      </c>
      <c r="H2804" s="6" t="s">
        <v>19</v>
      </c>
      <c r="I2804" s="8">
        <v>0.25000000000000017</v>
      </c>
      <c r="J2804" s="9">
        <v>2200</v>
      </c>
      <c r="K2804" s="10">
        <f t="shared" si="20"/>
        <v>550.00000000000034</v>
      </c>
      <c r="L2804" s="10">
        <f t="shared" si="21"/>
        <v>192.50000000000011</v>
      </c>
      <c r="M2804" s="11">
        <v>0.35</v>
      </c>
      <c r="O2804" s="16"/>
      <c r="P2804" s="14"/>
      <c r="Q2804" s="12"/>
      <c r="R2804" s="13"/>
    </row>
    <row r="2805" spans="1:18" ht="15.75" customHeight="1">
      <c r="A2805" s="1"/>
      <c r="B2805" s="6" t="s">
        <v>23</v>
      </c>
      <c r="C2805" s="6">
        <v>1197831</v>
      </c>
      <c r="D2805" s="7">
        <v>44513</v>
      </c>
      <c r="E2805" s="6" t="s">
        <v>24</v>
      </c>
      <c r="F2805" s="6" t="s">
        <v>100</v>
      </c>
      <c r="G2805" s="6" t="s">
        <v>101</v>
      </c>
      <c r="H2805" s="6" t="s">
        <v>20</v>
      </c>
      <c r="I2805" s="8">
        <v>0.55000000000000016</v>
      </c>
      <c r="J2805" s="9">
        <v>2750</v>
      </c>
      <c r="K2805" s="10">
        <f t="shared" si="20"/>
        <v>1512.5000000000005</v>
      </c>
      <c r="L2805" s="10">
        <f t="shared" si="21"/>
        <v>529.37500000000011</v>
      </c>
      <c r="M2805" s="11">
        <v>0.35</v>
      </c>
      <c r="O2805" s="16"/>
      <c r="P2805" s="14"/>
      <c r="Q2805" s="12"/>
      <c r="R2805" s="13"/>
    </row>
    <row r="2806" spans="1:18" ht="15.75" customHeight="1">
      <c r="A2806" s="1"/>
      <c r="B2806" s="6" t="s">
        <v>23</v>
      </c>
      <c r="C2806" s="6">
        <v>1197831</v>
      </c>
      <c r="D2806" s="7">
        <v>44513</v>
      </c>
      <c r="E2806" s="6" t="s">
        <v>24</v>
      </c>
      <c r="F2806" s="6" t="s">
        <v>100</v>
      </c>
      <c r="G2806" s="6" t="s">
        <v>101</v>
      </c>
      <c r="H2806" s="6" t="s">
        <v>21</v>
      </c>
      <c r="I2806" s="8">
        <v>0.75000000000000011</v>
      </c>
      <c r="J2806" s="9">
        <v>2500</v>
      </c>
      <c r="K2806" s="10">
        <f t="shared" si="20"/>
        <v>1875.0000000000002</v>
      </c>
      <c r="L2806" s="10">
        <f t="shared" si="21"/>
        <v>656.25</v>
      </c>
      <c r="M2806" s="11">
        <v>0.35</v>
      </c>
      <c r="O2806" s="16"/>
      <c r="P2806" s="14"/>
      <c r="Q2806" s="12"/>
      <c r="R2806" s="13"/>
    </row>
    <row r="2807" spans="1:18" ht="15.75" customHeight="1">
      <c r="A2807" s="1"/>
      <c r="B2807" s="6" t="s">
        <v>23</v>
      </c>
      <c r="C2807" s="6">
        <v>1197831</v>
      </c>
      <c r="D2807" s="7">
        <v>44513</v>
      </c>
      <c r="E2807" s="6" t="s">
        <v>24</v>
      </c>
      <c r="F2807" s="6" t="s">
        <v>100</v>
      </c>
      <c r="G2807" s="6" t="s">
        <v>101</v>
      </c>
      <c r="H2807" s="6" t="s">
        <v>22</v>
      </c>
      <c r="I2807" s="8">
        <v>0.75</v>
      </c>
      <c r="J2807" s="9">
        <v>3500</v>
      </c>
      <c r="K2807" s="10">
        <f t="shared" si="20"/>
        <v>2625</v>
      </c>
      <c r="L2807" s="10">
        <f t="shared" si="21"/>
        <v>918.74999999999989</v>
      </c>
      <c r="M2807" s="11">
        <v>0.35</v>
      </c>
      <c r="O2807" s="16"/>
      <c r="P2807" s="14"/>
      <c r="Q2807" s="12"/>
      <c r="R2807" s="13"/>
    </row>
    <row r="2808" spans="1:18" ht="15.75" customHeight="1">
      <c r="A2808" s="1"/>
      <c r="B2808" s="6" t="s">
        <v>23</v>
      </c>
      <c r="C2808" s="6">
        <v>1197831</v>
      </c>
      <c r="D2808" s="7">
        <v>44542</v>
      </c>
      <c r="E2808" s="6" t="s">
        <v>24</v>
      </c>
      <c r="F2808" s="6" t="s">
        <v>100</v>
      </c>
      <c r="G2808" s="6" t="s">
        <v>101</v>
      </c>
      <c r="H2808" s="6" t="s">
        <v>17</v>
      </c>
      <c r="I2808" s="8">
        <v>0.70000000000000007</v>
      </c>
      <c r="J2808" s="9">
        <v>6000</v>
      </c>
      <c r="K2808" s="10">
        <f t="shared" si="20"/>
        <v>4200</v>
      </c>
      <c r="L2808" s="10">
        <f t="shared" si="21"/>
        <v>1470</v>
      </c>
      <c r="M2808" s="11">
        <v>0.35</v>
      </c>
      <c r="O2808" s="16"/>
      <c r="P2808" s="14"/>
      <c r="Q2808" s="12"/>
      <c r="R2808" s="13"/>
    </row>
    <row r="2809" spans="1:18" ht="15.75" customHeight="1">
      <c r="A2809" s="1"/>
      <c r="B2809" s="6" t="s">
        <v>23</v>
      </c>
      <c r="C2809" s="6">
        <v>1197831</v>
      </c>
      <c r="D2809" s="7">
        <v>44542</v>
      </c>
      <c r="E2809" s="6" t="s">
        <v>24</v>
      </c>
      <c r="F2809" s="6" t="s">
        <v>100</v>
      </c>
      <c r="G2809" s="6" t="s">
        <v>101</v>
      </c>
      <c r="H2809" s="6" t="s">
        <v>18</v>
      </c>
      <c r="I2809" s="8">
        <v>0.60000000000000009</v>
      </c>
      <c r="J2809" s="9">
        <v>4000</v>
      </c>
      <c r="K2809" s="10">
        <f t="shared" si="20"/>
        <v>2400.0000000000005</v>
      </c>
      <c r="L2809" s="10">
        <f t="shared" si="21"/>
        <v>840.00000000000011</v>
      </c>
      <c r="M2809" s="11">
        <v>0.35</v>
      </c>
      <c r="O2809" s="16"/>
      <c r="P2809" s="14"/>
      <c r="Q2809" s="12"/>
      <c r="R2809" s="13"/>
    </row>
    <row r="2810" spans="1:18" ht="15.75" customHeight="1">
      <c r="A2810" s="1"/>
      <c r="B2810" s="6" t="s">
        <v>23</v>
      </c>
      <c r="C2810" s="6">
        <v>1197831</v>
      </c>
      <c r="D2810" s="7">
        <v>44542</v>
      </c>
      <c r="E2810" s="6" t="s">
        <v>24</v>
      </c>
      <c r="F2810" s="6" t="s">
        <v>100</v>
      </c>
      <c r="G2810" s="6" t="s">
        <v>101</v>
      </c>
      <c r="H2810" s="6" t="s">
        <v>19</v>
      </c>
      <c r="I2810" s="8">
        <v>0.60000000000000009</v>
      </c>
      <c r="J2810" s="9">
        <v>3500</v>
      </c>
      <c r="K2810" s="10">
        <f t="shared" si="20"/>
        <v>2100.0000000000005</v>
      </c>
      <c r="L2810" s="10">
        <f t="shared" si="21"/>
        <v>735.00000000000011</v>
      </c>
      <c r="M2810" s="11">
        <v>0.35</v>
      </c>
      <c r="O2810" s="16"/>
      <c r="P2810" s="14"/>
      <c r="Q2810" s="12"/>
      <c r="R2810" s="13"/>
    </row>
    <row r="2811" spans="1:18" ht="15.75" customHeight="1">
      <c r="A2811" s="1"/>
      <c r="B2811" s="6" t="s">
        <v>23</v>
      </c>
      <c r="C2811" s="6">
        <v>1197831</v>
      </c>
      <c r="D2811" s="7">
        <v>44542</v>
      </c>
      <c r="E2811" s="6" t="s">
        <v>24</v>
      </c>
      <c r="F2811" s="6" t="s">
        <v>100</v>
      </c>
      <c r="G2811" s="6" t="s">
        <v>101</v>
      </c>
      <c r="H2811" s="6" t="s">
        <v>20</v>
      </c>
      <c r="I2811" s="8">
        <v>0.60000000000000009</v>
      </c>
      <c r="J2811" s="9">
        <v>3000</v>
      </c>
      <c r="K2811" s="10">
        <f t="shared" ref="K2811:K3065" si="22">I2811*J2811</f>
        <v>1800.0000000000002</v>
      </c>
      <c r="L2811" s="10">
        <f t="shared" ref="L2811:L3065" si="23">K2811*M2811</f>
        <v>630</v>
      </c>
      <c r="M2811" s="11">
        <v>0.35</v>
      </c>
      <c r="O2811" s="16"/>
      <c r="P2811" s="14"/>
      <c r="Q2811" s="12"/>
      <c r="R2811" s="13"/>
    </row>
    <row r="2812" spans="1:18" ht="15.75" customHeight="1">
      <c r="A2812" s="1"/>
      <c r="B2812" s="6" t="s">
        <v>23</v>
      </c>
      <c r="C2812" s="6">
        <v>1197831</v>
      </c>
      <c r="D2812" s="7">
        <v>44542</v>
      </c>
      <c r="E2812" s="6" t="s">
        <v>24</v>
      </c>
      <c r="F2812" s="6" t="s">
        <v>100</v>
      </c>
      <c r="G2812" s="6" t="s">
        <v>101</v>
      </c>
      <c r="H2812" s="6" t="s">
        <v>21</v>
      </c>
      <c r="I2812" s="8">
        <v>0.70000000000000007</v>
      </c>
      <c r="J2812" s="9">
        <v>3000</v>
      </c>
      <c r="K2812" s="10">
        <f t="shared" si="22"/>
        <v>2100</v>
      </c>
      <c r="L2812" s="10">
        <f t="shared" si="23"/>
        <v>735</v>
      </c>
      <c r="M2812" s="11">
        <v>0.35</v>
      </c>
      <c r="O2812" s="16"/>
      <c r="P2812" s="14"/>
      <c r="Q2812" s="12"/>
      <c r="R2812" s="13"/>
    </row>
    <row r="2813" spans="1:18" ht="15.75" customHeight="1">
      <c r="A2813" s="1"/>
      <c r="B2813" s="6" t="s">
        <v>23</v>
      </c>
      <c r="C2813" s="6">
        <v>1197831</v>
      </c>
      <c r="D2813" s="7">
        <v>44542</v>
      </c>
      <c r="E2813" s="6" t="s">
        <v>24</v>
      </c>
      <c r="F2813" s="6" t="s">
        <v>100</v>
      </c>
      <c r="G2813" s="6" t="s">
        <v>101</v>
      </c>
      <c r="H2813" s="6" t="s">
        <v>22</v>
      </c>
      <c r="I2813" s="8">
        <v>0.75</v>
      </c>
      <c r="J2813" s="9">
        <v>4000</v>
      </c>
      <c r="K2813" s="10">
        <f t="shared" si="22"/>
        <v>3000</v>
      </c>
      <c r="L2813" s="10">
        <f t="shared" si="23"/>
        <v>1050</v>
      </c>
      <c r="M2813" s="11">
        <v>0.35</v>
      </c>
      <c r="O2813" s="16"/>
      <c r="P2813" s="14"/>
      <c r="Q2813" s="12"/>
      <c r="R2813" s="13"/>
    </row>
    <row r="2814" spans="1:18" ht="15.75" customHeight="1">
      <c r="A2814" s="1" t="s">
        <v>39</v>
      </c>
      <c r="B2814" s="6" t="s">
        <v>14</v>
      </c>
      <c r="C2814" s="6">
        <v>1185732</v>
      </c>
      <c r="D2814" s="7">
        <v>44208</v>
      </c>
      <c r="E2814" s="6" t="s">
        <v>33</v>
      </c>
      <c r="F2814" s="6" t="s">
        <v>102</v>
      </c>
      <c r="G2814" s="6" t="s">
        <v>103</v>
      </c>
      <c r="H2814" s="6" t="s">
        <v>17</v>
      </c>
      <c r="I2814" s="8">
        <v>0.4</v>
      </c>
      <c r="J2814" s="9">
        <v>4750</v>
      </c>
      <c r="K2814" s="10">
        <f t="shared" si="22"/>
        <v>1900</v>
      </c>
      <c r="L2814" s="10">
        <f t="shared" si="23"/>
        <v>665</v>
      </c>
      <c r="M2814" s="11">
        <v>0.35</v>
      </c>
      <c r="O2814" s="16"/>
      <c r="P2814" s="14"/>
      <c r="Q2814" s="12"/>
      <c r="R2814" s="13"/>
    </row>
    <row r="2815" spans="1:18" ht="15.75" customHeight="1">
      <c r="A2815" s="1"/>
      <c r="B2815" s="6" t="s">
        <v>14</v>
      </c>
      <c r="C2815" s="6">
        <v>1185732</v>
      </c>
      <c r="D2815" s="7">
        <v>44208</v>
      </c>
      <c r="E2815" s="6" t="s">
        <v>33</v>
      </c>
      <c r="F2815" s="6" t="s">
        <v>102</v>
      </c>
      <c r="G2815" s="6" t="s">
        <v>103</v>
      </c>
      <c r="H2815" s="6" t="s">
        <v>18</v>
      </c>
      <c r="I2815" s="8">
        <v>0.4</v>
      </c>
      <c r="J2815" s="9">
        <v>2750</v>
      </c>
      <c r="K2815" s="10">
        <f t="shared" si="22"/>
        <v>1100</v>
      </c>
      <c r="L2815" s="10">
        <f t="shared" si="23"/>
        <v>330</v>
      </c>
      <c r="M2815" s="11">
        <v>0.3</v>
      </c>
      <c r="O2815" s="16"/>
      <c r="P2815" s="14"/>
      <c r="Q2815" s="12"/>
      <c r="R2815" s="13"/>
    </row>
    <row r="2816" spans="1:18" ht="15.75" customHeight="1">
      <c r="A2816" s="1"/>
      <c r="B2816" s="6" t="s">
        <v>14</v>
      </c>
      <c r="C2816" s="6">
        <v>1185732</v>
      </c>
      <c r="D2816" s="7">
        <v>44208</v>
      </c>
      <c r="E2816" s="6" t="s">
        <v>33</v>
      </c>
      <c r="F2816" s="6" t="s">
        <v>102</v>
      </c>
      <c r="G2816" s="6" t="s">
        <v>103</v>
      </c>
      <c r="H2816" s="6" t="s">
        <v>19</v>
      </c>
      <c r="I2816" s="8">
        <v>0.30000000000000004</v>
      </c>
      <c r="J2816" s="9">
        <v>2750</v>
      </c>
      <c r="K2816" s="10">
        <f t="shared" si="22"/>
        <v>825.00000000000011</v>
      </c>
      <c r="L2816" s="10">
        <f t="shared" si="23"/>
        <v>247.50000000000003</v>
      </c>
      <c r="M2816" s="11">
        <v>0.3</v>
      </c>
      <c r="O2816" s="16"/>
      <c r="P2816" s="14"/>
      <c r="Q2816" s="12"/>
      <c r="R2816" s="13"/>
    </row>
    <row r="2817" spans="1:18" ht="15.75" customHeight="1">
      <c r="A2817" s="1"/>
      <c r="B2817" s="6" t="s">
        <v>14</v>
      </c>
      <c r="C2817" s="6">
        <v>1185732</v>
      </c>
      <c r="D2817" s="7">
        <v>44208</v>
      </c>
      <c r="E2817" s="6" t="s">
        <v>33</v>
      </c>
      <c r="F2817" s="6" t="s">
        <v>102</v>
      </c>
      <c r="G2817" s="6" t="s">
        <v>103</v>
      </c>
      <c r="H2817" s="6" t="s">
        <v>20</v>
      </c>
      <c r="I2817" s="8">
        <v>0.35000000000000003</v>
      </c>
      <c r="J2817" s="9">
        <v>1250</v>
      </c>
      <c r="K2817" s="10">
        <f t="shared" si="22"/>
        <v>437.50000000000006</v>
      </c>
      <c r="L2817" s="10">
        <f t="shared" si="23"/>
        <v>131.25</v>
      </c>
      <c r="M2817" s="11">
        <v>0.3</v>
      </c>
      <c r="O2817" s="16"/>
      <c r="P2817" s="14"/>
      <c r="Q2817" s="12"/>
      <c r="R2817" s="13"/>
    </row>
    <row r="2818" spans="1:18" ht="15.75" customHeight="1">
      <c r="A2818" s="1"/>
      <c r="B2818" s="6" t="s">
        <v>14</v>
      </c>
      <c r="C2818" s="6">
        <v>1185732</v>
      </c>
      <c r="D2818" s="7">
        <v>44208</v>
      </c>
      <c r="E2818" s="6" t="s">
        <v>33</v>
      </c>
      <c r="F2818" s="6" t="s">
        <v>102</v>
      </c>
      <c r="G2818" s="6" t="s">
        <v>103</v>
      </c>
      <c r="H2818" s="6" t="s">
        <v>21</v>
      </c>
      <c r="I2818" s="8">
        <v>0.49999999999999994</v>
      </c>
      <c r="J2818" s="9">
        <v>1750</v>
      </c>
      <c r="K2818" s="10">
        <f t="shared" si="22"/>
        <v>874.99999999999989</v>
      </c>
      <c r="L2818" s="10">
        <f t="shared" si="23"/>
        <v>306.24999999999994</v>
      </c>
      <c r="M2818" s="11">
        <v>0.35</v>
      </c>
      <c r="O2818" s="16"/>
      <c r="P2818" s="14"/>
      <c r="Q2818" s="12"/>
      <c r="R2818" s="13"/>
    </row>
    <row r="2819" spans="1:18" ht="15.75" customHeight="1">
      <c r="A2819" s="1"/>
      <c r="B2819" s="6" t="s">
        <v>14</v>
      </c>
      <c r="C2819" s="6">
        <v>1185732</v>
      </c>
      <c r="D2819" s="7">
        <v>44208</v>
      </c>
      <c r="E2819" s="6" t="s">
        <v>33</v>
      </c>
      <c r="F2819" s="6" t="s">
        <v>102</v>
      </c>
      <c r="G2819" s="6" t="s">
        <v>103</v>
      </c>
      <c r="H2819" s="6" t="s">
        <v>22</v>
      </c>
      <c r="I2819" s="8">
        <v>0.4</v>
      </c>
      <c r="J2819" s="9">
        <v>2750</v>
      </c>
      <c r="K2819" s="10">
        <f t="shared" si="22"/>
        <v>1100</v>
      </c>
      <c r="L2819" s="10">
        <f t="shared" si="23"/>
        <v>440</v>
      </c>
      <c r="M2819" s="11">
        <v>0.4</v>
      </c>
      <c r="O2819" s="16"/>
      <c r="P2819" s="14"/>
      <c r="Q2819" s="12"/>
      <c r="R2819" s="13"/>
    </row>
    <row r="2820" spans="1:18" ht="15.75" customHeight="1">
      <c r="A2820" s="1"/>
      <c r="B2820" s="6" t="s">
        <v>14</v>
      </c>
      <c r="C2820" s="6">
        <v>1185732</v>
      </c>
      <c r="D2820" s="7">
        <v>44239</v>
      </c>
      <c r="E2820" s="6" t="s">
        <v>33</v>
      </c>
      <c r="F2820" s="6" t="s">
        <v>102</v>
      </c>
      <c r="G2820" s="6" t="s">
        <v>103</v>
      </c>
      <c r="H2820" s="6" t="s">
        <v>17</v>
      </c>
      <c r="I2820" s="8">
        <v>0.4</v>
      </c>
      <c r="J2820" s="9">
        <v>5250</v>
      </c>
      <c r="K2820" s="10">
        <f t="shared" si="22"/>
        <v>2100</v>
      </c>
      <c r="L2820" s="10">
        <f t="shared" si="23"/>
        <v>735</v>
      </c>
      <c r="M2820" s="11">
        <v>0.35</v>
      </c>
      <c r="O2820" s="16"/>
      <c r="P2820" s="14"/>
      <c r="Q2820" s="12"/>
      <c r="R2820" s="13"/>
    </row>
    <row r="2821" spans="1:18" ht="15.75" customHeight="1">
      <c r="A2821" s="1"/>
      <c r="B2821" s="6" t="s">
        <v>14</v>
      </c>
      <c r="C2821" s="6">
        <v>1185732</v>
      </c>
      <c r="D2821" s="7">
        <v>44239</v>
      </c>
      <c r="E2821" s="6" t="s">
        <v>33</v>
      </c>
      <c r="F2821" s="6" t="s">
        <v>102</v>
      </c>
      <c r="G2821" s="6" t="s">
        <v>103</v>
      </c>
      <c r="H2821" s="6" t="s">
        <v>18</v>
      </c>
      <c r="I2821" s="8">
        <v>0.4</v>
      </c>
      <c r="J2821" s="9">
        <v>1750</v>
      </c>
      <c r="K2821" s="10">
        <f t="shared" si="22"/>
        <v>700</v>
      </c>
      <c r="L2821" s="10">
        <f t="shared" si="23"/>
        <v>210</v>
      </c>
      <c r="M2821" s="11">
        <v>0.3</v>
      </c>
      <c r="O2821" s="16"/>
      <c r="P2821" s="14"/>
      <c r="Q2821" s="12"/>
      <c r="R2821" s="13"/>
    </row>
    <row r="2822" spans="1:18" ht="15.75" customHeight="1">
      <c r="A2822" s="1"/>
      <c r="B2822" s="6" t="s">
        <v>14</v>
      </c>
      <c r="C2822" s="6">
        <v>1185732</v>
      </c>
      <c r="D2822" s="7">
        <v>44239</v>
      </c>
      <c r="E2822" s="6" t="s">
        <v>33</v>
      </c>
      <c r="F2822" s="6" t="s">
        <v>102</v>
      </c>
      <c r="G2822" s="6" t="s">
        <v>103</v>
      </c>
      <c r="H2822" s="6" t="s">
        <v>19</v>
      </c>
      <c r="I2822" s="8">
        <v>0.30000000000000004</v>
      </c>
      <c r="J2822" s="9">
        <v>2250</v>
      </c>
      <c r="K2822" s="10">
        <f t="shared" si="22"/>
        <v>675.00000000000011</v>
      </c>
      <c r="L2822" s="10">
        <f t="shared" si="23"/>
        <v>202.50000000000003</v>
      </c>
      <c r="M2822" s="11">
        <v>0.3</v>
      </c>
      <c r="O2822" s="16"/>
      <c r="P2822" s="14"/>
      <c r="Q2822" s="12"/>
      <c r="R2822" s="13"/>
    </row>
    <row r="2823" spans="1:18" ht="15.75" customHeight="1">
      <c r="A2823" s="1"/>
      <c r="B2823" s="6" t="s">
        <v>14</v>
      </c>
      <c r="C2823" s="6">
        <v>1185732</v>
      </c>
      <c r="D2823" s="7">
        <v>44239</v>
      </c>
      <c r="E2823" s="6" t="s">
        <v>33</v>
      </c>
      <c r="F2823" s="6" t="s">
        <v>102</v>
      </c>
      <c r="G2823" s="6" t="s">
        <v>103</v>
      </c>
      <c r="H2823" s="6" t="s">
        <v>20</v>
      </c>
      <c r="I2823" s="8">
        <v>0.35000000000000003</v>
      </c>
      <c r="J2823" s="9">
        <v>1000</v>
      </c>
      <c r="K2823" s="10">
        <f t="shared" si="22"/>
        <v>350.00000000000006</v>
      </c>
      <c r="L2823" s="10">
        <f t="shared" si="23"/>
        <v>105.00000000000001</v>
      </c>
      <c r="M2823" s="11">
        <v>0.3</v>
      </c>
      <c r="O2823" s="16"/>
      <c r="P2823" s="14"/>
      <c r="Q2823" s="12"/>
      <c r="R2823" s="13"/>
    </row>
    <row r="2824" spans="1:18" ht="15.75" customHeight="1">
      <c r="A2824" s="1"/>
      <c r="B2824" s="6" t="s">
        <v>14</v>
      </c>
      <c r="C2824" s="6">
        <v>1185732</v>
      </c>
      <c r="D2824" s="7">
        <v>44239</v>
      </c>
      <c r="E2824" s="6" t="s">
        <v>33</v>
      </c>
      <c r="F2824" s="6" t="s">
        <v>102</v>
      </c>
      <c r="G2824" s="6" t="s">
        <v>103</v>
      </c>
      <c r="H2824" s="6" t="s">
        <v>21</v>
      </c>
      <c r="I2824" s="8">
        <v>0.49999999999999994</v>
      </c>
      <c r="J2824" s="9">
        <v>1750</v>
      </c>
      <c r="K2824" s="10">
        <f t="shared" si="22"/>
        <v>874.99999999999989</v>
      </c>
      <c r="L2824" s="10">
        <f t="shared" si="23"/>
        <v>306.24999999999994</v>
      </c>
      <c r="M2824" s="11">
        <v>0.35</v>
      </c>
      <c r="O2824" s="16"/>
      <c r="P2824" s="14"/>
      <c r="Q2824" s="12"/>
      <c r="R2824" s="13"/>
    </row>
    <row r="2825" spans="1:18" ht="15.75" customHeight="1">
      <c r="A2825" s="1"/>
      <c r="B2825" s="6" t="s">
        <v>14</v>
      </c>
      <c r="C2825" s="6">
        <v>1185732</v>
      </c>
      <c r="D2825" s="7">
        <v>44239</v>
      </c>
      <c r="E2825" s="6" t="s">
        <v>33</v>
      </c>
      <c r="F2825" s="6" t="s">
        <v>102</v>
      </c>
      <c r="G2825" s="6" t="s">
        <v>103</v>
      </c>
      <c r="H2825" s="6" t="s">
        <v>22</v>
      </c>
      <c r="I2825" s="8">
        <v>0.35</v>
      </c>
      <c r="J2825" s="9">
        <v>2750</v>
      </c>
      <c r="K2825" s="10">
        <f t="shared" si="22"/>
        <v>962.49999999999989</v>
      </c>
      <c r="L2825" s="10">
        <f t="shared" si="23"/>
        <v>385</v>
      </c>
      <c r="M2825" s="11">
        <v>0.4</v>
      </c>
      <c r="O2825" s="16"/>
      <c r="P2825" s="14"/>
      <c r="Q2825" s="12"/>
      <c r="R2825" s="13"/>
    </row>
    <row r="2826" spans="1:18" ht="15.75" customHeight="1">
      <c r="A2826" s="1"/>
      <c r="B2826" s="6" t="s">
        <v>14</v>
      </c>
      <c r="C2826" s="6">
        <v>1185732</v>
      </c>
      <c r="D2826" s="7">
        <v>44266</v>
      </c>
      <c r="E2826" s="6" t="s">
        <v>33</v>
      </c>
      <c r="F2826" s="6" t="s">
        <v>102</v>
      </c>
      <c r="G2826" s="6" t="s">
        <v>103</v>
      </c>
      <c r="H2826" s="6" t="s">
        <v>17</v>
      </c>
      <c r="I2826" s="8">
        <v>0.4</v>
      </c>
      <c r="J2826" s="9">
        <v>4950</v>
      </c>
      <c r="K2826" s="10">
        <f t="shared" si="22"/>
        <v>1980</v>
      </c>
      <c r="L2826" s="10">
        <f t="shared" si="23"/>
        <v>693</v>
      </c>
      <c r="M2826" s="11">
        <v>0.35</v>
      </c>
      <c r="O2826" s="16"/>
      <c r="P2826" s="14"/>
      <c r="Q2826" s="12"/>
      <c r="R2826" s="13"/>
    </row>
    <row r="2827" spans="1:18" ht="15.75" customHeight="1">
      <c r="A2827" s="1"/>
      <c r="B2827" s="6" t="s">
        <v>14</v>
      </c>
      <c r="C2827" s="6">
        <v>1185732</v>
      </c>
      <c r="D2827" s="7">
        <v>44266</v>
      </c>
      <c r="E2827" s="6" t="s">
        <v>33</v>
      </c>
      <c r="F2827" s="6" t="s">
        <v>102</v>
      </c>
      <c r="G2827" s="6" t="s">
        <v>103</v>
      </c>
      <c r="H2827" s="6" t="s">
        <v>18</v>
      </c>
      <c r="I2827" s="8">
        <v>0.4</v>
      </c>
      <c r="J2827" s="9">
        <v>2000</v>
      </c>
      <c r="K2827" s="10">
        <f t="shared" si="22"/>
        <v>800</v>
      </c>
      <c r="L2827" s="10">
        <f t="shared" si="23"/>
        <v>240</v>
      </c>
      <c r="M2827" s="11">
        <v>0.3</v>
      </c>
      <c r="O2827" s="16"/>
      <c r="P2827" s="14"/>
      <c r="Q2827" s="12"/>
      <c r="R2827" s="13"/>
    </row>
    <row r="2828" spans="1:18" ht="15.75" customHeight="1">
      <c r="A2828" s="1"/>
      <c r="B2828" s="6" t="s">
        <v>14</v>
      </c>
      <c r="C2828" s="6">
        <v>1185732</v>
      </c>
      <c r="D2828" s="7">
        <v>44266</v>
      </c>
      <c r="E2828" s="6" t="s">
        <v>33</v>
      </c>
      <c r="F2828" s="6" t="s">
        <v>102</v>
      </c>
      <c r="G2828" s="6" t="s">
        <v>103</v>
      </c>
      <c r="H2828" s="6" t="s">
        <v>19</v>
      </c>
      <c r="I2828" s="8">
        <v>0.30000000000000004</v>
      </c>
      <c r="J2828" s="9">
        <v>2250</v>
      </c>
      <c r="K2828" s="10">
        <f t="shared" si="22"/>
        <v>675.00000000000011</v>
      </c>
      <c r="L2828" s="10">
        <f t="shared" si="23"/>
        <v>202.50000000000003</v>
      </c>
      <c r="M2828" s="11">
        <v>0.3</v>
      </c>
      <c r="O2828" s="16"/>
      <c r="P2828" s="14"/>
      <c r="Q2828" s="12"/>
      <c r="R2828" s="13"/>
    </row>
    <row r="2829" spans="1:18" ht="15.75" customHeight="1">
      <c r="A2829" s="1"/>
      <c r="B2829" s="6" t="s">
        <v>14</v>
      </c>
      <c r="C2829" s="6">
        <v>1185732</v>
      </c>
      <c r="D2829" s="7">
        <v>44266</v>
      </c>
      <c r="E2829" s="6" t="s">
        <v>33</v>
      </c>
      <c r="F2829" s="6" t="s">
        <v>102</v>
      </c>
      <c r="G2829" s="6" t="s">
        <v>103</v>
      </c>
      <c r="H2829" s="6" t="s">
        <v>20</v>
      </c>
      <c r="I2829" s="8">
        <v>0.35</v>
      </c>
      <c r="J2829" s="9">
        <v>750</v>
      </c>
      <c r="K2829" s="10">
        <f t="shared" si="22"/>
        <v>262.5</v>
      </c>
      <c r="L2829" s="10">
        <f t="shared" si="23"/>
        <v>78.75</v>
      </c>
      <c r="M2829" s="11">
        <v>0.3</v>
      </c>
      <c r="O2829" s="16"/>
      <c r="P2829" s="14"/>
      <c r="Q2829" s="12"/>
      <c r="R2829" s="13"/>
    </row>
    <row r="2830" spans="1:18" ht="15.75" customHeight="1">
      <c r="A2830" s="1"/>
      <c r="B2830" s="6" t="s">
        <v>14</v>
      </c>
      <c r="C2830" s="6">
        <v>1185732</v>
      </c>
      <c r="D2830" s="7">
        <v>44266</v>
      </c>
      <c r="E2830" s="6" t="s">
        <v>33</v>
      </c>
      <c r="F2830" s="6" t="s">
        <v>102</v>
      </c>
      <c r="G2830" s="6" t="s">
        <v>103</v>
      </c>
      <c r="H2830" s="6" t="s">
        <v>21</v>
      </c>
      <c r="I2830" s="8">
        <v>0.5</v>
      </c>
      <c r="J2830" s="9">
        <v>1250</v>
      </c>
      <c r="K2830" s="10">
        <f t="shared" si="22"/>
        <v>625</v>
      </c>
      <c r="L2830" s="10">
        <f t="shared" si="23"/>
        <v>218.75</v>
      </c>
      <c r="M2830" s="11">
        <v>0.35</v>
      </c>
      <c r="O2830" s="16"/>
      <c r="P2830" s="14"/>
      <c r="Q2830" s="12"/>
      <c r="R2830" s="13"/>
    </row>
    <row r="2831" spans="1:18" ht="15.75" customHeight="1">
      <c r="A2831" s="1"/>
      <c r="B2831" s="6" t="s">
        <v>14</v>
      </c>
      <c r="C2831" s="6">
        <v>1185732</v>
      </c>
      <c r="D2831" s="7">
        <v>44266</v>
      </c>
      <c r="E2831" s="6" t="s">
        <v>33</v>
      </c>
      <c r="F2831" s="6" t="s">
        <v>102</v>
      </c>
      <c r="G2831" s="6" t="s">
        <v>103</v>
      </c>
      <c r="H2831" s="6" t="s">
        <v>22</v>
      </c>
      <c r="I2831" s="8">
        <v>0.4</v>
      </c>
      <c r="J2831" s="9">
        <v>2250</v>
      </c>
      <c r="K2831" s="10">
        <f t="shared" si="22"/>
        <v>900</v>
      </c>
      <c r="L2831" s="10">
        <f t="shared" si="23"/>
        <v>360</v>
      </c>
      <c r="M2831" s="11">
        <v>0.4</v>
      </c>
      <c r="O2831" s="16"/>
      <c r="P2831" s="14"/>
      <c r="Q2831" s="12"/>
      <c r="R2831" s="13"/>
    </row>
    <row r="2832" spans="1:18" ht="15.75" customHeight="1">
      <c r="A2832" s="1"/>
      <c r="B2832" s="6" t="s">
        <v>14</v>
      </c>
      <c r="C2832" s="6">
        <v>1185732</v>
      </c>
      <c r="D2832" s="7">
        <v>44298</v>
      </c>
      <c r="E2832" s="6" t="s">
        <v>33</v>
      </c>
      <c r="F2832" s="6" t="s">
        <v>102</v>
      </c>
      <c r="G2832" s="6" t="s">
        <v>103</v>
      </c>
      <c r="H2832" s="6" t="s">
        <v>17</v>
      </c>
      <c r="I2832" s="8">
        <v>0.4</v>
      </c>
      <c r="J2832" s="9">
        <v>4500</v>
      </c>
      <c r="K2832" s="10">
        <f t="shared" si="22"/>
        <v>1800</v>
      </c>
      <c r="L2832" s="10">
        <f t="shared" si="23"/>
        <v>630</v>
      </c>
      <c r="M2832" s="11">
        <v>0.35</v>
      </c>
      <c r="O2832" s="16"/>
      <c r="P2832" s="14"/>
      <c r="Q2832" s="12"/>
      <c r="R2832" s="13"/>
    </row>
    <row r="2833" spans="1:18" ht="15.75" customHeight="1">
      <c r="A2833" s="1"/>
      <c r="B2833" s="6" t="s">
        <v>14</v>
      </c>
      <c r="C2833" s="6">
        <v>1185732</v>
      </c>
      <c r="D2833" s="7">
        <v>44298</v>
      </c>
      <c r="E2833" s="6" t="s">
        <v>33</v>
      </c>
      <c r="F2833" s="6" t="s">
        <v>102</v>
      </c>
      <c r="G2833" s="6" t="s">
        <v>103</v>
      </c>
      <c r="H2833" s="6" t="s">
        <v>18</v>
      </c>
      <c r="I2833" s="8">
        <v>0.4</v>
      </c>
      <c r="J2833" s="9">
        <v>1500</v>
      </c>
      <c r="K2833" s="10">
        <f t="shared" si="22"/>
        <v>600</v>
      </c>
      <c r="L2833" s="10">
        <f t="shared" si="23"/>
        <v>180</v>
      </c>
      <c r="M2833" s="11">
        <v>0.3</v>
      </c>
      <c r="O2833" s="16"/>
      <c r="P2833" s="14"/>
      <c r="Q2833" s="12"/>
      <c r="R2833" s="13"/>
    </row>
    <row r="2834" spans="1:18" ht="15.75" customHeight="1">
      <c r="A2834" s="1"/>
      <c r="B2834" s="6" t="s">
        <v>14</v>
      </c>
      <c r="C2834" s="6">
        <v>1185732</v>
      </c>
      <c r="D2834" s="7">
        <v>44298</v>
      </c>
      <c r="E2834" s="6" t="s">
        <v>33</v>
      </c>
      <c r="F2834" s="6" t="s">
        <v>102</v>
      </c>
      <c r="G2834" s="6" t="s">
        <v>103</v>
      </c>
      <c r="H2834" s="6" t="s">
        <v>19</v>
      </c>
      <c r="I2834" s="8">
        <v>0.30000000000000004</v>
      </c>
      <c r="J2834" s="9">
        <v>1500</v>
      </c>
      <c r="K2834" s="10">
        <f t="shared" si="22"/>
        <v>450.00000000000006</v>
      </c>
      <c r="L2834" s="10">
        <f t="shared" si="23"/>
        <v>135</v>
      </c>
      <c r="M2834" s="11">
        <v>0.3</v>
      </c>
      <c r="O2834" s="16"/>
      <c r="P2834" s="14"/>
      <c r="Q2834" s="12"/>
      <c r="R2834" s="13"/>
    </row>
    <row r="2835" spans="1:18" ht="15.75" customHeight="1">
      <c r="A2835" s="1"/>
      <c r="B2835" s="6" t="s">
        <v>14</v>
      </c>
      <c r="C2835" s="6">
        <v>1185732</v>
      </c>
      <c r="D2835" s="7">
        <v>44298</v>
      </c>
      <c r="E2835" s="6" t="s">
        <v>33</v>
      </c>
      <c r="F2835" s="6" t="s">
        <v>102</v>
      </c>
      <c r="G2835" s="6" t="s">
        <v>103</v>
      </c>
      <c r="H2835" s="6" t="s">
        <v>20</v>
      </c>
      <c r="I2835" s="8">
        <v>0.35</v>
      </c>
      <c r="J2835" s="9">
        <v>750</v>
      </c>
      <c r="K2835" s="10">
        <f t="shared" si="22"/>
        <v>262.5</v>
      </c>
      <c r="L2835" s="10">
        <f t="shared" si="23"/>
        <v>78.75</v>
      </c>
      <c r="M2835" s="11">
        <v>0.3</v>
      </c>
      <c r="O2835" s="16"/>
      <c r="P2835" s="14"/>
      <c r="Q2835" s="12"/>
      <c r="R2835" s="13"/>
    </row>
    <row r="2836" spans="1:18" ht="15.75" customHeight="1">
      <c r="A2836" s="1"/>
      <c r="B2836" s="6" t="s">
        <v>14</v>
      </c>
      <c r="C2836" s="6">
        <v>1185732</v>
      </c>
      <c r="D2836" s="7">
        <v>44298</v>
      </c>
      <c r="E2836" s="6" t="s">
        <v>33</v>
      </c>
      <c r="F2836" s="6" t="s">
        <v>102</v>
      </c>
      <c r="G2836" s="6" t="s">
        <v>103</v>
      </c>
      <c r="H2836" s="6" t="s">
        <v>21</v>
      </c>
      <c r="I2836" s="8">
        <v>0.6</v>
      </c>
      <c r="J2836" s="9">
        <v>1000</v>
      </c>
      <c r="K2836" s="10">
        <f t="shared" si="22"/>
        <v>600</v>
      </c>
      <c r="L2836" s="10">
        <f t="shared" si="23"/>
        <v>210</v>
      </c>
      <c r="M2836" s="11">
        <v>0.35</v>
      </c>
      <c r="O2836" s="16"/>
      <c r="P2836" s="14"/>
      <c r="Q2836" s="12"/>
      <c r="R2836" s="13"/>
    </row>
    <row r="2837" spans="1:18" ht="15.75" customHeight="1">
      <c r="A2837" s="1"/>
      <c r="B2837" s="6" t="s">
        <v>14</v>
      </c>
      <c r="C2837" s="6">
        <v>1185732</v>
      </c>
      <c r="D2837" s="7">
        <v>44298</v>
      </c>
      <c r="E2837" s="6" t="s">
        <v>33</v>
      </c>
      <c r="F2837" s="6" t="s">
        <v>102</v>
      </c>
      <c r="G2837" s="6" t="s">
        <v>103</v>
      </c>
      <c r="H2837" s="6" t="s">
        <v>22</v>
      </c>
      <c r="I2837" s="8">
        <v>0.5</v>
      </c>
      <c r="J2837" s="9">
        <v>2250</v>
      </c>
      <c r="K2837" s="10">
        <f t="shared" si="22"/>
        <v>1125</v>
      </c>
      <c r="L2837" s="10">
        <f t="shared" si="23"/>
        <v>450</v>
      </c>
      <c r="M2837" s="11">
        <v>0.4</v>
      </c>
      <c r="O2837" s="16"/>
      <c r="P2837" s="14"/>
      <c r="Q2837" s="12"/>
      <c r="R2837" s="13"/>
    </row>
    <row r="2838" spans="1:18" ht="15.75" customHeight="1">
      <c r="A2838" s="1"/>
      <c r="B2838" s="6" t="s">
        <v>14</v>
      </c>
      <c r="C2838" s="6">
        <v>1185732</v>
      </c>
      <c r="D2838" s="7">
        <v>44329</v>
      </c>
      <c r="E2838" s="6" t="s">
        <v>33</v>
      </c>
      <c r="F2838" s="6" t="s">
        <v>102</v>
      </c>
      <c r="G2838" s="6" t="s">
        <v>103</v>
      </c>
      <c r="H2838" s="6" t="s">
        <v>17</v>
      </c>
      <c r="I2838" s="8">
        <v>0.6</v>
      </c>
      <c r="J2838" s="9">
        <v>4950</v>
      </c>
      <c r="K2838" s="10">
        <f t="shared" si="22"/>
        <v>2970</v>
      </c>
      <c r="L2838" s="10">
        <f t="shared" si="23"/>
        <v>1039.5</v>
      </c>
      <c r="M2838" s="11">
        <v>0.35</v>
      </c>
      <c r="O2838" s="16"/>
      <c r="P2838" s="14"/>
      <c r="Q2838" s="12"/>
      <c r="R2838" s="13"/>
    </row>
    <row r="2839" spans="1:18" ht="15.75" customHeight="1">
      <c r="A2839" s="1"/>
      <c r="B2839" s="6" t="s">
        <v>14</v>
      </c>
      <c r="C2839" s="6">
        <v>1185732</v>
      </c>
      <c r="D2839" s="7">
        <v>44329</v>
      </c>
      <c r="E2839" s="6" t="s">
        <v>33</v>
      </c>
      <c r="F2839" s="6" t="s">
        <v>102</v>
      </c>
      <c r="G2839" s="6" t="s">
        <v>103</v>
      </c>
      <c r="H2839" s="6" t="s">
        <v>18</v>
      </c>
      <c r="I2839" s="8">
        <v>0.5</v>
      </c>
      <c r="J2839" s="9">
        <v>2000</v>
      </c>
      <c r="K2839" s="10">
        <f t="shared" si="22"/>
        <v>1000</v>
      </c>
      <c r="L2839" s="10">
        <f t="shared" si="23"/>
        <v>300</v>
      </c>
      <c r="M2839" s="11">
        <v>0.3</v>
      </c>
      <c r="O2839" s="16"/>
      <c r="P2839" s="14"/>
      <c r="Q2839" s="12"/>
      <c r="R2839" s="13"/>
    </row>
    <row r="2840" spans="1:18" ht="15.75" customHeight="1">
      <c r="A2840" s="1"/>
      <c r="B2840" s="6" t="s">
        <v>14</v>
      </c>
      <c r="C2840" s="6">
        <v>1185732</v>
      </c>
      <c r="D2840" s="7">
        <v>44329</v>
      </c>
      <c r="E2840" s="6" t="s">
        <v>33</v>
      </c>
      <c r="F2840" s="6" t="s">
        <v>102</v>
      </c>
      <c r="G2840" s="6" t="s">
        <v>103</v>
      </c>
      <c r="H2840" s="6" t="s">
        <v>19</v>
      </c>
      <c r="I2840" s="8">
        <v>0.45</v>
      </c>
      <c r="J2840" s="9">
        <v>1750</v>
      </c>
      <c r="K2840" s="10">
        <f t="shared" si="22"/>
        <v>787.5</v>
      </c>
      <c r="L2840" s="10">
        <f t="shared" si="23"/>
        <v>236.25</v>
      </c>
      <c r="M2840" s="11">
        <v>0.3</v>
      </c>
      <c r="O2840" s="16"/>
      <c r="P2840" s="14"/>
      <c r="Q2840" s="12"/>
      <c r="R2840" s="13"/>
    </row>
    <row r="2841" spans="1:18" ht="15.75" customHeight="1">
      <c r="A2841" s="1"/>
      <c r="B2841" s="6" t="s">
        <v>14</v>
      </c>
      <c r="C2841" s="6">
        <v>1185732</v>
      </c>
      <c r="D2841" s="7">
        <v>44329</v>
      </c>
      <c r="E2841" s="6" t="s">
        <v>33</v>
      </c>
      <c r="F2841" s="6" t="s">
        <v>102</v>
      </c>
      <c r="G2841" s="6" t="s">
        <v>103</v>
      </c>
      <c r="H2841" s="6" t="s">
        <v>20</v>
      </c>
      <c r="I2841" s="8">
        <v>0.45</v>
      </c>
      <c r="J2841" s="9">
        <v>1000</v>
      </c>
      <c r="K2841" s="10">
        <f t="shared" si="22"/>
        <v>450</v>
      </c>
      <c r="L2841" s="10">
        <f t="shared" si="23"/>
        <v>135</v>
      </c>
      <c r="M2841" s="11">
        <v>0.3</v>
      </c>
      <c r="O2841" s="16"/>
      <c r="P2841" s="14"/>
      <c r="Q2841" s="12"/>
      <c r="R2841" s="13"/>
    </row>
    <row r="2842" spans="1:18" ht="15.75" customHeight="1">
      <c r="A2842" s="1"/>
      <c r="B2842" s="6" t="s">
        <v>14</v>
      </c>
      <c r="C2842" s="6">
        <v>1185732</v>
      </c>
      <c r="D2842" s="7">
        <v>44329</v>
      </c>
      <c r="E2842" s="6" t="s">
        <v>33</v>
      </c>
      <c r="F2842" s="6" t="s">
        <v>102</v>
      </c>
      <c r="G2842" s="6" t="s">
        <v>103</v>
      </c>
      <c r="H2842" s="6" t="s">
        <v>21</v>
      </c>
      <c r="I2842" s="8">
        <v>0.54999999999999993</v>
      </c>
      <c r="J2842" s="9">
        <v>1250</v>
      </c>
      <c r="K2842" s="10">
        <f t="shared" si="22"/>
        <v>687.49999999999989</v>
      </c>
      <c r="L2842" s="10">
        <f t="shared" si="23"/>
        <v>240.62499999999994</v>
      </c>
      <c r="M2842" s="11">
        <v>0.35</v>
      </c>
      <c r="O2842" s="16"/>
      <c r="P2842" s="14"/>
      <c r="Q2842" s="12"/>
      <c r="R2842" s="13"/>
    </row>
    <row r="2843" spans="1:18" ht="15.75" customHeight="1">
      <c r="A2843" s="1"/>
      <c r="B2843" s="6" t="s">
        <v>14</v>
      </c>
      <c r="C2843" s="6">
        <v>1185732</v>
      </c>
      <c r="D2843" s="7">
        <v>44329</v>
      </c>
      <c r="E2843" s="6" t="s">
        <v>33</v>
      </c>
      <c r="F2843" s="6" t="s">
        <v>102</v>
      </c>
      <c r="G2843" s="6" t="s">
        <v>103</v>
      </c>
      <c r="H2843" s="6" t="s">
        <v>22</v>
      </c>
      <c r="I2843" s="8">
        <v>0.6</v>
      </c>
      <c r="J2843" s="9">
        <v>2500</v>
      </c>
      <c r="K2843" s="10">
        <f t="shared" si="22"/>
        <v>1500</v>
      </c>
      <c r="L2843" s="10">
        <f t="shared" si="23"/>
        <v>600</v>
      </c>
      <c r="M2843" s="11">
        <v>0.4</v>
      </c>
      <c r="O2843" s="16"/>
      <c r="P2843" s="14"/>
      <c r="Q2843" s="12"/>
      <c r="R2843" s="13"/>
    </row>
    <row r="2844" spans="1:18" ht="15.75" customHeight="1">
      <c r="A2844" s="1"/>
      <c r="B2844" s="6" t="s">
        <v>14</v>
      </c>
      <c r="C2844" s="6">
        <v>1185732</v>
      </c>
      <c r="D2844" s="7">
        <v>44359</v>
      </c>
      <c r="E2844" s="6" t="s">
        <v>33</v>
      </c>
      <c r="F2844" s="6" t="s">
        <v>102</v>
      </c>
      <c r="G2844" s="6" t="s">
        <v>103</v>
      </c>
      <c r="H2844" s="6" t="s">
        <v>17</v>
      </c>
      <c r="I2844" s="8">
        <v>0.45</v>
      </c>
      <c r="J2844" s="9">
        <v>5000</v>
      </c>
      <c r="K2844" s="10">
        <f t="shared" si="22"/>
        <v>2250</v>
      </c>
      <c r="L2844" s="10">
        <f t="shared" si="23"/>
        <v>787.5</v>
      </c>
      <c r="M2844" s="11">
        <v>0.35</v>
      </c>
      <c r="O2844" s="16"/>
      <c r="P2844" s="14"/>
      <c r="Q2844" s="12"/>
      <c r="R2844" s="13"/>
    </row>
    <row r="2845" spans="1:18" ht="15.75" customHeight="1">
      <c r="A2845" s="1"/>
      <c r="B2845" s="6" t="s">
        <v>14</v>
      </c>
      <c r="C2845" s="6">
        <v>1185732</v>
      </c>
      <c r="D2845" s="7">
        <v>44359</v>
      </c>
      <c r="E2845" s="6" t="s">
        <v>33</v>
      </c>
      <c r="F2845" s="6" t="s">
        <v>102</v>
      </c>
      <c r="G2845" s="6" t="s">
        <v>103</v>
      </c>
      <c r="H2845" s="6" t="s">
        <v>18</v>
      </c>
      <c r="I2845" s="8">
        <v>0.40000000000000008</v>
      </c>
      <c r="J2845" s="9">
        <v>2500</v>
      </c>
      <c r="K2845" s="10">
        <f t="shared" si="22"/>
        <v>1000.0000000000002</v>
      </c>
      <c r="L2845" s="10">
        <f t="shared" si="23"/>
        <v>300.00000000000006</v>
      </c>
      <c r="M2845" s="11">
        <v>0.3</v>
      </c>
      <c r="O2845" s="16"/>
      <c r="P2845" s="14"/>
      <c r="Q2845" s="12"/>
      <c r="R2845" s="13"/>
    </row>
    <row r="2846" spans="1:18" ht="15.75" customHeight="1">
      <c r="A2846" s="1"/>
      <c r="B2846" s="6" t="s">
        <v>14</v>
      </c>
      <c r="C2846" s="6">
        <v>1185732</v>
      </c>
      <c r="D2846" s="7">
        <v>44359</v>
      </c>
      <c r="E2846" s="6" t="s">
        <v>33</v>
      </c>
      <c r="F2846" s="6" t="s">
        <v>102</v>
      </c>
      <c r="G2846" s="6" t="s">
        <v>103</v>
      </c>
      <c r="H2846" s="6" t="s">
        <v>19</v>
      </c>
      <c r="I2846" s="8">
        <v>0.35000000000000003</v>
      </c>
      <c r="J2846" s="9">
        <v>2000</v>
      </c>
      <c r="K2846" s="10">
        <f t="shared" si="22"/>
        <v>700.00000000000011</v>
      </c>
      <c r="L2846" s="10">
        <f t="shared" si="23"/>
        <v>210.00000000000003</v>
      </c>
      <c r="M2846" s="11">
        <v>0.3</v>
      </c>
      <c r="O2846" s="16"/>
      <c r="P2846" s="14"/>
      <c r="Q2846" s="12"/>
      <c r="R2846" s="13"/>
    </row>
    <row r="2847" spans="1:18" ht="15.75" customHeight="1">
      <c r="A2847" s="1"/>
      <c r="B2847" s="6" t="s">
        <v>14</v>
      </c>
      <c r="C2847" s="6">
        <v>1185732</v>
      </c>
      <c r="D2847" s="7">
        <v>44359</v>
      </c>
      <c r="E2847" s="6" t="s">
        <v>33</v>
      </c>
      <c r="F2847" s="6" t="s">
        <v>102</v>
      </c>
      <c r="G2847" s="6" t="s">
        <v>103</v>
      </c>
      <c r="H2847" s="6" t="s">
        <v>20</v>
      </c>
      <c r="I2847" s="8">
        <v>0.35000000000000003</v>
      </c>
      <c r="J2847" s="9">
        <v>1750</v>
      </c>
      <c r="K2847" s="10">
        <f t="shared" si="22"/>
        <v>612.50000000000011</v>
      </c>
      <c r="L2847" s="10">
        <f t="shared" si="23"/>
        <v>183.75000000000003</v>
      </c>
      <c r="M2847" s="11">
        <v>0.3</v>
      </c>
      <c r="O2847" s="16"/>
      <c r="P2847" s="14"/>
      <c r="Q2847" s="12"/>
      <c r="R2847" s="13"/>
    </row>
    <row r="2848" spans="1:18" ht="15.75" customHeight="1">
      <c r="A2848" s="1"/>
      <c r="B2848" s="6" t="s">
        <v>14</v>
      </c>
      <c r="C2848" s="6">
        <v>1185732</v>
      </c>
      <c r="D2848" s="7">
        <v>44359</v>
      </c>
      <c r="E2848" s="6" t="s">
        <v>33</v>
      </c>
      <c r="F2848" s="6" t="s">
        <v>102</v>
      </c>
      <c r="G2848" s="6" t="s">
        <v>103</v>
      </c>
      <c r="H2848" s="6" t="s">
        <v>21</v>
      </c>
      <c r="I2848" s="8">
        <v>0.45</v>
      </c>
      <c r="J2848" s="9">
        <v>1750</v>
      </c>
      <c r="K2848" s="10">
        <f t="shared" si="22"/>
        <v>787.5</v>
      </c>
      <c r="L2848" s="10">
        <f t="shared" si="23"/>
        <v>275.625</v>
      </c>
      <c r="M2848" s="11">
        <v>0.35</v>
      </c>
      <c r="O2848" s="16"/>
      <c r="P2848" s="14"/>
      <c r="Q2848" s="12"/>
      <c r="R2848" s="13"/>
    </row>
    <row r="2849" spans="1:18" ht="15.75" customHeight="1">
      <c r="A2849" s="1"/>
      <c r="B2849" s="6" t="s">
        <v>14</v>
      </c>
      <c r="C2849" s="6">
        <v>1185732</v>
      </c>
      <c r="D2849" s="7">
        <v>44359</v>
      </c>
      <c r="E2849" s="6" t="s">
        <v>33</v>
      </c>
      <c r="F2849" s="6" t="s">
        <v>102</v>
      </c>
      <c r="G2849" s="6" t="s">
        <v>103</v>
      </c>
      <c r="H2849" s="6" t="s">
        <v>22</v>
      </c>
      <c r="I2849" s="8">
        <v>0.55000000000000004</v>
      </c>
      <c r="J2849" s="9">
        <v>3250</v>
      </c>
      <c r="K2849" s="10">
        <f t="shared" si="22"/>
        <v>1787.5000000000002</v>
      </c>
      <c r="L2849" s="10">
        <f t="shared" si="23"/>
        <v>715.00000000000011</v>
      </c>
      <c r="M2849" s="11">
        <v>0.4</v>
      </c>
      <c r="O2849" s="16"/>
      <c r="P2849" s="14"/>
      <c r="Q2849" s="12"/>
      <c r="R2849" s="13"/>
    </row>
    <row r="2850" spans="1:18" ht="15.75" customHeight="1">
      <c r="A2850" s="1"/>
      <c r="B2850" s="6" t="s">
        <v>14</v>
      </c>
      <c r="C2850" s="6">
        <v>1185732</v>
      </c>
      <c r="D2850" s="7">
        <v>44388</v>
      </c>
      <c r="E2850" s="6" t="s">
        <v>33</v>
      </c>
      <c r="F2850" s="6" t="s">
        <v>102</v>
      </c>
      <c r="G2850" s="6" t="s">
        <v>103</v>
      </c>
      <c r="H2850" s="6" t="s">
        <v>17</v>
      </c>
      <c r="I2850" s="8">
        <v>0.5</v>
      </c>
      <c r="J2850" s="9">
        <v>5500</v>
      </c>
      <c r="K2850" s="10">
        <f t="shared" si="22"/>
        <v>2750</v>
      </c>
      <c r="L2850" s="10">
        <f t="shared" si="23"/>
        <v>962.49999999999989</v>
      </c>
      <c r="M2850" s="11">
        <v>0.35</v>
      </c>
      <c r="O2850" s="16"/>
      <c r="P2850" s="14"/>
      <c r="Q2850" s="12"/>
      <c r="R2850" s="13"/>
    </row>
    <row r="2851" spans="1:18" ht="15.75" customHeight="1">
      <c r="A2851" s="1"/>
      <c r="B2851" s="6" t="s">
        <v>14</v>
      </c>
      <c r="C2851" s="6">
        <v>1185732</v>
      </c>
      <c r="D2851" s="7">
        <v>44388</v>
      </c>
      <c r="E2851" s="6" t="s">
        <v>33</v>
      </c>
      <c r="F2851" s="6" t="s">
        <v>102</v>
      </c>
      <c r="G2851" s="6" t="s">
        <v>103</v>
      </c>
      <c r="H2851" s="6" t="s">
        <v>18</v>
      </c>
      <c r="I2851" s="8">
        <v>0.45000000000000007</v>
      </c>
      <c r="J2851" s="9">
        <v>3000</v>
      </c>
      <c r="K2851" s="10">
        <f t="shared" si="22"/>
        <v>1350.0000000000002</v>
      </c>
      <c r="L2851" s="10">
        <f t="shared" si="23"/>
        <v>405.00000000000006</v>
      </c>
      <c r="M2851" s="11">
        <v>0.3</v>
      </c>
      <c r="O2851" s="16"/>
      <c r="P2851" s="14"/>
      <c r="Q2851" s="12"/>
      <c r="R2851" s="13"/>
    </row>
    <row r="2852" spans="1:18" ht="15.75" customHeight="1">
      <c r="A2852" s="1"/>
      <c r="B2852" s="6" t="s">
        <v>14</v>
      </c>
      <c r="C2852" s="6">
        <v>1185732</v>
      </c>
      <c r="D2852" s="7">
        <v>44388</v>
      </c>
      <c r="E2852" s="6" t="s">
        <v>33</v>
      </c>
      <c r="F2852" s="6" t="s">
        <v>102</v>
      </c>
      <c r="G2852" s="6" t="s">
        <v>103</v>
      </c>
      <c r="H2852" s="6" t="s">
        <v>19</v>
      </c>
      <c r="I2852" s="8">
        <v>0.4</v>
      </c>
      <c r="J2852" s="9">
        <v>2250</v>
      </c>
      <c r="K2852" s="10">
        <f t="shared" si="22"/>
        <v>900</v>
      </c>
      <c r="L2852" s="10">
        <f t="shared" si="23"/>
        <v>270</v>
      </c>
      <c r="M2852" s="11">
        <v>0.3</v>
      </c>
      <c r="O2852" s="16"/>
      <c r="P2852" s="14"/>
      <c r="Q2852" s="12"/>
      <c r="R2852" s="13"/>
    </row>
    <row r="2853" spans="1:18" ht="15.75" customHeight="1">
      <c r="A2853" s="1"/>
      <c r="B2853" s="6" t="s">
        <v>14</v>
      </c>
      <c r="C2853" s="6">
        <v>1185732</v>
      </c>
      <c r="D2853" s="7">
        <v>44388</v>
      </c>
      <c r="E2853" s="6" t="s">
        <v>33</v>
      </c>
      <c r="F2853" s="6" t="s">
        <v>102</v>
      </c>
      <c r="G2853" s="6" t="s">
        <v>103</v>
      </c>
      <c r="H2853" s="6" t="s">
        <v>20</v>
      </c>
      <c r="I2853" s="8">
        <v>0.4</v>
      </c>
      <c r="J2853" s="9">
        <v>1750</v>
      </c>
      <c r="K2853" s="10">
        <f t="shared" si="22"/>
        <v>700</v>
      </c>
      <c r="L2853" s="10">
        <f t="shared" si="23"/>
        <v>210</v>
      </c>
      <c r="M2853" s="11">
        <v>0.3</v>
      </c>
      <c r="O2853" s="16"/>
      <c r="P2853" s="14"/>
      <c r="Q2853" s="12"/>
      <c r="R2853" s="13"/>
    </row>
    <row r="2854" spans="1:18" ht="15.75" customHeight="1">
      <c r="A2854" s="1"/>
      <c r="B2854" s="6" t="s">
        <v>14</v>
      </c>
      <c r="C2854" s="6">
        <v>1185732</v>
      </c>
      <c r="D2854" s="7">
        <v>44388</v>
      </c>
      <c r="E2854" s="6" t="s">
        <v>33</v>
      </c>
      <c r="F2854" s="6" t="s">
        <v>102</v>
      </c>
      <c r="G2854" s="6" t="s">
        <v>103</v>
      </c>
      <c r="H2854" s="6" t="s">
        <v>21</v>
      </c>
      <c r="I2854" s="8">
        <v>0.5</v>
      </c>
      <c r="J2854" s="9">
        <v>2000</v>
      </c>
      <c r="K2854" s="10">
        <f t="shared" si="22"/>
        <v>1000</v>
      </c>
      <c r="L2854" s="10">
        <f t="shared" si="23"/>
        <v>350</v>
      </c>
      <c r="M2854" s="11">
        <v>0.35</v>
      </c>
      <c r="O2854" s="16"/>
      <c r="P2854" s="14"/>
      <c r="Q2854" s="12"/>
      <c r="R2854" s="13"/>
    </row>
    <row r="2855" spans="1:18" ht="15.75" customHeight="1">
      <c r="A2855" s="1"/>
      <c r="B2855" s="6" t="s">
        <v>14</v>
      </c>
      <c r="C2855" s="6">
        <v>1185732</v>
      </c>
      <c r="D2855" s="7">
        <v>44388</v>
      </c>
      <c r="E2855" s="6" t="s">
        <v>33</v>
      </c>
      <c r="F2855" s="6" t="s">
        <v>102</v>
      </c>
      <c r="G2855" s="6" t="s">
        <v>103</v>
      </c>
      <c r="H2855" s="6" t="s">
        <v>22</v>
      </c>
      <c r="I2855" s="8">
        <v>0.55000000000000004</v>
      </c>
      <c r="J2855" s="9">
        <v>3750</v>
      </c>
      <c r="K2855" s="10">
        <f t="shared" si="22"/>
        <v>2062.5</v>
      </c>
      <c r="L2855" s="10">
        <f t="shared" si="23"/>
        <v>825</v>
      </c>
      <c r="M2855" s="11">
        <v>0.4</v>
      </c>
      <c r="O2855" s="16"/>
      <c r="P2855" s="14"/>
      <c r="Q2855" s="12"/>
      <c r="R2855" s="13"/>
    </row>
    <row r="2856" spans="1:18" ht="15.75" customHeight="1">
      <c r="A2856" s="1"/>
      <c r="B2856" s="6" t="s">
        <v>14</v>
      </c>
      <c r="C2856" s="6">
        <v>1185732</v>
      </c>
      <c r="D2856" s="7">
        <v>44420</v>
      </c>
      <c r="E2856" s="6" t="s">
        <v>33</v>
      </c>
      <c r="F2856" s="6" t="s">
        <v>102</v>
      </c>
      <c r="G2856" s="6" t="s">
        <v>103</v>
      </c>
      <c r="H2856" s="6" t="s">
        <v>17</v>
      </c>
      <c r="I2856" s="8">
        <v>0.5</v>
      </c>
      <c r="J2856" s="9">
        <v>5250</v>
      </c>
      <c r="K2856" s="10">
        <f t="shared" si="22"/>
        <v>2625</v>
      </c>
      <c r="L2856" s="10">
        <f t="shared" si="23"/>
        <v>918.74999999999989</v>
      </c>
      <c r="M2856" s="11">
        <v>0.35</v>
      </c>
      <c r="O2856" s="16"/>
      <c r="P2856" s="14"/>
      <c r="Q2856" s="12"/>
      <c r="R2856" s="13"/>
    </row>
    <row r="2857" spans="1:18" ht="15.75" customHeight="1">
      <c r="A2857" s="1"/>
      <c r="B2857" s="6" t="s">
        <v>14</v>
      </c>
      <c r="C2857" s="6">
        <v>1185732</v>
      </c>
      <c r="D2857" s="7">
        <v>44420</v>
      </c>
      <c r="E2857" s="6" t="s">
        <v>33</v>
      </c>
      <c r="F2857" s="6" t="s">
        <v>102</v>
      </c>
      <c r="G2857" s="6" t="s">
        <v>103</v>
      </c>
      <c r="H2857" s="6" t="s">
        <v>18</v>
      </c>
      <c r="I2857" s="8">
        <v>0.45000000000000007</v>
      </c>
      <c r="J2857" s="9">
        <v>3000</v>
      </c>
      <c r="K2857" s="10">
        <f t="shared" si="22"/>
        <v>1350.0000000000002</v>
      </c>
      <c r="L2857" s="10">
        <f t="shared" si="23"/>
        <v>405.00000000000006</v>
      </c>
      <c r="M2857" s="11">
        <v>0.3</v>
      </c>
      <c r="O2857" s="16"/>
      <c r="P2857" s="14"/>
      <c r="Q2857" s="12"/>
      <c r="R2857" s="13"/>
    </row>
    <row r="2858" spans="1:18" ht="15.75" customHeight="1">
      <c r="A2858" s="1"/>
      <c r="B2858" s="6" t="s">
        <v>14</v>
      </c>
      <c r="C2858" s="6">
        <v>1185732</v>
      </c>
      <c r="D2858" s="7">
        <v>44420</v>
      </c>
      <c r="E2858" s="6" t="s">
        <v>33</v>
      </c>
      <c r="F2858" s="6" t="s">
        <v>102</v>
      </c>
      <c r="G2858" s="6" t="s">
        <v>103</v>
      </c>
      <c r="H2858" s="6" t="s">
        <v>19</v>
      </c>
      <c r="I2858" s="8">
        <v>0.4</v>
      </c>
      <c r="J2858" s="9">
        <v>2250</v>
      </c>
      <c r="K2858" s="10">
        <f t="shared" si="22"/>
        <v>900</v>
      </c>
      <c r="L2858" s="10">
        <f t="shared" si="23"/>
        <v>270</v>
      </c>
      <c r="M2858" s="11">
        <v>0.3</v>
      </c>
      <c r="O2858" s="16"/>
      <c r="P2858" s="14"/>
      <c r="Q2858" s="12"/>
      <c r="R2858" s="13"/>
    </row>
    <row r="2859" spans="1:18" ht="15.75" customHeight="1">
      <c r="A2859" s="1"/>
      <c r="B2859" s="6" t="s">
        <v>14</v>
      </c>
      <c r="C2859" s="6">
        <v>1185732</v>
      </c>
      <c r="D2859" s="7">
        <v>44420</v>
      </c>
      <c r="E2859" s="6" t="s">
        <v>33</v>
      </c>
      <c r="F2859" s="6" t="s">
        <v>102</v>
      </c>
      <c r="G2859" s="6" t="s">
        <v>103</v>
      </c>
      <c r="H2859" s="6" t="s">
        <v>20</v>
      </c>
      <c r="I2859" s="8">
        <v>0.4</v>
      </c>
      <c r="J2859" s="9">
        <v>2000</v>
      </c>
      <c r="K2859" s="10">
        <f t="shared" si="22"/>
        <v>800</v>
      </c>
      <c r="L2859" s="10">
        <f t="shared" si="23"/>
        <v>240</v>
      </c>
      <c r="M2859" s="11">
        <v>0.3</v>
      </c>
      <c r="O2859" s="16"/>
      <c r="P2859" s="14"/>
      <c r="Q2859" s="12"/>
      <c r="R2859" s="13"/>
    </row>
    <row r="2860" spans="1:18" ht="15.75" customHeight="1">
      <c r="A2860" s="1"/>
      <c r="B2860" s="6" t="s">
        <v>14</v>
      </c>
      <c r="C2860" s="6">
        <v>1185732</v>
      </c>
      <c r="D2860" s="7">
        <v>44420</v>
      </c>
      <c r="E2860" s="6" t="s">
        <v>33</v>
      </c>
      <c r="F2860" s="6" t="s">
        <v>102</v>
      </c>
      <c r="G2860" s="6" t="s">
        <v>103</v>
      </c>
      <c r="H2860" s="6" t="s">
        <v>21</v>
      </c>
      <c r="I2860" s="8">
        <v>0.5</v>
      </c>
      <c r="J2860" s="9">
        <v>1750</v>
      </c>
      <c r="K2860" s="10">
        <f t="shared" si="22"/>
        <v>875</v>
      </c>
      <c r="L2860" s="10">
        <f t="shared" si="23"/>
        <v>306.25</v>
      </c>
      <c r="M2860" s="11">
        <v>0.35</v>
      </c>
      <c r="O2860" s="16"/>
      <c r="P2860" s="14"/>
      <c r="Q2860" s="12"/>
      <c r="R2860" s="13"/>
    </row>
    <row r="2861" spans="1:18" ht="15.75" customHeight="1">
      <c r="A2861" s="1"/>
      <c r="B2861" s="6" t="s">
        <v>14</v>
      </c>
      <c r="C2861" s="6">
        <v>1185732</v>
      </c>
      <c r="D2861" s="7">
        <v>44420</v>
      </c>
      <c r="E2861" s="6" t="s">
        <v>33</v>
      </c>
      <c r="F2861" s="6" t="s">
        <v>102</v>
      </c>
      <c r="G2861" s="6" t="s">
        <v>103</v>
      </c>
      <c r="H2861" s="6" t="s">
        <v>22</v>
      </c>
      <c r="I2861" s="8">
        <v>0.55000000000000004</v>
      </c>
      <c r="J2861" s="9">
        <v>3500</v>
      </c>
      <c r="K2861" s="10">
        <f t="shared" si="22"/>
        <v>1925.0000000000002</v>
      </c>
      <c r="L2861" s="10">
        <f t="shared" si="23"/>
        <v>770.00000000000011</v>
      </c>
      <c r="M2861" s="11">
        <v>0.4</v>
      </c>
      <c r="O2861" s="16"/>
      <c r="P2861" s="14"/>
      <c r="Q2861" s="12"/>
      <c r="R2861" s="13"/>
    </row>
    <row r="2862" spans="1:18" ht="15.75" customHeight="1">
      <c r="A2862" s="1"/>
      <c r="B2862" s="6" t="s">
        <v>14</v>
      </c>
      <c r="C2862" s="6">
        <v>1185732</v>
      </c>
      <c r="D2862" s="7">
        <v>44452</v>
      </c>
      <c r="E2862" s="6" t="s">
        <v>33</v>
      </c>
      <c r="F2862" s="6" t="s">
        <v>102</v>
      </c>
      <c r="G2862" s="6" t="s">
        <v>103</v>
      </c>
      <c r="H2862" s="6" t="s">
        <v>17</v>
      </c>
      <c r="I2862" s="8">
        <v>0.45</v>
      </c>
      <c r="J2862" s="9">
        <v>4750</v>
      </c>
      <c r="K2862" s="10">
        <f t="shared" si="22"/>
        <v>2137.5</v>
      </c>
      <c r="L2862" s="10">
        <f t="shared" si="23"/>
        <v>748.125</v>
      </c>
      <c r="M2862" s="11">
        <v>0.35</v>
      </c>
      <c r="O2862" s="16"/>
      <c r="P2862" s="14"/>
      <c r="Q2862" s="12"/>
      <c r="R2862" s="13"/>
    </row>
    <row r="2863" spans="1:18" ht="15.75" customHeight="1">
      <c r="A2863" s="1"/>
      <c r="B2863" s="6" t="s">
        <v>14</v>
      </c>
      <c r="C2863" s="6">
        <v>1185732</v>
      </c>
      <c r="D2863" s="7">
        <v>44452</v>
      </c>
      <c r="E2863" s="6" t="s">
        <v>33</v>
      </c>
      <c r="F2863" s="6" t="s">
        <v>102</v>
      </c>
      <c r="G2863" s="6" t="s">
        <v>103</v>
      </c>
      <c r="H2863" s="6" t="s">
        <v>18</v>
      </c>
      <c r="I2863" s="8">
        <v>0.40000000000000008</v>
      </c>
      <c r="J2863" s="9">
        <v>2750</v>
      </c>
      <c r="K2863" s="10">
        <f t="shared" si="22"/>
        <v>1100.0000000000002</v>
      </c>
      <c r="L2863" s="10">
        <f t="shared" si="23"/>
        <v>330.00000000000006</v>
      </c>
      <c r="M2863" s="11">
        <v>0.3</v>
      </c>
      <c r="O2863" s="16"/>
      <c r="P2863" s="14"/>
      <c r="Q2863" s="12"/>
      <c r="R2863" s="13"/>
    </row>
    <row r="2864" spans="1:18" ht="15.75" customHeight="1">
      <c r="A2864" s="1"/>
      <c r="B2864" s="6" t="s">
        <v>14</v>
      </c>
      <c r="C2864" s="6">
        <v>1185732</v>
      </c>
      <c r="D2864" s="7">
        <v>44452</v>
      </c>
      <c r="E2864" s="6" t="s">
        <v>33</v>
      </c>
      <c r="F2864" s="6" t="s">
        <v>102</v>
      </c>
      <c r="G2864" s="6" t="s">
        <v>103</v>
      </c>
      <c r="H2864" s="6" t="s">
        <v>19</v>
      </c>
      <c r="I2864" s="8">
        <v>0.35000000000000003</v>
      </c>
      <c r="J2864" s="9">
        <v>1750</v>
      </c>
      <c r="K2864" s="10">
        <f t="shared" si="22"/>
        <v>612.50000000000011</v>
      </c>
      <c r="L2864" s="10">
        <f t="shared" si="23"/>
        <v>183.75000000000003</v>
      </c>
      <c r="M2864" s="11">
        <v>0.3</v>
      </c>
      <c r="O2864" s="16"/>
      <c r="P2864" s="14"/>
      <c r="Q2864" s="12"/>
      <c r="R2864" s="13"/>
    </row>
    <row r="2865" spans="1:18" ht="15.75" customHeight="1">
      <c r="A2865" s="1"/>
      <c r="B2865" s="6" t="s">
        <v>14</v>
      </c>
      <c r="C2865" s="6">
        <v>1185732</v>
      </c>
      <c r="D2865" s="7">
        <v>44452</v>
      </c>
      <c r="E2865" s="6" t="s">
        <v>33</v>
      </c>
      <c r="F2865" s="6" t="s">
        <v>102</v>
      </c>
      <c r="G2865" s="6" t="s">
        <v>103</v>
      </c>
      <c r="H2865" s="6" t="s">
        <v>20</v>
      </c>
      <c r="I2865" s="8">
        <v>0.35000000000000003</v>
      </c>
      <c r="J2865" s="9">
        <v>1500</v>
      </c>
      <c r="K2865" s="10">
        <f t="shared" si="22"/>
        <v>525</v>
      </c>
      <c r="L2865" s="10">
        <f t="shared" si="23"/>
        <v>157.5</v>
      </c>
      <c r="M2865" s="11">
        <v>0.3</v>
      </c>
      <c r="O2865" s="16"/>
      <c r="P2865" s="14"/>
      <c r="Q2865" s="12"/>
      <c r="R2865" s="13"/>
    </row>
    <row r="2866" spans="1:18" ht="15.75" customHeight="1">
      <c r="A2866" s="1"/>
      <c r="B2866" s="6" t="s">
        <v>14</v>
      </c>
      <c r="C2866" s="6">
        <v>1185732</v>
      </c>
      <c r="D2866" s="7">
        <v>44452</v>
      </c>
      <c r="E2866" s="6" t="s">
        <v>33</v>
      </c>
      <c r="F2866" s="6" t="s">
        <v>102</v>
      </c>
      <c r="G2866" s="6" t="s">
        <v>103</v>
      </c>
      <c r="H2866" s="6" t="s">
        <v>21</v>
      </c>
      <c r="I2866" s="8">
        <v>0.45</v>
      </c>
      <c r="J2866" s="9">
        <v>1500</v>
      </c>
      <c r="K2866" s="10">
        <f t="shared" si="22"/>
        <v>675</v>
      </c>
      <c r="L2866" s="10">
        <f t="shared" si="23"/>
        <v>236.24999999999997</v>
      </c>
      <c r="M2866" s="11">
        <v>0.35</v>
      </c>
      <c r="O2866" s="16"/>
      <c r="P2866" s="14"/>
      <c r="Q2866" s="12"/>
      <c r="R2866" s="13"/>
    </row>
    <row r="2867" spans="1:18" ht="15.75" customHeight="1">
      <c r="A2867" s="1"/>
      <c r="B2867" s="6" t="s">
        <v>14</v>
      </c>
      <c r="C2867" s="6">
        <v>1185732</v>
      </c>
      <c r="D2867" s="7">
        <v>44452</v>
      </c>
      <c r="E2867" s="6" t="s">
        <v>33</v>
      </c>
      <c r="F2867" s="6" t="s">
        <v>102</v>
      </c>
      <c r="G2867" s="6" t="s">
        <v>103</v>
      </c>
      <c r="H2867" s="6" t="s">
        <v>22</v>
      </c>
      <c r="I2867" s="8">
        <v>0.5</v>
      </c>
      <c r="J2867" s="9">
        <v>2250</v>
      </c>
      <c r="K2867" s="10">
        <f t="shared" si="22"/>
        <v>1125</v>
      </c>
      <c r="L2867" s="10">
        <f t="shared" si="23"/>
        <v>450</v>
      </c>
      <c r="M2867" s="11">
        <v>0.4</v>
      </c>
      <c r="O2867" s="16"/>
      <c r="P2867" s="14"/>
      <c r="Q2867" s="12"/>
      <c r="R2867" s="13"/>
    </row>
    <row r="2868" spans="1:18" ht="15.75" customHeight="1">
      <c r="A2868" s="1"/>
      <c r="B2868" s="6" t="s">
        <v>14</v>
      </c>
      <c r="C2868" s="6">
        <v>1185732</v>
      </c>
      <c r="D2868" s="7">
        <v>44481</v>
      </c>
      <c r="E2868" s="6" t="s">
        <v>33</v>
      </c>
      <c r="F2868" s="6" t="s">
        <v>102</v>
      </c>
      <c r="G2868" s="6" t="s">
        <v>103</v>
      </c>
      <c r="H2868" s="6" t="s">
        <v>17</v>
      </c>
      <c r="I2868" s="8">
        <v>0.54999999999999993</v>
      </c>
      <c r="J2868" s="9">
        <v>4000</v>
      </c>
      <c r="K2868" s="10">
        <f t="shared" si="22"/>
        <v>2199.9999999999995</v>
      </c>
      <c r="L2868" s="10">
        <f t="shared" si="23"/>
        <v>769.99999999999977</v>
      </c>
      <c r="M2868" s="11">
        <v>0.35</v>
      </c>
      <c r="O2868" s="16"/>
      <c r="P2868" s="14"/>
      <c r="Q2868" s="12"/>
      <c r="R2868" s="13"/>
    </row>
    <row r="2869" spans="1:18" ht="15.75" customHeight="1">
      <c r="A2869" s="1"/>
      <c r="B2869" s="6" t="s">
        <v>14</v>
      </c>
      <c r="C2869" s="6">
        <v>1185732</v>
      </c>
      <c r="D2869" s="7">
        <v>44481</v>
      </c>
      <c r="E2869" s="6" t="s">
        <v>33</v>
      </c>
      <c r="F2869" s="6" t="s">
        <v>102</v>
      </c>
      <c r="G2869" s="6" t="s">
        <v>103</v>
      </c>
      <c r="H2869" s="6" t="s">
        <v>18</v>
      </c>
      <c r="I2869" s="8">
        <v>0.45</v>
      </c>
      <c r="J2869" s="9">
        <v>2500</v>
      </c>
      <c r="K2869" s="10">
        <f t="shared" si="22"/>
        <v>1125</v>
      </c>
      <c r="L2869" s="10">
        <f t="shared" si="23"/>
        <v>337.5</v>
      </c>
      <c r="M2869" s="11">
        <v>0.3</v>
      </c>
      <c r="O2869" s="16"/>
      <c r="P2869" s="14"/>
      <c r="Q2869" s="12"/>
      <c r="R2869" s="13"/>
    </row>
    <row r="2870" spans="1:18" ht="15.75" customHeight="1">
      <c r="A2870" s="1"/>
      <c r="B2870" s="6" t="s">
        <v>14</v>
      </c>
      <c r="C2870" s="6">
        <v>1185732</v>
      </c>
      <c r="D2870" s="7">
        <v>44481</v>
      </c>
      <c r="E2870" s="6" t="s">
        <v>33</v>
      </c>
      <c r="F2870" s="6" t="s">
        <v>102</v>
      </c>
      <c r="G2870" s="6" t="s">
        <v>103</v>
      </c>
      <c r="H2870" s="6" t="s">
        <v>19</v>
      </c>
      <c r="I2870" s="8">
        <v>0.45</v>
      </c>
      <c r="J2870" s="9">
        <v>1500</v>
      </c>
      <c r="K2870" s="10">
        <f t="shared" si="22"/>
        <v>675</v>
      </c>
      <c r="L2870" s="10">
        <f t="shared" si="23"/>
        <v>202.5</v>
      </c>
      <c r="M2870" s="11">
        <v>0.3</v>
      </c>
      <c r="O2870" s="16"/>
      <c r="P2870" s="14"/>
      <c r="Q2870" s="12"/>
      <c r="R2870" s="13"/>
    </row>
    <row r="2871" spans="1:18" ht="15.75" customHeight="1">
      <c r="A2871" s="1"/>
      <c r="B2871" s="6" t="s">
        <v>14</v>
      </c>
      <c r="C2871" s="6">
        <v>1185732</v>
      </c>
      <c r="D2871" s="7">
        <v>44481</v>
      </c>
      <c r="E2871" s="6" t="s">
        <v>33</v>
      </c>
      <c r="F2871" s="6" t="s">
        <v>102</v>
      </c>
      <c r="G2871" s="6" t="s">
        <v>103</v>
      </c>
      <c r="H2871" s="6" t="s">
        <v>20</v>
      </c>
      <c r="I2871" s="8">
        <v>0.45</v>
      </c>
      <c r="J2871" s="9">
        <v>1250</v>
      </c>
      <c r="K2871" s="10">
        <f t="shared" si="22"/>
        <v>562.5</v>
      </c>
      <c r="L2871" s="10">
        <f t="shared" si="23"/>
        <v>168.75</v>
      </c>
      <c r="M2871" s="11">
        <v>0.3</v>
      </c>
      <c r="O2871" s="16"/>
      <c r="P2871" s="14"/>
      <c r="Q2871" s="12"/>
      <c r="R2871" s="13"/>
    </row>
    <row r="2872" spans="1:18" ht="15.75" customHeight="1">
      <c r="A2872" s="1"/>
      <c r="B2872" s="6" t="s">
        <v>14</v>
      </c>
      <c r="C2872" s="6">
        <v>1185732</v>
      </c>
      <c r="D2872" s="7">
        <v>44481</v>
      </c>
      <c r="E2872" s="6" t="s">
        <v>33</v>
      </c>
      <c r="F2872" s="6" t="s">
        <v>102</v>
      </c>
      <c r="G2872" s="6" t="s">
        <v>103</v>
      </c>
      <c r="H2872" s="6" t="s">
        <v>21</v>
      </c>
      <c r="I2872" s="8">
        <v>0.54999999999999993</v>
      </c>
      <c r="J2872" s="9">
        <v>1250</v>
      </c>
      <c r="K2872" s="10">
        <f t="shared" si="22"/>
        <v>687.49999999999989</v>
      </c>
      <c r="L2872" s="10">
        <f t="shared" si="23"/>
        <v>240.62499999999994</v>
      </c>
      <c r="M2872" s="11">
        <v>0.35</v>
      </c>
      <c r="O2872" s="16"/>
      <c r="P2872" s="14"/>
      <c r="Q2872" s="12"/>
      <c r="R2872" s="13"/>
    </row>
    <row r="2873" spans="1:18" ht="15.75" customHeight="1">
      <c r="A2873" s="1"/>
      <c r="B2873" s="6" t="s">
        <v>14</v>
      </c>
      <c r="C2873" s="6">
        <v>1185732</v>
      </c>
      <c r="D2873" s="7">
        <v>44481</v>
      </c>
      <c r="E2873" s="6" t="s">
        <v>33</v>
      </c>
      <c r="F2873" s="6" t="s">
        <v>102</v>
      </c>
      <c r="G2873" s="6" t="s">
        <v>103</v>
      </c>
      <c r="H2873" s="6" t="s">
        <v>22</v>
      </c>
      <c r="I2873" s="8">
        <v>0.59999999999999987</v>
      </c>
      <c r="J2873" s="9">
        <v>2500</v>
      </c>
      <c r="K2873" s="10">
        <f t="shared" si="22"/>
        <v>1499.9999999999998</v>
      </c>
      <c r="L2873" s="10">
        <f t="shared" si="23"/>
        <v>599.99999999999989</v>
      </c>
      <c r="M2873" s="11">
        <v>0.4</v>
      </c>
      <c r="O2873" s="16"/>
      <c r="P2873" s="14"/>
      <c r="Q2873" s="12"/>
      <c r="R2873" s="13"/>
    </row>
    <row r="2874" spans="1:18" ht="15.75" customHeight="1">
      <c r="A2874" s="1"/>
      <c r="B2874" s="6" t="s">
        <v>14</v>
      </c>
      <c r="C2874" s="6">
        <v>1185732</v>
      </c>
      <c r="D2874" s="7">
        <v>44512</v>
      </c>
      <c r="E2874" s="6" t="s">
        <v>33</v>
      </c>
      <c r="F2874" s="6" t="s">
        <v>102</v>
      </c>
      <c r="G2874" s="6" t="s">
        <v>103</v>
      </c>
      <c r="H2874" s="6" t="s">
        <v>17</v>
      </c>
      <c r="I2874" s="8">
        <v>0.54999999999999993</v>
      </c>
      <c r="J2874" s="9">
        <v>4000</v>
      </c>
      <c r="K2874" s="10">
        <f t="shared" si="22"/>
        <v>2199.9999999999995</v>
      </c>
      <c r="L2874" s="10">
        <f t="shared" si="23"/>
        <v>769.99999999999977</v>
      </c>
      <c r="M2874" s="11">
        <v>0.35</v>
      </c>
      <c r="O2874" s="16"/>
      <c r="P2874" s="14"/>
      <c r="Q2874" s="12"/>
      <c r="R2874" s="13"/>
    </row>
    <row r="2875" spans="1:18" ht="15.75" customHeight="1">
      <c r="A2875" s="1"/>
      <c r="B2875" s="6" t="s">
        <v>14</v>
      </c>
      <c r="C2875" s="6">
        <v>1185732</v>
      </c>
      <c r="D2875" s="7">
        <v>44512</v>
      </c>
      <c r="E2875" s="6" t="s">
        <v>33</v>
      </c>
      <c r="F2875" s="6" t="s">
        <v>102</v>
      </c>
      <c r="G2875" s="6" t="s">
        <v>103</v>
      </c>
      <c r="H2875" s="6" t="s">
        <v>18</v>
      </c>
      <c r="I2875" s="8">
        <v>0.45</v>
      </c>
      <c r="J2875" s="9">
        <v>2500</v>
      </c>
      <c r="K2875" s="10">
        <f t="shared" si="22"/>
        <v>1125</v>
      </c>
      <c r="L2875" s="10">
        <f t="shared" si="23"/>
        <v>337.5</v>
      </c>
      <c r="M2875" s="11">
        <v>0.3</v>
      </c>
      <c r="O2875" s="16"/>
      <c r="P2875" s="14"/>
      <c r="Q2875" s="12"/>
      <c r="R2875" s="13"/>
    </row>
    <row r="2876" spans="1:18" ht="15.75" customHeight="1">
      <c r="A2876" s="1"/>
      <c r="B2876" s="6" t="s">
        <v>14</v>
      </c>
      <c r="C2876" s="6">
        <v>1185732</v>
      </c>
      <c r="D2876" s="7">
        <v>44512</v>
      </c>
      <c r="E2876" s="6" t="s">
        <v>33</v>
      </c>
      <c r="F2876" s="6" t="s">
        <v>102</v>
      </c>
      <c r="G2876" s="6" t="s">
        <v>103</v>
      </c>
      <c r="H2876" s="6" t="s">
        <v>19</v>
      </c>
      <c r="I2876" s="8">
        <v>0.45</v>
      </c>
      <c r="J2876" s="9">
        <v>1950</v>
      </c>
      <c r="K2876" s="10">
        <f t="shared" si="22"/>
        <v>877.5</v>
      </c>
      <c r="L2876" s="10">
        <f t="shared" si="23"/>
        <v>263.25</v>
      </c>
      <c r="M2876" s="11">
        <v>0.3</v>
      </c>
      <c r="O2876" s="16"/>
      <c r="P2876" s="14"/>
      <c r="Q2876" s="12"/>
      <c r="R2876" s="13"/>
    </row>
    <row r="2877" spans="1:18" ht="15.75" customHeight="1">
      <c r="A2877" s="1"/>
      <c r="B2877" s="6" t="s">
        <v>14</v>
      </c>
      <c r="C2877" s="6">
        <v>1185732</v>
      </c>
      <c r="D2877" s="7">
        <v>44512</v>
      </c>
      <c r="E2877" s="6" t="s">
        <v>33</v>
      </c>
      <c r="F2877" s="6" t="s">
        <v>102</v>
      </c>
      <c r="G2877" s="6" t="s">
        <v>103</v>
      </c>
      <c r="H2877" s="6" t="s">
        <v>20</v>
      </c>
      <c r="I2877" s="8">
        <v>0.45</v>
      </c>
      <c r="J2877" s="9">
        <v>1750</v>
      </c>
      <c r="K2877" s="10">
        <f t="shared" si="22"/>
        <v>787.5</v>
      </c>
      <c r="L2877" s="10">
        <f t="shared" si="23"/>
        <v>236.25</v>
      </c>
      <c r="M2877" s="11">
        <v>0.3</v>
      </c>
      <c r="O2877" s="16"/>
      <c r="P2877" s="14"/>
      <c r="Q2877" s="12"/>
      <c r="R2877" s="13"/>
    </row>
    <row r="2878" spans="1:18" ht="15.75" customHeight="1">
      <c r="A2878" s="1"/>
      <c r="B2878" s="6" t="s">
        <v>14</v>
      </c>
      <c r="C2878" s="6">
        <v>1185732</v>
      </c>
      <c r="D2878" s="7">
        <v>44512</v>
      </c>
      <c r="E2878" s="6" t="s">
        <v>33</v>
      </c>
      <c r="F2878" s="6" t="s">
        <v>102</v>
      </c>
      <c r="G2878" s="6" t="s">
        <v>103</v>
      </c>
      <c r="H2878" s="6" t="s">
        <v>21</v>
      </c>
      <c r="I2878" s="8">
        <v>0.6</v>
      </c>
      <c r="J2878" s="9">
        <v>1500</v>
      </c>
      <c r="K2878" s="10">
        <f t="shared" si="22"/>
        <v>900</v>
      </c>
      <c r="L2878" s="10">
        <f t="shared" si="23"/>
        <v>315</v>
      </c>
      <c r="M2878" s="11">
        <v>0.35</v>
      </c>
      <c r="O2878" s="16"/>
      <c r="P2878" s="14"/>
      <c r="Q2878" s="12"/>
      <c r="R2878" s="13"/>
    </row>
    <row r="2879" spans="1:18" ht="15.75" customHeight="1">
      <c r="A2879" s="1"/>
      <c r="B2879" s="6" t="s">
        <v>14</v>
      </c>
      <c r="C2879" s="6">
        <v>1185732</v>
      </c>
      <c r="D2879" s="7">
        <v>44512</v>
      </c>
      <c r="E2879" s="6" t="s">
        <v>33</v>
      </c>
      <c r="F2879" s="6" t="s">
        <v>102</v>
      </c>
      <c r="G2879" s="6" t="s">
        <v>103</v>
      </c>
      <c r="H2879" s="6" t="s">
        <v>22</v>
      </c>
      <c r="I2879" s="8">
        <v>0.64999999999999991</v>
      </c>
      <c r="J2879" s="9">
        <v>2500</v>
      </c>
      <c r="K2879" s="10">
        <f t="shared" si="22"/>
        <v>1624.9999999999998</v>
      </c>
      <c r="L2879" s="10">
        <f t="shared" si="23"/>
        <v>650</v>
      </c>
      <c r="M2879" s="11">
        <v>0.4</v>
      </c>
      <c r="O2879" s="16"/>
      <c r="P2879" s="14"/>
      <c r="Q2879" s="12"/>
      <c r="R2879" s="13"/>
    </row>
    <row r="2880" spans="1:18" ht="15.75" customHeight="1">
      <c r="A2880" s="1"/>
      <c r="B2880" s="6" t="s">
        <v>14</v>
      </c>
      <c r="C2880" s="6">
        <v>1185732</v>
      </c>
      <c r="D2880" s="7">
        <v>44541</v>
      </c>
      <c r="E2880" s="6" t="s">
        <v>33</v>
      </c>
      <c r="F2880" s="6" t="s">
        <v>102</v>
      </c>
      <c r="G2880" s="6" t="s">
        <v>103</v>
      </c>
      <c r="H2880" s="6" t="s">
        <v>17</v>
      </c>
      <c r="I2880" s="8">
        <v>0.6</v>
      </c>
      <c r="J2880" s="9">
        <v>5000</v>
      </c>
      <c r="K2880" s="10">
        <f t="shared" si="22"/>
        <v>3000</v>
      </c>
      <c r="L2880" s="10">
        <f t="shared" si="23"/>
        <v>1050</v>
      </c>
      <c r="M2880" s="11">
        <v>0.35</v>
      </c>
      <c r="O2880" s="16"/>
      <c r="P2880" s="14"/>
      <c r="Q2880" s="12"/>
      <c r="R2880" s="13"/>
    </row>
    <row r="2881" spans="1:18" ht="15.75" customHeight="1">
      <c r="A2881" s="1"/>
      <c r="B2881" s="6" t="s">
        <v>14</v>
      </c>
      <c r="C2881" s="6">
        <v>1185732</v>
      </c>
      <c r="D2881" s="7">
        <v>44541</v>
      </c>
      <c r="E2881" s="6" t="s">
        <v>33</v>
      </c>
      <c r="F2881" s="6" t="s">
        <v>102</v>
      </c>
      <c r="G2881" s="6" t="s">
        <v>103</v>
      </c>
      <c r="H2881" s="6" t="s">
        <v>18</v>
      </c>
      <c r="I2881" s="8">
        <v>0.5</v>
      </c>
      <c r="J2881" s="9">
        <v>3000</v>
      </c>
      <c r="K2881" s="10">
        <f t="shared" si="22"/>
        <v>1500</v>
      </c>
      <c r="L2881" s="10">
        <f t="shared" si="23"/>
        <v>450</v>
      </c>
      <c r="M2881" s="11">
        <v>0.3</v>
      </c>
      <c r="O2881" s="16"/>
      <c r="P2881" s="14"/>
      <c r="Q2881" s="12"/>
      <c r="R2881" s="13"/>
    </row>
    <row r="2882" spans="1:18" ht="15.75" customHeight="1">
      <c r="A2882" s="1"/>
      <c r="B2882" s="6" t="s">
        <v>14</v>
      </c>
      <c r="C2882" s="6">
        <v>1185732</v>
      </c>
      <c r="D2882" s="7">
        <v>44541</v>
      </c>
      <c r="E2882" s="6" t="s">
        <v>33</v>
      </c>
      <c r="F2882" s="6" t="s">
        <v>102</v>
      </c>
      <c r="G2882" s="6" t="s">
        <v>103</v>
      </c>
      <c r="H2882" s="6" t="s">
        <v>19</v>
      </c>
      <c r="I2882" s="8">
        <v>0.5</v>
      </c>
      <c r="J2882" s="9">
        <v>2500</v>
      </c>
      <c r="K2882" s="10">
        <f t="shared" si="22"/>
        <v>1250</v>
      </c>
      <c r="L2882" s="10">
        <f t="shared" si="23"/>
        <v>375</v>
      </c>
      <c r="M2882" s="11">
        <v>0.3</v>
      </c>
      <c r="O2882" s="16"/>
      <c r="P2882" s="14"/>
      <c r="Q2882" s="12"/>
      <c r="R2882" s="13"/>
    </row>
    <row r="2883" spans="1:18" ht="15.75" customHeight="1">
      <c r="A2883" s="1"/>
      <c r="B2883" s="6" t="s">
        <v>14</v>
      </c>
      <c r="C2883" s="6">
        <v>1185732</v>
      </c>
      <c r="D2883" s="7">
        <v>44541</v>
      </c>
      <c r="E2883" s="6" t="s">
        <v>33</v>
      </c>
      <c r="F2883" s="6" t="s">
        <v>102</v>
      </c>
      <c r="G2883" s="6" t="s">
        <v>103</v>
      </c>
      <c r="H2883" s="6" t="s">
        <v>20</v>
      </c>
      <c r="I2883" s="8">
        <v>0.5</v>
      </c>
      <c r="J2883" s="9">
        <v>2000</v>
      </c>
      <c r="K2883" s="10">
        <f t="shared" si="22"/>
        <v>1000</v>
      </c>
      <c r="L2883" s="10">
        <f t="shared" si="23"/>
        <v>300</v>
      </c>
      <c r="M2883" s="11">
        <v>0.3</v>
      </c>
      <c r="O2883" s="16"/>
      <c r="P2883" s="14"/>
      <c r="Q2883" s="12"/>
      <c r="R2883" s="13"/>
    </row>
    <row r="2884" spans="1:18" ht="15.75" customHeight="1">
      <c r="A2884" s="1"/>
      <c r="B2884" s="6" t="s">
        <v>14</v>
      </c>
      <c r="C2884" s="6">
        <v>1185732</v>
      </c>
      <c r="D2884" s="7">
        <v>44541</v>
      </c>
      <c r="E2884" s="6" t="s">
        <v>33</v>
      </c>
      <c r="F2884" s="6" t="s">
        <v>102</v>
      </c>
      <c r="G2884" s="6" t="s">
        <v>103</v>
      </c>
      <c r="H2884" s="6" t="s">
        <v>21</v>
      </c>
      <c r="I2884" s="8">
        <v>0.6</v>
      </c>
      <c r="J2884" s="9">
        <v>2000</v>
      </c>
      <c r="K2884" s="10">
        <f t="shared" si="22"/>
        <v>1200</v>
      </c>
      <c r="L2884" s="10">
        <f t="shared" si="23"/>
        <v>420</v>
      </c>
      <c r="M2884" s="11">
        <v>0.35</v>
      </c>
      <c r="O2884" s="16"/>
      <c r="P2884" s="14"/>
      <c r="Q2884" s="12"/>
      <c r="R2884" s="13"/>
    </row>
    <row r="2885" spans="1:18" ht="15.75" customHeight="1">
      <c r="A2885" s="1"/>
      <c r="B2885" s="6" t="s">
        <v>14</v>
      </c>
      <c r="C2885" s="6">
        <v>1185732</v>
      </c>
      <c r="D2885" s="7">
        <v>44541</v>
      </c>
      <c r="E2885" s="6" t="s">
        <v>33</v>
      </c>
      <c r="F2885" s="6" t="s">
        <v>102</v>
      </c>
      <c r="G2885" s="6" t="s">
        <v>103</v>
      </c>
      <c r="H2885" s="6" t="s">
        <v>22</v>
      </c>
      <c r="I2885" s="8">
        <v>0.64999999999999991</v>
      </c>
      <c r="J2885" s="9">
        <v>3000</v>
      </c>
      <c r="K2885" s="10">
        <f t="shared" si="22"/>
        <v>1949.9999999999998</v>
      </c>
      <c r="L2885" s="10">
        <f t="shared" si="23"/>
        <v>780</v>
      </c>
      <c r="M2885" s="11">
        <v>0.4</v>
      </c>
      <c r="O2885" s="16"/>
      <c r="P2885" s="14"/>
      <c r="Q2885" s="12"/>
      <c r="R2885" s="13"/>
    </row>
    <row r="2886" spans="1:18" ht="15.75" customHeight="1">
      <c r="A2886" s="1" t="s">
        <v>39</v>
      </c>
      <c r="B2886" s="6" t="s">
        <v>14</v>
      </c>
      <c r="C2886" s="6">
        <v>1185732</v>
      </c>
      <c r="D2886" s="7">
        <v>44205</v>
      </c>
      <c r="E2886" s="6" t="s">
        <v>33</v>
      </c>
      <c r="F2886" s="6" t="s">
        <v>104</v>
      </c>
      <c r="G2886" s="6" t="s">
        <v>105</v>
      </c>
      <c r="H2886" s="6" t="s">
        <v>17</v>
      </c>
      <c r="I2886" s="8">
        <v>0.35000000000000003</v>
      </c>
      <c r="J2886" s="9">
        <v>4750</v>
      </c>
      <c r="K2886" s="10">
        <f t="shared" si="22"/>
        <v>1662.5000000000002</v>
      </c>
      <c r="L2886" s="10">
        <f t="shared" si="23"/>
        <v>581.875</v>
      </c>
      <c r="M2886" s="11">
        <v>0.35</v>
      </c>
      <c r="O2886" s="16"/>
      <c r="P2886" s="14"/>
      <c r="Q2886" s="12"/>
      <c r="R2886" s="13"/>
    </row>
    <row r="2887" spans="1:18" ht="15.75" customHeight="1">
      <c r="A2887" s="1"/>
      <c r="B2887" s="6" t="s">
        <v>14</v>
      </c>
      <c r="C2887" s="6">
        <v>1185732</v>
      </c>
      <c r="D2887" s="7">
        <v>44205</v>
      </c>
      <c r="E2887" s="6" t="s">
        <v>33</v>
      </c>
      <c r="F2887" s="6" t="s">
        <v>104</v>
      </c>
      <c r="G2887" s="6" t="s">
        <v>105</v>
      </c>
      <c r="H2887" s="6" t="s">
        <v>18</v>
      </c>
      <c r="I2887" s="8">
        <v>0.35000000000000003</v>
      </c>
      <c r="J2887" s="9">
        <v>2750</v>
      </c>
      <c r="K2887" s="10">
        <f t="shared" si="22"/>
        <v>962.50000000000011</v>
      </c>
      <c r="L2887" s="10">
        <f t="shared" si="23"/>
        <v>288.75</v>
      </c>
      <c r="M2887" s="11">
        <v>0.3</v>
      </c>
      <c r="O2887" s="16"/>
      <c r="P2887" s="14"/>
      <c r="Q2887" s="12"/>
      <c r="R2887" s="13"/>
    </row>
    <row r="2888" spans="1:18" ht="15.75" customHeight="1">
      <c r="A2888" s="1"/>
      <c r="B2888" s="6" t="s">
        <v>14</v>
      </c>
      <c r="C2888" s="6">
        <v>1185732</v>
      </c>
      <c r="D2888" s="7">
        <v>44205</v>
      </c>
      <c r="E2888" s="6" t="s">
        <v>33</v>
      </c>
      <c r="F2888" s="6" t="s">
        <v>104</v>
      </c>
      <c r="G2888" s="6" t="s">
        <v>105</v>
      </c>
      <c r="H2888" s="6" t="s">
        <v>19</v>
      </c>
      <c r="I2888" s="8">
        <v>0.25000000000000006</v>
      </c>
      <c r="J2888" s="9">
        <v>2750</v>
      </c>
      <c r="K2888" s="10">
        <f t="shared" si="22"/>
        <v>687.50000000000011</v>
      </c>
      <c r="L2888" s="10">
        <f t="shared" si="23"/>
        <v>206.25000000000003</v>
      </c>
      <c r="M2888" s="11">
        <v>0.3</v>
      </c>
      <c r="O2888" s="16"/>
      <c r="P2888" s="14"/>
      <c r="Q2888" s="12"/>
      <c r="R2888" s="13"/>
    </row>
    <row r="2889" spans="1:18" ht="15.75" customHeight="1">
      <c r="A2889" s="1"/>
      <c r="B2889" s="6" t="s">
        <v>14</v>
      </c>
      <c r="C2889" s="6">
        <v>1185732</v>
      </c>
      <c r="D2889" s="7">
        <v>44205</v>
      </c>
      <c r="E2889" s="6" t="s">
        <v>33</v>
      </c>
      <c r="F2889" s="6" t="s">
        <v>104</v>
      </c>
      <c r="G2889" s="6" t="s">
        <v>105</v>
      </c>
      <c r="H2889" s="6" t="s">
        <v>20</v>
      </c>
      <c r="I2889" s="8">
        <v>0.30000000000000004</v>
      </c>
      <c r="J2889" s="9">
        <v>1250</v>
      </c>
      <c r="K2889" s="10">
        <f t="shared" si="22"/>
        <v>375.00000000000006</v>
      </c>
      <c r="L2889" s="10">
        <f t="shared" si="23"/>
        <v>112.50000000000001</v>
      </c>
      <c r="M2889" s="11">
        <v>0.3</v>
      </c>
      <c r="O2889" s="16"/>
      <c r="P2889" s="14"/>
      <c r="Q2889" s="12"/>
      <c r="R2889" s="13"/>
    </row>
    <row r="2890" spans="1:18" ht="15.75" customHeight="1">
      <c r="A2890" s="1"/>
      <c r="B2890" s="6" t="s">
        <v>14</v>
      </c>
      <c r="C2890" s="6">
        <v>1185732</v>
      </c>
      <c r="D2890" s="7">
        <v>44205</v>
      </c>
      <c r="E2890" s="6" t="s">
        <v>33</v>
      </c>
      <c r="F2890" s="6" t="s">
        <v>104</v>
      </c>
      <c r="G2890" s="6" t="s">
        <v>105</v>
      </c>
      <c r="H2890" s="6" t="s">
        <v>21</v>
      </c>
      <c r="I2890" s="8">
        <v>0.44999999999999996</v>
      </c>
      <c r="J2890" s="9">
        <v>1750</v>
      </c>
      <c r="K2890" s="10">
        <f t="shared" si="22"/>
        <v>787.49999999999989</v>
      </c>
      <c r="L2890" s="10">
        <f t="shared" si="23"/>
        <v>275.62499999999994</v>
      </c>
      <c r="M2890" s="11">
        <v>0.35</v>
      </c>
      <c r="O2890" s="16"/>
      <c r="P2890" s="14"/>
      <c r="Q2890" s="12"/>
      <c r="R2890" s="13"/>
    </row>
    <row r="2891" spans="1:18" ht="15.75" customHeight="1">
      <c r="A2891" s="1"/>
      <c r="B2891" s="6" t="s">
        <v>14</v>
      </c>
      <c r="C2891" s="6">
        <v>1185732</v>
      </c>
      <c r="D2891" s="7">
        <v>44205</v>
      </c>
      <c r="E2891" s="6" t="s">
        <v>33</v>
      </c>
      <c r="F2891" s="6" t="s">
        <v>104</v>
      </c>
      <c r="G2891" s="6" t="s">
        <v>105</v>
      </c>
      <c r="H2891" s="6" t="s">
        <v>22</v>
      </c>
      <c r="I2891" s="8">
        <v>0.35000000000000003</v>
      </c>
      <c r="J2891" s="9">
        <v>2750</v>
      </c>
      <c r="K2891" s="10">
        <f t="shared" si="22"/>
        <v>962.50000000000011</v>
      </c>
      <c r="L2891" s="10">
        <f t="shared" si="23"/>
        <v>385.00000000000006</v>
      </c>
      <c r="M2891" s="11">
        <v>0.4</v>
      </c>
      <c r="O2891" s="16"/>
      <c r="P2891" s="14"/>
      <c r="Q2891" s="12"/>
      <c r="R2891" s="13"/>
    </row>
    <row r="2892" spans="1:18" ht="15.75" customHeight="1">
      <c r="A2892" s="1"/>
      <c r="B2892" s="6" t="s">
        <v>14</v>
      </c>
      <c r="C2892" s="6">
        <v>1185732</v>
      </c>
      <c r="D2892" s="7">
        <v>44236</v>
      </c>
      <c r="E2892" s="6" t="s">
        <v>33</v>
      </c>
      <c r="F2892" s="6" t="s">
        <v>104</v>
      </c>
      <c r="G2892" s="6" t="s">
        <v>105</v>
      </c>
      <c r="H2892" s="6" t="s">
        <v>17</v>
      </c>
      <c r="I2892" s="8">
        <v>0.35000000000000003</v>
      </c>
      <c r="J2892" s="9">
        <v>5250</v>
      </c>
      <c r="K2892" s="10">
        <f t="shared" si="22"/>
        <v>1837.5000000000002</v>
      </c>
      <c r="L2892" s="10">
        <f t="shared" si="23"/>
        <v>643.125</v>
      </c>
      <c r="M2892" s="11">
        <v>0.35</v>
      </c>
      <c r="O2892" s="16"/>
      <c r="P2892" s="14"/>
      <c r="Q2892" s="12"/>
      <c r="R2892" s="13"/>
    </row>
    <row r="2893" spans="1:18" ht="15.75" customHeight="1">
      <c r="A2893" s="1"/>
      <c r="B2893" s="6" t="s">
        <v>14</v>
      </c>
      <c r="C2893" s="6">
        <v>1185732</v>
      </c>
      <c r="D2893" s="7">
        <v>44236</v>
      </c>
      <c r="E2893" s="6" t="s">
        <v>33</v>
      </c>
      <c r="F2893" s="6" t="s">
        <v>104</v>
      </c>
      <c r="G2893" s="6" t="s">
        <v>105</v>
      </c>
      <c r="H2893" s="6" t="s">
        <v>18</v>
      </c>
      <c r="I2893" s="8">
        <v>0.35000000000000003</v>
      </c>
      <c r="J2893" s="9">
        <v>1750</v>
      </c>
      <c r="K2893" s="10">
        <f t="shared" si="22"/>
        <v>612.50000000000011</v>
      </c>
      <c r="L2893" s="10">
        <f t="shared" si="23"/>
        <v>183.75000000000003</v>
      </c>
      <c r="M2893" s="11">
        <v>0.3</v>
      </c>
      <c r="O2893" s="16"/>
      <c r="P2893" s="14"/>
      <c r="Q2893" s="12"/>
      <c r="R2893" s="13"/>
    </row>
    <row r="2894" spans="1:18" ht="15.75" customHeight="1">
      <c r="A2894" s="1"/>
      <c r="B2894" s="6" t="s">
        <v>14</v>
      </c>
      <c r="C2894" s="6">
        <v>1185732</v>
      </c>
      <c r="D2894" s="7">
        <v>44236</v>
      </c>
      <c r="E2894" s="6" t="s">
        <v>33</v>
      </c>
      <c r="F2894" s="6" t="s">
        <v>104</v>
      </c>
      <c r="G2894" s="6" t="s">
        <v>105</v>
      </c>
      <c r="H2894" s="6" t="s">
        <v>19</v>
      </c>
      <c r="I2894" s="8">
        <v>0.25000000000000006</v>
      </c>
      <c r="J2894" s="9">
        <v>2250</v>
      </c>
      <c r="K2894" s="10">
        <f t="shared" si="22"/>
        <v>562.50000000000011</v>
      </c>
      <c r="L2894" s="10">
        <f t="shared" si="23"/>
        <v>168.75000000000003</v>
      </c>
      <c r="M2894" s="11">
        <v>0.3</v>
      </c>
      <c r="O2894" s="16"/>
      <c r="P2894" s="14"/>
      <c r="Q2894" s="12"/>
      <c r="R2894" s="13"/>
    </row>
    <row r="2895" spans="1:18" ht="15.75" customHeight="1">
      <c r="A2895" s="1"/>
      <c r="B2895" s="6" t="s">
        <v>14</v>
      </c>
      <c r="C2895" s="6">
        <v>1185732</v>
      </c>
      <c r="D2895" s="7">
        <v>44236</v>
      </c>
      <c r="E2895" s="6" t="s">
        <v>33</v>
      </c>
      <c r="F2895" s="6" t="s">
        <v>104</v>
      </c>
      <c r="G2895" s="6" t="s">
        <v>105</v>
      </c>
      <c r="H2895" s="6" t="s">
        <v>20</v>
      </c>
      <c r="I2895" s="8">
        <v>0.30000000000000004</v>
      </c>
      <c r="J2895" s="9">
        <v>1000</v>
      </c>
      <c r="K2895" s="10">
        <f t="shared" si="22"/>
        <v>300.00000000000006</v>
      </c>
      <c r="L2895" s="10">
        <f t="shared" si="23"/>
        <v>90.000000000000014</v>
      </c>
      <c r="M2895" s="11">
        <v>0.3</v>
      </c>
      <c r="O2895" s="16"/>
      <c r="P2895" s="14"/>
      <c r="Q2895" s="12"/>
      <c r="R2895" s="13"/>
    </row>
    <row r="2896" spans="1:18" ht="15.75" customHeight="1">
      <c r="A2896" s="1"/>
      <c r="B2896" s="6" t="s">
        <v>14</v>
      </c>
      <c r="C2896" s="6">
        <v>1185732</v>
      </c>
      <c r="D2896" s="7">
        <v>44236</v>
      </c>
      <c r="E2896" s="6" t="s">
        <v>33</v>
      </c>
      <c r="F2896" s="6" t="s">
        <v>104</v>
      </c>
      <c r="G2896" s="6" t="s">
        <v>105</v>
      </c>
      <c r="H2896" s="6" t="s">
        <v>21</v>
      </c>
      <c r="I2896" s="8">
        <v>0.44999999999999996</v>
      </c>
      <c r="J2896" s="9">
        <v>1750</v>
      </c>
      <c r="K2896" s="10">
        <f t="shared" si="22"/>
        <v>787.49999999999989</v>
      </c>
      <c r="L2896" s="10">
        <f t="shared" si="23"/>
        <v>275.62499999999994</v>
      </c>
      <c r="M2896" s="11">
        <v>0.35</v>
      </c>
      <c r="O2896" s="16"/>
      <c r="P2896" s="14"/>
      <c r="Q2896" s="12"/>
      <c r="R2896" s="13"/>
    </row>
    <row r="2897" spans="1:18" ht="15.75" customHeight="1">
      <c r="A2897" s="1"/>
      <c r="B2897" s="6" t="s">
        <v>14</v>
      </c>
      <c r="C2897" s="6">
        <v>1185732</v>
      </c>
      <c r="D2897" s="7">
        <v>44236</v>
      </c>
      <c r="E2897" s="6" t="s">
        <v>33</v>
      </c>
      <c r="F2897" s="6" t="s">
        <v>104</v>
      </c>
      <c r="G2897" s="6" t="s">
        <v>105</v>
      </c>
      <c r="H2897" s="6" t="s">
        <v>22</v>
      </c>
      <c r="I2897" s="8">
        <v>0.24999999999999997</v>
      </c>
      <c r="J2897" s="9">
        <v>2750</v>
      </c>
      <c r="K2897" s="10">
        <f t="shared" si="22"/>
        <v>687.49999999999989</v>
      </c>
      <c r="L2897" s="10">
        <f t="shared" si="23"/>
        <v>274.99999999999994</v>
      </c>
      <c r="M2897" s="11">
        <v>0.4</v>
      </c>
      <c r="O2897" s="16"/>
      <c r="P2897" s="14"/>
      <c r="Q2897" s="12"/>
      <c r="R2897" s="13"/>
    </row>
    <row r="2898" spans="1:18" ht="15.75" customHeight="1">
      <c r="A2898" s="1"/>
      <c r="B2898" s="6" t="s">
        <v>14</v>
      </c>
      <c r="C2898" s="6">
        <v>1185732</v>
      </c>
      <c r="D2898" s="7">
        <v>44263</v>
      </c>
      <c r="E2898" s="6" t="s">
        <v>33</v>
      </c>
      <c r="F2898" s="6" t="s">
        <v>104</v>
      </c>
      <c r="G2898" s="6" t="s">
        <v>105</v>
      </c>
      <c r="H2898" s="6" t="s">
        <v>17</v>
      </c>
      <c r="I2898" s="8">
        <v>0.30000000000000004</v>
      </c>
      <c r="J2898" s="9">
        <v>4950</v>
      </c>
      <c r="K2898" s="10">
        <f t="shared" si="22"/>
        <v>1485.0000000000002</v>
      </c>
      <c r="L2898" s="10">
        <f t="shared" si="23"/>
        <v>519.75</v>
      </c>
      <c r="M2898" s="11">
        <v>0.35</v>
      </c>
      <c r="O2898" s="16"/>
      <c r="P2898" s="14"/>
      <c r="Q2898" s="12"/>
      <c r="R2898" s="13"/>
    </row>
    <row r="2899" spans="1:18" ht="15.75" customHeight="1">
      <c r="A2899" s="1"/>
      <c r="B2899" s="6" t="s">
        <v>14</v>
      </c>
      <c r="C2899" s="6">
        <v>1185732</v>
      </c>
      <c r="D2899" s="7">
        <v>44263</v>
      </c>
      <c r="E2899" s="6" t="s">
        <v>33</v>
      </c>
      <c r="F2899" s="6" t="s">
        <v>104</v>
      </c>
      <c r="G2899" s="6" t="s">
        <v>105</v>
      </c>
      <c r="H2899" s="6" t="s">
        <v>18</v>
      </c>
      <c r="I2899" s="8">
        <v>0.30000000000000004</v>
      </c>
      <c r="J2899" s="9">
        <v>2000</v>
      </c>
      <c r="K2899" s="10">
        <f t="shared" si="22"/>
        <v>600.00000000000011</v>
      </c>
      <c r="L2899" s="10">
        <f t="shared" si="23"/>
        <v>180.00000000000003</v>
      </c>
      <c r="M2899" s="11">
        <v>0.3</v>
      </c>
      <c r="O2899" s="16"/>
      <c r="P2899" s="14"/>
      <c r="Q2899" s="12"/>
      <c r="R2899" s="13"/>
    </row>
    <row r="2900" spans="1:18" ht="15.75" customHeight="1">
      <c r="A2900" s="1"/>
      <c r="B2900" s="6" t="s">
        <v>14</v>
      </c>
      <c r="C2900" s="6">
        <v>1185732</v>
      </c>
      <c r="D2900" s="7">
        <v>44263</v>
      </c>
      <c r="E2900" s="6" t="s">
        <v>33</v>
      </c>
      <c r="F2900" s="6" t="s">
        <v>104</v>
      </c>
      <c r="G2900" s="6" t="s">
        <v>105</v>
      </c>
      <c r="H2900" s="6" t="s">
        <v>19</v>
      </c>
      <c r="I2900" s="8">
        <v>0.20000000000000004</v>
      </c>
      <c r="J2900" s="9">
        <v>2250</v>
      </c>
      <c r="K2900" s="10">
        <f t="shared" si="22"/>
        <v>450.00000000000011</v>
      </c>
      <c r="L2900" s="10">
        <f t="shared" si="23"/>
        <v>135.00000000000003</v>
      </c>
      <c r="M2900" s="11">
        <v>0.3</v>
      </c>
      <c r="O2900" s="16"/>
      <c r="P2900" s="14"/>
      <c r="Q2900" s="12"/>
      <c r="R2900" s="13"/>
    </row>
    <row r="2901" spans="1:18" ht="15.75" customHeight="1">
      <c r="A2901" s="1"/>
      <c r="B2901" s="6" t="s">
        <v>14</v>
      </c>
      <c r="C2901" s="6">
        <v>1185732</v>
      </c>
      <c r="D2901" s="7">
        <v>44263</v>
      </c>
      <c r="E2901" s="6" t="s">
        <v>33</v>
      </c>
      <c r="F2901" s="6" t="s">
        <v>104</v>
      </c>
      <c r="G2901" s="6" t="s">
        <v>105</v>
      </c>
      <c r="H2901" s="6" t="s">
        <v>20</v>
      </c>
      <c r="I2901" s="8">
        <v>0.24999999999999997</v>
      </c>
      <c r="J2901" s="9">
        <v>750</v>
      </c>
      <c r="K2901" s="10">
        <f t="shared" si="22"/>
        <v>187.49999999999997</v>
      </c>
      <c r="L2901" s="10">
        <f t="shared" si="23"/>
        <v>56.249999999999993</v>
      </c>
      <c r="M2901" s="11">
        <v>0.3</v>
      </c>
      <c r="O2901" s="16"/>
      <c r="P2901" s="14"/>
      <c r="Q2901" s="12"/>
      <c r="R2901" s="13"/>
    </row>
    <row r="2902" spans="1:18" ht="15.75" customHeight="1">
      <c r="A2902" s="1"/>
      <c r="B2902" s="6" t="s">
        <v>14</v>
      </c>
      <c r="C2902" s="6">
        <v>1185732</v>
      </c>
      <c r="D2902" s="7">
        <v>44263</v>
      </c>
      <c r="E2902" s="6" t="s">
        <v>33</v>
      </c>
      <c r="F2902" s="6" t="s">
        <v>104</v>
      </c>
      <c r="G2902" s="6" t="s">
        <v>105</v>
      </c>
      <c r="H2902" s="6" t="s">
        <v>21</v>
      </c>
      <c r="I2902" s="8">
        <v>0.4</v>
      </c>
      <c r="J2902" s="9">
        <v>1250</v>
      </c>
      <c r="K2902" s="10">
        <f t="shared" si="22"/>
        <v>500</v>
      </c>
      <c r="L2902" s="10">
        <f t="shared" si="23"/>
        <v>175</v>
      </c>
      <c r="M2902" s="11">
        <v>0.35</v>
      </c>
      <c r="O2902" s="16"/>
      <c r="P2902" s="14"/>
      <c r="Q2902" s="12"/>
      <c r="R2902" s="13"/>
    </row>
    <row r="2903" spans="1:18" ht="15.75" customHeight="1">
      <c r="A2903" s="1"/>
      <c r="B2903" s="6" t="s">
        <v>14</v>
      </c>
      <c r="C2903" s="6">
        <v>1185732</v>
      </c>
      <c r="D2903" s="7">
        <v>44263</v>
      </c>
      <c r="E2903" s="6" t="s">
        <v>33</v>
      </c>
      <c r="F2903" s="6" t="s">
        <v>104</v>
      </c>
      <c r="G2903" s="6" t="s">
        <v>105</v>
      </c>
      <c r="H2903" s="6" t="s">
        <v>22</v>
      </c>
      <c r="I2903" s="8">
        <v>0.30000000000000004</v>
      </c>
      <c r="J2903" s="9">
        <v>2250</v>
      </c>
      <c r="K2903" s="10">
        <f t="shared" si="22"/>
        <v>675.00000000000011</v>
      </c>
      <c r="L2903" s="10">
        <f t="shared" si="23"/>
        <v>270.00000000000006</v>
      </c>
      <c r="M2903" s="11">
        <v>0.4</v>
      </c>
      <c r="O2903" s="16"/>
      <c r="P2903" s="14"/>
      <c r="Q2903" s="12"/>
      <c r="R2903" s="13"/>
    </row>
    <row r="2904" spans="1:18" ht="15.75" customHeight="1">
      <c r="A2904" s="1"/>
      <c r="B2904" s="6" t="s">
        <v>14</v>
      </c>
      <c r="C2904" s="6">
        <v>1185732</v>
      </c>
      <c r="D2904" s="7">
        <v>44295</v>
      </c>
      <c r="E2904" s="6" t="s">
        <v>33</v>
      </c>
      <c r="F2904" s="6" t="s">
        <v>104</v>
      </c>
      <c r="G2904" s="6" t="s">
        <v>105</v>
      </c>
      <c r="H2904" s="6" t="s">
        <v>17</v>
      </c>
      <c r="I2904" s="8">
        <v>0.30000000000000004</v>
      </c>
      <c r="J2904" s="9">
        <v>4500</v>
      </c>
      <c r="K2904" s="10">
        <f t="shared" si="22"/>
        <v>1350.0000000000002</v>
      </c>
      <c r="L2904" s="10">
        <f t="shared" si="23"/>
        <v>472.50000000000006</v>
      </c>
      <c r="M2904" s="11">
        <v>0.35</v>
      </c>
      <c r="O2904" s="16"/>
      <c r="P2904" s="14"/>
      <c r="Q2904" s="12"/>
      <c r="R2904" s="13"/>
    </row>
    <row r="2905" spans="1:18" ht="15.75" customHeight="1">
      <c r="A2905" s="1"/>
      <c r="B2905" s="6" t="s">
        <v>14</v>
      </c>
      <c r="C2905" s="6">
        <v>1185732</v>
      </c>
      <c r="D2905" s="7">
        <v>44295</v>
      </c>
      <c r="E2905" s="6" t="s">
        <v>33</v>
      </c>
      <c r="F2905" s="6" t="s">
        <v>104</v>
      </c>
      <c r="G2905" s="6" t="s">
        <v>105</v>
      </c>
      <c r="H2905" s="6" t="s">
        <v>18</v>
      </c>
      <c r="I2905" s="8">
        <v>0.30000000000000004</v>
      </c>
      <c r="J2905" s="9">
        <v>1500</v>
      </c>
      <c r="K2905" s="10">
        <f t="shared" si="22"/>
        <v>450.00000000000006</v>
      </c>
      <c r="L2905" s="10">
        <f t="shared" si="23"/>
        <v>135</v>
      </c>
      <c r="M2905" s="11">
        <v>0.3</v>
      </c>
      <c r="O2905" s="16"/>
      <c r="P2905" s="14"/>
      <c r="Q2905" s="12"/>
      <c r="R2905" s="13"/>
    </row>
    <row r="2906" spans="1:18" ht="15.75" customHeight="1">
      <c r="A2906" s="1"/>
      <c r="B2906" s="6" t="s">
        <v>14</v>
      </c>
      <c r="C2906" s="6">
        <v>1185732</v>
      </c>
      <c r="D2906" s="7">
        <v>44295</v>
      </c>
      <c r="E2906" s="6" t="s">
        <v>33</v>
      </c>
      <c r="F2906" s="6" t="s">
        <v>104</v>
      </c>
      <c r="G2906" s="6" t="s">
        <v>105</v>
      </c>
      <c r="H2906" s="6" t="s">
        <v>19</v>
      </c>
      <c r="I2906" s="8">
        <v>0.20000000000000004</v>
      </c>
      <c r="J2906" s="9">
        <v>1500</v>
      </c>
      <c r="K2906" s="10">
        <f t="shared" si="22"/>
        <v>300.00000000000006</v>
      </c>
      <c r="L2906" s="10">
        <f t="shared" si="23"/>
        <v>90.000000000000014</v>
      </c>
      <c r="M2906" s="11">
        <v>0.3</v>
      </c>
      <c r="O2906" s="16"/>
      <c r="P2906" s="14"/>
      <c r="Q2906" s="12"/>
      <c r="R2906" s="13"/>
    </row>
    <row r="2907" spans="1:18" ht="15.75" customHeight="1">
      <c r="A2907" s="1"/>
      <c r="B2907" s="6" t="s">
        <v>14</v>
      </c>
      <c r="C2907" s="6">
        <v>1185732</v>
      </c>
      <c r="D2907" s="7">
        <v>44295</v>
      </c>
      <c r="E2907" s="6" t="s">
        <v>33</v>
      </c>
      <c r="F2907" s="6" t="s">
        <v>104</v>
      </c>
      <c r="G2907" s="6" t="s">
        <v>105</v>
      </c>
      <c r="H2907" s="6" t="s">
        <v>20</v>
      </c>
      <c r="I2907" s="8">
        <v>0.24999999999999997</v>
      </c>
      <c r="J2907" s="9">
        <v>750</v>
      </c>
      <c r="K2907" s="10">
        <f t="shared" si="22"/>
        <v>187.49999999999997</v>
      </c>
      <c r="L2907" s="10">
        <f t="shared" si="23"/>
        <v>56.249999999999993</v>
      </c>
      <c r="M2907" s="11">
        <v>0.3</v>
      </c>
      <c r="O2907" s="16"/>
      <c r="P2907" s="14"/>
      <c r="Q2907" s="12"/>
      <c r="R2907" s="13"/>
    </row>
    <row r="2908" spans="1:18" ht="15.75" customHeight="1">
      <c r="A2908" s="1"/>
      <c r="B2908" s="6" t="s">
        <v>14</v>
      </c>
      <c r="C2908" s="6">
        <v>1185732</v>
      </c>
      <c r="D2908" s="7">
        <v>44295</v>
      </c>
      <c r="E2908" s="6" t="s">
        <v>33</v>
      </c>
      <c r="F2908" s="6" t="s">
        <v>104</v>
      </c>
      <c r="G2908" s="6" t="s">
        <v>105</v>
      </c>
      <c r="H2908" s="6" t="s">
        <v>21</v>
      </c>
      <c r="I2908" s="8">
        <v>0.6</v>
      </c>
      <c r="J2908" s="9">
        <v>1000</v>
      </c>
      <c r="K2908" s="10">
        <f t="shared" si="22"/>
        <v>600</v>
      </c>
      <c r="L2908" s="10">
        <f t="shared" si="23"/>
        <v>210</v>
      </c>
      <c r="M2908" s="11">
        <v>0.35</v>
      </c>
      <c r="O2908" s="16"/>
      <c r="P2908" s="14"/>
      <c r="Q2908" s="12"/>
      <c r="R2908" s="13"/>
    </row>
    <row r="2909" spans="1:18" ht="15.75" customHeight="1">
      <c r="A2909" s="1"/>
      <c r="B2909" s="6" t="s">
        <v>14</v>
      </c>
      <c r="C2909" s="6">
        <v>1185732</v>
      </c>
      <c r="D2909" s="7">
        <v>44295</v>
      </c>
      <c r="E2909" s="6" t="s">
        <v>33</v>
      </c>
      <c r="F2909" s="6" t="s">
        <v>104</v>
      </c>
      <c r="G2909" s="6" t="s">
        <v>105</v>
      </c>
      <c r="H2909" s="6" t="s">
        <v>22</v>
      </c>
      <c r="I2909" s="8">
        <v>0.5</v>
      </c>
      <c r="J2909" s="9">
        <v>2250</v>
      </c>
      <c r="K2909" s="10">
        <f t="shared" si="22"/>
        <v>1125</v>
      </c>
      <c r="L2909" s="10">
        <f t="shared" si="23"/>
        <v>450</v>
      </c>
      <c r="M2909" s="11">
        <v>0.4</v>
      </c>
      <c r="O2909" s="16"/>
      <c r="P2909" s="14"/>
      <c r="Q2909" s="12"/>
      <c r="R2909" s="13"/>
    </row>
    <row r="2910" spans="1:18" ht="15.75" customHeight="1">
      <c r="A2910" s="1"/>
      <c r="B2910" s="6" t="s">
        <v>14</v>
      </c>
      <c r="C2910" s="6">
        <v>1185732</v>
      </c>
      <c r="D2910" s="7">
        <v>44326</v>
      </c>
      <c r="E2910" s="6" t="s">
        <v>33</v>
      </c>
      <c r="F2910" s="6" t="s">
        <v>104</v>
      </c>
      <c r="G2910" s="6" t="s">
        <v>105</v>
      </c>
      <c r="H2910" s="6" t="s">
        <v>17</v>
      </c>
      <c r="I2910" s="8">
        <v>0.6</v>
      </c>
      <c r="J2910" s="9">
        <v>4950</v>
      </c>
      <c r="K2910" s="10">
        <f t="shared" si="22"/>
        <v>2970</v>
      </c>
      <c r="L2910" s="10">
        <f t="shared" si="23"/>
        <v>1039.5</v>
      </c>
      <c r="M2910" s="11">
        <v>0.35</v>
      </c>
      <c r="O2910" s="16"/>
      <c r="P2910" s="14"/>
      <c r="Q2910" s="12"/>
      <c r="R2910" s="13"/>
    </row>
    <row r="2911" spans="1:18" ht="15.75" customHeight="1">
      <c r="A2911" s="1"/>
      <c r="B2911" s="6" t="s">
        <v>14</v>
      </c>
      <c r="C2911" s="6">
        <v>1185732</v>
      </c>
      <c r="D2911" s="7">
        <v>44326</v>
      </c>
      <c r="E2911" s="6" t="s">
        <v>33</v>
      </c>
      <c r="F2911" s="6" t="s">
        <v>104</v>
      </c>
      <c r="G2911" s="6" t="s">
        <v>105</v>
      </c>
      <c r="H2911" s="6" t="s">
        <v>18</v>
      </c>
      <c r="I2911" s="8">
        <v>0.45</v>
      </c>
      <c r="J2911" s="9">
        <v>2000</v>
      </c>
      <c r="K2911" s="10">
        <f t="shared" si="22"/>
        <v>900</v>
      </c>
      <c r="L2911" s="10">
        <f t="shared" si="23"/>
        <v>270</v>
      </c>
      <c r="M2911" s="11">
        <v>0.3</v>
      </c>
      <c r="O2911" s="16"/>
      <c r="P2911" s="14"/>
      <c r="Q2911" s="12"/>
      <c r="R2911" s="13"/>
    </row>
    <row r="2912" spans="1:18" ht="15.75" customHeight="1">
      <c r="A2912" s="1"/>
      <c r="B2912" s="6" t="s">
        <v>14</v>
      </c>
      <c r="C2912" s="6">
        <v>1185732</v>
      </c>
      <c r="D2912" s="7">
        <v>44326</v>
      </c>
      <c r="E2912" s="6" t="s">
        <v>33</v>
      </c>
      <c r="F2912" s="6" t="s">
        <v>104</v>
      </c>
      <c r="G2912" s="6" t="s">
        <v>105</v>
      </c>
      <c r="H2912" s="6" t="s">
        <v>19</v>
      </c>
      <c r="I2912" s="8">
        <v>0.4</v>
      </c>
      <c r="J2912" s="9">
        <v>1750</v>
      </c>
      <c r="K2912" s="10">
        <f t="shared" si="22"/>
        <v>700</v>
      </c>
      <c r="L2912" s="10">
        <f t="shared" si="23"/>
        <v>210</v>
      </c>
      <c r="M2912" s="11">
        <v>0.3</v>
      </c>
      <c r="O2912" s="16"/>
      <c r="P2912" s="14"/>
      <c r="Q2912" s="12"/>
      <c r="R2912" s="13"/>
    </row>
    <row r="2913" spans="1:18" ht="15.75" customHeight="1">
      <c r="A2913" s="1"/>
      <c r="B2913" s="6" t="s">
        <v>14</v>
      </c>
      <c r="C2913" s="6">
        <v>1185732</v>
      </c>
      <c r="D2913" s="7">
        <v>44326</v>
      </c>
      <c r="E2913" s="6" t="s">
        <v>33</v>
      </c>
      <c r="F2913" s="6" t="s">
        <v>104</v>
      </c>
      <c r="G2913" s="6" t="s">
        <v>105</v>
      </c>
      <c r="H2913" s="6" t="s">
        <v>20</v>
      </c>
      <c r="I2913" s="8">
        <v>0.4</v>
      </c>
      <c r="J2913" s="9">
        <v>1000</v>
      </c>
      <c r="K2913" s="10">
        <f t="shared" si="22"/>
        <v>400</v>
      </c>
      <c r="L2913" s="10">
        <f t="shared" si="23"/>
        <v>120</v>
      </c>
      <c r="M2913" s="11">
        <v>0.3</v>
      </c>
      <c r="O2913" s="16"/>
      <c r="P2913" s="14"/>
      <c r="Q2913" s="12"/>
      <c r="R2913" s="13"/>
    </row>
    <row r="2914" spans="1:18" ht="15.75" customHeight="1">
      <c r="A2914" s="1"/>
      <c r="B2914" s="6" t="s">
        <v>14</v>
      </c>
      <c r="C2914" s="6">
        <v>1185732</v>
      </c>
      <c r="D2914" s="7">
        <v>44326</v>
      </c>
      <c r="E2914" s="6" t="s">
        <v>33</v>
      </c>
      <c r="F2914" s="6" t="s">
        <v>104</v>
      </c>
      <c r="G2914" s="6" t="s">
        <v>105</v>
      </c>
      <c r="H2914" s="6" t="s">
        <v>21</v>
      </c>
      <c r="I2914" s="8">
        <v>0.49999999999999994</v>
      </c>
      <c r="J2914" s="9">
        <v>1250</v>
      </c>
      <c r="K2914" s="10">
        <f t="shared" si="22"/>
        <v>624.99999999999989</v>
      </c>
      <c r="L2914" s="10">
        <f t="shared" si="23"/>
        <v>218.74999999999994</v>
      </c>
      <c r="M2914" s="11">
        <v>0.35</v>
      </c>
      <c r="O2914" s="16"/>
      <c r="P2914" s="14"/>
      <c r="Q2914" s="12"/>
      <c r="R2914" s="13"/>
    </row>
    <row r="2915" spans="1:18" ht="15.75" customHeight="1">
      <c r="A2915" s="1"/>
      <c r="B2915" s="6" t="s">
        <v>14</v>
      </c>
      <c r="C2915" s="6">
        <v>1185732</v>
      </c>
      <c r="D2915" s="7">
        <v>44326</v>
      </c>
      <c r="E2915" s="6" t="s">
        <v>33</v>
      </c>
      <c r="F2915" s="6" t="s">
        <v>104</v>
      </c>
      <c r="G2915" s="6" t="s">
        <v>105</v>
      </c>
      <c r="H2915" s="6" t="s">
        <v>22</v>
      </c>
      <c r="I2915" s="8">
        <v>0.54999999999999993</v>
      </c>
      <c r="J2915" s="9">
        <v>2500</v>
      </c>
      <c r="K2915" s="10">
        <f t="shared" si="22"/>
        <v>1374.9999999999998</v>
      </c>
      <c r="L2915" s="10">
        <f t="shared" si="23"/>
        <v>549.99999999999989</v>
      </c>
      <c r="M2915" s="11">
        <v>0.4</v>
      </c>
      <c r="O2915" s="16"/>
      <c r="P2915" s="14"/>
      <c r="Q2915" s="12"/>
      <c r="R2915" s="13"/>
    </row>
    <row r="2916" spans="1:18" ht="15.75" customHeight="1">
      <c r="A2916" s="1"/>
      <c r="B2916" s="6" t="s">
        <v>14</v>
      </c>
      <c r="C2916" s="6">
        <v>1185732</v>
      </c>
      <c r="D2916" s="7">
        <v>44356</v>
      </c>
      <c r="E2916" s="6" t="s">
        <v>33</v>
      </c>
      <c r="F2916" s="6" t="s">
        <v>104</v>
      </c>
      <c r="G2916" s="6" t="s">
        <v>105</v>
      </c>
      <c r="H2916" s="6" t="s">
        <v>17</v>
      </c>
      <c r="I2916" s="8">
        <v>0.4</v>
      </c>
      <c r="J2916" s="9">
        <v>5000</v>
      </c>
      <c r="K2916" s="10">
        <f t="shared" si="22"/>
        <v>2000</v>
      </c>
      <c r="L2916" s="10">
        <f t="shared" si="23"/>
        <v>700</v>
      </c>
      <c r="M2916" s="11">
        <v>0.35</v>
      </c>
      <c r="O2916" s="16"/>
      <c r="P2916" s="14"/>
      <c r="Q2916" s="12"/>
      <c r="R2916" s="13"/>
    </row>
    <row r="2917" spans="1:18" ht="15.75" customHeight="1">
      <c r="A2917" s="1"/>
      <c r="B2917" s="6" t="s">
        <v>14</v>
      </c>
      <c r="C2917" s="6">
        <v>1185732</v>
      </c>
      <c r="D2917" s="7">
        <v>44356</v>
      </c>
      <c r="E2917" s="6" t="s">
        <v>33</v>
      </c>
      <c r="F2917" s="6" t="s">
        <v>104</v>
      </c>
      <c r="G2917" s="6" t="s">
        <v>105</v>
      </c>
      <c r="H2917" s="6" t="s">
        <v>18</v>
      </c>
      <c r="I2917" s="8">
        <v>0.35000000000000009</v>
      </c>
      <c r="J2917" s="9">
        <v>2500</v>
      </c>
      <c r="K2917" s="10">
        <f t="shared" si="22"/>
        <v>875.00000000000023</v>
      </c>
      <c r="L2917" s="10">
        <f t="shared" si="23"/>
        <v>262.50000000000006</v>
      </c>
      <c r="M2917" s="11">
        <v>0.3</v>
      </c>
      <c r="O2917" s="16"/>
      <c r="P2917" s="14"/>
      <c r="Q2917" s="12"/>
      <c r="R2917" s="13"/>
    </row>
    <row r="2918" spans="1:18" ht="15.75" customHeight="1">
      <c r="A2918" s="1"/>
      <c r="B2918" s="6" t="s">
        <v>14</v>
      </c>
      <c r="C2918" s="6">
        <v>1185732</v>
      </c>
      <c r="D2918" s="7">
        <v>44356</v>
      </c>
      <c r="E2918" s="6" t="s">
        <v>33</v>
      </c>
      <c r="F2918" s="6" t="s">
        <v>104</v>
      </c>
      <c r="G2918" s="6" t="s">
        <v>105</v>
      </c>
      <c r="H2918" s="6" t="s">
        <v>19</v>
      </c>
      <c r="I2918" s="8">
        <v>0.30000000000000004</v>
      </c>
      <c r="J2918" s="9">
        <v>2000</v>
      </c>
      <c r="K2918" s="10">
        <f t="shared" si="22"/>
        <v>600.00000000000011</v>
      </c>
      <c r="L2918" s="10">
        <f t="shared" si="23"/>
        <v>180.00000000000003</v>
      </c>
      <c r="M2918" s="11">
        <v>0.3</v>
      </c>
      <c r="O2918" s="16"/>
      <c r="P2918" s="14"/>
      <c r="Q2918" s="12"/>
      <c r="R2918" s="13"/>
    </row>
    <row r="2919" spans="1:18" ht="15.75" customHeight="1">
      <c r="A2919" s="1"/>
      <c r="B2919" s="6" t="s">
        <v>14</v>
      </c>
      <c r="C2919" s="6">
        <v>1185732</v>
      </c>
      <c r="D2919" s="7">
        <v>44356</v>
      </c>
      <c r="E2919" s="6" t="s">
        <v>33</v>
      </c>
      <c r="F2919" s="6" t="s">
        <v>104</v>
      </c>
      <c r="G2919" s="6" t="s">
        <v>105</v>
      </c>
      <c r="H2919" s="6" t="s">
        <v>20</v>
      </c>
      <c r="I2919" s="8">
        <v>0.30000000000000004</v>
      </c>
      <c r="J2919" s="9">
        <v>1750</v>
      </c>
      <c r="K2919" s="10">
        <f t="shared" si="22"/>
        <v>525.00000000000011</v>
      </c>
      <c r="L2919" s="10">
        <f t="shared" si="23"/>
        <v>157.50000000000003</v>
      </c>
      <c r="M2919" s="11">
        <v>0.3</v>
      </c>
      <c r="O2919" s="16"/>
      <c r="P2919" s="14"/>
      <c r="Q2919" s="12"/>
      <c r="R2919" s="13"/>
    </row>
    <row r="2920" spans="1:18" ht="15.75" customHeight="1">
      <c r="A2920" s="1"/>
      <c r="B2920" s="6" t="s">
        <v>14</v>
      </c>
      <c r="C2920" s="6">
        <v>1185732</v>
      </c>
      <c r="D2920" s="7">
        <v>44356</v>
      </c>
      <c r="E2920" s="6" t="s">
        <v>33</v>
      </c>
      <c r="F2920" s="6" t="s">
        <v>104</v>
      </c>
      <c r="G2920" s="6" t="s">
        <v>105</v>
      </c>
      <c r="H2920" s="6" t="s">
        <v>21</v>
      </c>
      <c r="I2920" s="8">
        <v>0.4</v>
      </c>
      <c r="J2920" s="9">
        <v>1750</v>
      </c>
      <c r="K2920" s="10">
        <f t="shared" si="22"/>
        <v>700</v>
      </c>
      <c r="L2920" s="10">
        <f t="shared" si="23"/>
        <v>244.99999999999997</v>
      </c>
      <c r="M2920" s="11">
        <v>0.35</v>
      </c>
      <c r="O2920" s="16"/>
      <c r="P2920" s="14"/>
      <c r="Q2920" s="12"/>
      <c r="R2920" s="13"/>
    </row>
    <row r="2921" spans="1:18" ht="15.75" customHeight="1">
      <c r="A2921" s="1"/>
      <c r="B2921" s="6" t="s">
        <v>14</v>
      </c>
      <c r="C2921" s="6">
        <v>1185732</v>
      </c>
      <c r="D2921" s="7">
        <v>44356</v>
      </c>
      <c r="E2921" s="6" t="s">
        <v>33</v>
      </c>
      <c r="F2921" s="6" t="s">
        <v>104</v>
      </c>
      <c r="G2921" s="6" t="s">
        <v>105</v>
      </c>
      <c r="H2921" s="6" t="s">
        <v>22</v>
      </c>
      <c r="I2921" s="8">
        <v>0.55000000000000004</v>
      </c>
      <c r="J2921" s="9">
        <v>3250</v>
      </c>
      <c r="K2921" s="10">
        <f t="shared" si="22"/>
        <v>1787.5000000000002</v>
      </c>
      <c r="L2921" s="10">
        <f t="shared" si="23"/>
        <v>715.00000000000011</v>
      </c>
      <c r="M2921" s="11">
        <v>0.4</v>
      </c>
      <c r="O2921" s="16"/>
      <c r="P2921" s="14"/>
      <c r="Q2921" s="12"/>
      <c r="R2921" s="13"/>
    </row>
    <row r="2922" spans="1:18" ht="15.75" customHeight="1">
      <c r="A2922" s="1"/>
      <c r="B2922" s="6" t="s">
        <v>14</v>
      </c>
      <c r="C2922" s="6">
        <v>1185732</v>
      </c>
      <c r="D2922" s="7">
        <v>44385</v>
      </c>
      <c r="E2922" s="6" t="s">
        <v>33</v>
      </c>
      <c r="F2922" s="6" t="s">
        <v>104</v>
      </c>
      <c r="G2922" s="6" t="s">
        <v>105</v>
      </c>
      <c r="H2922" s="6" t="s">
        <v>17</v>
      </c>
      <c r="I2922" s="8">
        <v>0.5</v>
      </c>
      <c r="J2922" s="9">
        <v>5500</v>
      </c>
      <c r="K2922" s="10">
        <f t="shared" si="22"/>
        <v>2750</v>
      </c>
      <c r="L2922" s="10">
        <f t="shared" si="23"/>
        <v>962.49999999999989</v>
      </c>
      <c r="M2922" s="11">
        <v>0.35</v>
      </c>
      <c r="O2922" s="16"/>
      <c r="P2922" s="14"/>
      <c r="Q2922" s="12"/>
      <c r="R2922" s="13"/>
    </row>
    <row r="2923" spans="1:18" ht="15.75" customHeight="1">
      <c r="A2923" s="1"/>
      <c r="B2923" s="6" t="s">
        <v>14</v>
      </c>
      <c r="C2923" s="6">
        <v>1185732</v>
      </c>
      <c r="D2923" s="7">
        <v>44385</v>
      </c>
      <c r="E2923" s="6" t="s">
        <v>33</v>
      </c>
      <c r="F2923" s="6" t="s">
        <v>104</v>
      </c>
      <c r="G2923" s="6" t="s">
        <v>105</v>
      </c>
      <c r="H2923" s="6" t="s">
        <v>18</v>
      </c>
      <c r="I2923" s="8">
        <v>0.45000000000000007</v>
      </c>
      <c r="J2923" s="9">
        <v>3000</v>
      </c>
      <c r="K2923" s="10">
        <f t="shared" si="22"/>
        <v>1350.0000000000002</v>
      </c>
      <c r="L2923" s="10">
        <f t="shared" si="23"/>
        <v>405.00000000000006</v>
      </c>
      <c r="M2923" s="11">
        <v>0.3</v>
      </c>
      <c r="O2923" s="16"/>
      <c r="P2923" s="14"/>
      <c r="Q2923" s="12"/>
      <c r="R2923" s="13"/>
    </row>
    <row r="2924" spans="1:18" ht="15.75" customHeight="1">
      <c r="A2924" s="1"/>
      <c r="B2924" s="6" t="s">
        <v>14</v>
      </c>
      <c r="C2924" s="6">
        <v>1185732</v>
      </c>
      <c r="D2924" s="7">
        <v>44385</v>
      </c>
      <c r="E2924" s="6" t="s">
        <v>33</v>
      </c>
      <c r="F2924" s="6" t="s">
        <v>104</v>
      </c>
      <c r="G2924" s="6" t="s">
        <v>105</v>
      </c>
      <c r="H2924" s="6" t="s">
        <v>19</v>
      </c>
      <c r="I2924" s="8">
        <v>0.4</v>
      </c>
      <c r="J2924" s="9">
        <v>2250</v>
      </c>
      <c r="K2924" s="10">
        <f t="shared" si="22"/>
        <v>900</v>
      </c>
      <c r="L2924" s="10">
        <f t="shared" si="23"/>
        <v>270</v>
      </c>
      <c r="M2924" s="11">
        <v>0.3</v>
      </c>
      <c r="O2924" s="16"/>
      <c r="P2924" s="14"/>
      <c r="Q2924" s="12"/>
      <c r="R2924" s="13"/>
    </row>
    <row r="2925" spans="1:18" ht="15.75" customHeight="1">
      <c r="A2925" s="1"/>
      <c r="B2925" s="6" t="s">
        <v>14</v>
      </c>
      <c r="C2925" s="6">
        <v>1185732</v>
      </c>
      <c r="D2925" s="7">
        <v>44385</v>
      </c>
      <c r="E2925" s="6" t="s">
        <v>33</v>
      </c>
      <c r="F2925" s="6" t="s">
        <v>104</v>
      </c>
      <c r="G2925" s="6" t="s">
        <v>105</v>
      </c>
      <c r="H2925" s="6" t="s">
        <v>20</v>
      </c>
      <c r="I2925" s="8">
        <v>0.4</v>
      </c>
      <c r="J2925" s="9">
        <v>1750</v>
      </c>
      <c r="K2925" s="10">
        <f t="shared" si="22"/>
        <v>700</v>
      </c>
      <c r="L2925" s="10">
        <f t="shared" si="23"/>
        <v>210</v>
      </c>
      <c r="M2925" s="11">
        <v>0.3</v>
      </c>
      <c r="O2925" s="16"/>
      <c r="P2925" s="14"/>
      <c r="Q2925" s="12"/>
      <c r="R2925" s="13"/>
    </row>
    <row r="2926" spans="1:18" ht="15.75" customHeight="1">
      <c r="A2926" s="1"/>
      <c r="B2926" s="6" t="s">
        <v>14</v>
      </c>
      <c r="C2926" s="6">
        <v>1185732</v>
      </c>
      <c r="D2926" s="7">
        <v>44385</v>
      </c>
      <c r="E2926" s="6" t="s">
        <v>33</v>
      </c>
      <c r="F2926" s="6" t="s">
        <v>104</v>
      </c>
      <c r="G2926" s="6" t="s">
        <v>105</v>
      </c>
      <c r="H2926" s="6" t="s">
        <v>21</v>
      </c>
      <c r="I2926" s="8">
        <v>0.5</v>
      </c>
      <c r="J2926" s="9">
        <v>2000</v>
      </c>
      <c r="K2926" s="10">
        <f t="shared" si="22"/>
        <v>1000</v>
      </c>
      <c r="L2926" s="10">
        <f t="shared" si="23"/>
        <v>350</v>
      </c>
      <c r="M2926" s="11">
        <v>0.35</v>
      </c>
      <c r="O2926" s="16"/>
      <c r="P2926" s="14"/>
      <c r="Q2926" s="12"/>
      <c r="R2926" s="13"/>
    </row>
    <row r="2927" spans="1:18" ht="15.75" customHeight="1">
      <c r="A2927" s="1"/>
      <c r="B2927" s="6" t="s">
        <v>14</v>
      </c>
      <c r="C2927" s="6">
        <v>1185732</v>
      </c>
      <c r="D2927" s="7">
        <v>44385</v>
      </c>
      <c r="E2927" s="6" t="s">
        <v>33</v>
      </c>
      <c r="F2927" s="6" t="s">
        <v>104</v>
      </c>
      <c r="G2927" s="6" t="s">
        <v>105</v>
      </c>
      <c r="H2927" s="6" t="s">
        <v>22</v>
      </c>
      <c r="I2927" s="8">
        <v>0.55000000000000004</v>
      </c>
      <c r="J2927" s="9">
        <v>3750</v>
      </c>
      <c r="K2927" s="10">
        <f t="shared" si="22"/>
        <v>2062.5</v>
      </c>
      <c r="L2927" s="10">
        <f t="shared" si="23"/>
        <v>825</v>
      </c>
      <c r="M2927" s="11">
        <v>0.4</v>
      </c>
      <c r="O2927" s="16"/>
      <c r="P2927" s="14"/>
      <c r="Q2927" s="12"/>
      <c r="R2927" s="13"/>
    </row>
    <row r="2928" spans="1:18" ht="15.75" customHeight="1">
      <c r="A2928" s="1"/>
      <c r="B2928" s="6" t="s">
        <v>14</v>
      </c>
      <c r="C2928" s="6">
        <v>1185732</v>
      </c>
      <c r="D2928" s="7">
        <v>44417</v>
      </c>
      <c r="E2928" s="6" t="s">
        <v>33</v>
      </c>
      <c r="F2928" s="6" t="s">
        <v>104</v>
      </c>
      <c r="G2928" s="6" t="s">
        <v>105</v>
      </c>
      <c r="H2928" s="6" t="s">
        <v>17</v>
      </c>
      <c r="I2928" s="8">
        <v>0.5</v>
      </c>
      <c r="J2928" s="9">
        <v>5250</v>
      </c>
      <c r="K2928" s="10">
        <f t="shared" si="22"/>
        <v>2625</v>
      </c>
      <c r="L2928" s="10">
        <f t="shared" si="23"/>
        <v>918.74999999999989</v>
      </c>
      <c r="M2928" s="11">
        <v>0.35</v>
      </c>
      <c r="O2928" s="16"/>
      <c r="P2928" s="14"/>
      <c r="Q2928" s="12"/>
      <c r="R2928" s="13"/>
    </row>
    <row r="2929" spans="1:18" ht="15.75" customHeight="1">
      <c r="A2929" s="1"/>
      <c r="B2929" s="6" t="s">
        <v>14</v>
      </c>
      <c r="C2929" s="6">
        <v>1185732</v>
      </c>
      <c r="D2929" s="7">
        <v>44417</v>
      </c>
      <c r="E2929" s="6" t="s">
        <v>33</v>
      </c>
      <c r="F2929" s="6" t="s">
        <v>104</v>
      </c>
      <c r="G2929" s="6" t="s">
        <v>105</v>
      </c>
      <c r="H2929" s="6" t="s">
        <v>18</v>
      </c>
      <c r="I2929" s="8">
        <v>0.45000000000000007</v>
      </c>
      <c r="J2929" s="9">
        <v>3000</v>
      </c>
      <c r="K2929" s="10">
        <f t="shared" si="22"/>
        <v>1350.0000000000002</v>
      </c>
      <c r="L2929" s="10">
        <f t="shared" si="23"/>
        <v>405.00000000000006</v>
      </c>
      <c r="M2929" s="11">
        <v>0.3</v>
      </c>
      <c r="O2929" s="16"/>
      <c r="P2929" s="14"/>
      <c r="Q2929" s="12"/>
      <c r="R2929" s="13"/>
    </row>
    <row r="2930" spans="1:18" ht="15.75" customHeight="1">
      <c r="A2930" s="1"/>
      <c r="B2930" s="6" t="s">
        <v>14</v>
      </c>
      <c r="C2930" s="6">
        <v>1185732</v>
      </c>
      <c r="D2930" s="7">
        <v>44417</v>
      </c>
      <c r="E2930" s="6" t="s">
        <v>33</v>
      </c>
      <c r="F2930" s="6" t="s">
        <v>104</v>
      </c>
      <c r="G2930" s="6" t="s">
        <v>105</v>
      </c>
      <c r="H2930" s="6" t="s">
        <v>19</v>
      </c>
      <c r="I2930" s="8">
        <v>0.4</v>
      </c>
      <c r="J2930" s="9">
        <v>2250</v>
      </c>
      <c r="K2930" s="10">
        <f t="shared" si="22"/>
        <v>900</v>
      </c>
      <c r="L2930" s="10">
        <f t="shared" si="23"/>
        <v>270</v>
      </c>
      <c r="M2930" s="11">
        <v>0.3</v>
      </c>
      <c r="O2930" s="16"/>
      <c r="P2930" s="14"/>
      <c r="Q2930" s="12"/>
      <c r="R2930" s="13"/>
    </row>
    <row r="2931" spans="1:18" ht="15.75" customHeight="1">
      <c r="A2931" s="1"/>
      <c r="B2931" s="6" t="s">
        <v>14</v>
      </c>
      <c r="C2931" s="6">
        <v>1185732</v>
      </c>
      <c r="D2931" s="7">
        <v>44417</v>
      </c>
      <c r="E2931" s="6" t="s">
        <v>33</v>
      </c>
      <c r="F2931" s="6" t="s">
        <v>104</v>
      </c>
      <c r="G2931" s="6" t="s">
        <v>105</v>
      </c>
      <c r="H2931" s="6" t="s">
        <v>20</v>
      </c>
      <c r="I2931" s="8">
        <v>0.4</v>
      </c>
      <c r="J2931" s="9">
        <v>2000</v>
      </c>
      <c r="K2931" s="10">
        <f t="shared" si="22"/>
        <v>800</v>
      </c>
      <c r="L2931" s="10">
        <f t="shared" si="23"/>
        <v>240</v>
      </c>
      <c r="M2931" s="11">
        <v>0.3</v>
      </c>
      <c r="O2931" s="16"/>
      <c r="P2931" s="14"/>
      <c r="Q2931" s="12"/>
      <c r="R2931" s="13"/>
    </row>
    <row r="2932" spans="1:18" ht="15.75" customHeight="1">
      <c r="A2932" s="1"/>
      <c r="B2932" s="6" t="s">
        <v>14</v>
      </c>
      <c r="C2932" s="6">
        <v>1185732</v>
      </c>
      <c r="D2932" s="7">
        <v>44417</v>
      </c>
      <c r="E2932" s="6" t="s">
        <v>33</v>
      </c>
      <c r="F2932" s="6" t="s">
        <v>104</v>
      </c>
      <c r="G2932" s="6" t="s">
        <v>105</v>
      </c>
      <c r="H2932" s="6" t="s">
        <v>21</v>
      </c>
      <c r="I2932" s="8">
        <v>0.5</v>
      </c>
      <c r="J2932" s="9">
        <v>1750</v>
      </c>
      <c r="K2932" s="10">
        <f t="shared" si="22"/>
        <v>875</v>
      </c>
      <c r="L2932" s="10">
        <f t="shared" si="23"/>
        <v>306.25</v>
      </c>
      <c r="M2932" s="11">
        <v>0.35</v>
      </c>
      <c r="O2932" s="16"/>
      <c r="P2932" s="14"/>
      <c r="Q2932" s="12"/>
      <c r="R2932" s="13"/>
    </row>
    <row r="2933" spans="1:18" ht="15.75" customHeight="1">
      <c r="A2933" s="1"/>
      <c r="B2933" s="6" t="s">
        <v>14</v>
      </c>
      <c r="C2933" s="6">
        <v>1185732</v>
      </c>
      <c r="D2933" s="7">
        <v>44417</v>
      </c>
      <c r="E2933" s="6" t="s">
        <v>33</v>
      </c>
      <c r="F2933" s="6" t="s">
        <v>104</v>
      </c>
      <c r="G2933" s="6" t="s">
        <v>105</v>
      </c>
      <c r="H2933" s="6" t="s">
        <v>22</v>
      </c>
      <c r="I2933" s="8">
        <v>0.55000000000000004</v>
      </c>
      <c r="J2933" s="9">
        <v>3500</v>
      </c>
      <c r="K2933" s="10">
        <f t="shared" si="22"/>
        <v>1925.0000000000002</v>
      </c>
      <c r="L2933" s="10">
        <f t="shared" si="23"/>
        <v>770.00000000000011</v>
      </c>
      <c r="M2933" s="11">
        <v>0.4</v>
      </c>
      <c r="O2933" s="16"/>
      <c r="P2933" s="14"/>
      <c r="Q2933" s="12"/>
      <c r="R2933" s="13"/>
    </row>
    <row r="2934" spans="1:18" ht="15.75" customHeight="1">
      <c r="A2934" s="1"/>
      <c r="B2934" s="6" t="s">
        <v>14</v>
      </c>
      <c r="C2934" s="6">
        <v>1185732</v>
      </c>
      <c r="D2934" s="7">
        <v>44449</v>
      </c>
      <c r="E2934" s="6" t="s">
        <v>33</v>
      </c>
      <c r="F2934" s="6" t="s">
        <v>104</v>
      </c>
      <c r="G2934" s="6" t="s">
        <v>105</v>
      </c>
      <c r="H2934" s="6" t="s">
        <v>17</v>
      </c>
      <c r="I2934" s="8">
        <v>0.4</v>
      </c>
      <c r="J2934" s="9">
        <v>4750</v>
      </c>
      <c r="K2934" s="10">
        <f t="shared" si="22"/>
        <v>1900</v>
      </c>
      <c r="L2934" s="10">
        <f t="shared" si="23"/>
        <v>665</v>
      </c>
      <c r="M2934" s="11">
        <v>0.35</v>
      </c>
      <c r="O2934" s="16"/>
      <c r="P2934" s="14"/>
      <c r="Q2934" s="12"/>
      <c r="R2934" s="13"/>
    </row>
    <row r="2935" spans="1:18" ht="15.75" customHeight="1">
      <c r="A2935" s="1"/>
      <c r="B2935" s="6" t="s">
        <v>14</v>
      </c>
      <c r="C2935" s="6">
        <v>1185732</v>
      </c>
      <c r="D2935" s="7">
        <v>44449</v>
      </c>
      <c r="E2935" s="6" t="s">
        <v>33</v>
      </c>
      <c r="F2935" s="6" t="s">
        <v>104</v>
      </c>
      <c r="G2935" s="6" t="s">
        <v>105</v>
      </c>
      <c r="H2935" s="6" t="s">
        <v>18</v>
      </c>
      <c r="I2935" s="8">
        <v>0.35000000000000009</v>
      </c>
      <c r="J2935" s="9">
        <v>2750</v>
      </c>
      <c r="K2935" s="10">
        <f t="shared" si="22"/>
        <v>962.50000000000023</v>
      </c>
      <c r="L2935" s="10">
        <f t="shared" si="23"/>
        <v>288.75000000000006</v>
      </c>
      <c r="M2935" s="11">
        <v>0.3</v>
      </c>
      <c r="O2935" s="16"/>
      <c r="P2935" s="14"/>
      <c r="Q2935" s="12"/>
      <c r="R2935" s="13"/>
    </row>
    <row r="2936" spans="1:18" ht="15.75" customHeight="1">
      <c r="A2936" s="1"/>
      <c r="B2936" s="6" t="s">
        <v>14</v>
      </c>
      <c r="C2936" s="6">
        <v>1185732</v>
      </c>
      <c r="D2936" s="7">
        <v>44449</v>
      </c>
      <c r="E2936" s="6" t="s">
        <v>33</v>
      </c>
      <c r="F2936" s="6" t="s">
        <v>104</v>
      </c>
      <c r="G2936" s="6" t="s">
        <v>105</v>
      </c>
      <c r="H2936" s="6" t="s">
        <v>19</v>
      </c>
      <c r="I2936" s="8">
        <v>0.30000000000000004</v>
      </c>
      <c r="J2936" s="9">
        <v>1750</v>
      </c>
      <c r="K2936" s="10">
        <f t="shared" si="22"/>
        <v>525.00000000000011</v>
      </c>
      <c r="L2936" s="10">
        <f t="shared" si="23"/>
        <v>157.50000000000003</v>
      </c>
      <c r="M2936" s="11">
        <v>0.3</v>
      </c>
      <c r="O2936" s="16"/>
      <c r="P2936" s="14"/>
      <c r="Q2936" s="12"/>
      <c r="R2936" s="13"/>
    </row>
    <row r="2937" spans="1:18" ht="15.75" customHeight="1">
      <c r="A2937" s="1"/>
      <c r="B2937" s="6" t="s">
        <v>14</v>
      </c>
      <c r="C2937" s="6">
        <v>1185732</v>
      </c>
      <c r="D2937" s="7">
        <v>44449</v>
      </c>
      <c r="E2937" s="6" t="s">
        <v>33</v>
      </c>
      <c r="F2937" s="6" t="s">
        <v>104</v>
      </c>
      <c r="G2937" s="6" t="s">
        <v>105</v>
      </c>
      <c r="H2937" s="6" t="s">
        <v>20</v>
      </c>
      <c r="I2937" s="8">
        <v>0.30000000000000004</v>
      </c>
      <c r="J2937" s="9">
        <v>1500</v>
      </c>
      <c r="K2937" s="10">
        <f t="shared" si="22"/>
        <v>450.00000000000006</v>
      </c>
      <c r="L2937" s="10">
        <f t="shared" si="23"/>
        <v>135</v>
      </c>
      <c r="M2937" s="11">
        <v>0.3</v>
      </c>
      <c r="O2937" s="16"/>
      <c r="P2937" s="14"/>
      <c r="Q2937" s="12"/>
      <c r="R2937" s="13"/>
    </row>
    <row r="2938" spans="1:18" ht="15.75" customHeight="1">
      <c r="A2938" s="1"/>
      <c r="B2938" s="6" t="s">
        <v>14</v>
      </c>
      <c r="C2938" s="6">
        <v>1185732</v>
      </c>
      <c r="D2938" s="7">
        <v>44449</v>
      </c>
      <c r="E2938" s="6" t="s">
        <v>33</v>
      </c>
      <c r="F2938" s="6" t="s">
        <v>104</v>
      </c>
      <c r="G2938" s="6" t="s">
        <v>105</v>
      </c>
      <c r="H2938" s="6" t="s">
        <v>21</v>
      </c>
      <c r="I2938" s="8">
        <v>0.4</v>
      </c>
      <c r="J2938" s="9">
        <v>1500</v>
      </c>
      <c r="K2938" s="10">
        <f t="shared" si="22"/>
        <v>600</v>
      </c>
      <c r="L2938" s="10">
        <f t="shared" si="23"/>
        <v>210</v>
      </c>
      <c r="M2938" s="11">
        <v>0.35</v>
      </c>
      <c r="O2938" s="16"/>
      <c r="P2938" s="14"/>
      <c r="Q2938" s="12"/>
      <c r="R2938" s="13"/>
    </row>
    <row r="2939" spans="1:18" ht="15.75" customHeight="1">
      <c r="A2939" s="1"/>
      <c r="B2939" s="6" t="s">
        <v>14</v>
      </c>
      <c r="C2939" s="6">
        <v>1185732</v>
      </c>
      <c r="D2939" s="7">
        <v>44449</v>
      </c>
      <c r="E2939" s="6" t="s">
        <v>33</v>
      </c>
      <c r="F2939" s="6" t="s">
        <v>104</v>
      </c>
      <c r="G2939" s="6" t="s">
        <v>105</v>
      </c>
      <c r="H2939" s="6" t="s">
        <v>22</v>
      </c>
      <c r="I2939" s="8">
        <v>0.45</v>
      </c>
      <c r="J2939" s="9">
        <v>2250</v>
      </c>
      <c r="K2939" s="10">
        <f t="shared" si="22"/>
        <v>1012.5</v>
      </c>
      <c r="L2939" s="10">
        <f t="shared" si="23"/>
        <v>405</v>
      </c>
      <c r="M2939" s="11">
        <v>0.4</v>
      </c>
      <c r="O2939" s="16"/>
      <c r="P2939" s="14"/>
      <c r="Q2939" s="12"/>
      <c r="R2939" s="13"/>
    </row>
    <row r="2940" spans="1:18" ht="15.75" customHeight="1">
      <c r="A2940" s="1"/>
      <c r="B2940" s="6" t="s">
        <v>14</v>
      </c>
      <c r="C2940" s="6">
        <v>1185732</v>
      </c>
      <c r="D2940" s="7">
        <v>44478</v>
      </c>
      <c r="E2940" s="6" t="s">
        <v>33</v>
      </c>
      <c r="F2940" s="6" t="s">
        <v>104</v>
      </c>
      <c r="G2940" s="6" t="s">
        <v>105</v>
      </c>
      <c r="H2940" s="6" t="s">
        <v>17</v>
      </c>
      <c r="I2940" s="8">
        <v>0.49999999999999994</v>
      </c>
      <c r="J2940" s="9">
        <v>4000</v>
      </c>
      <c r="K2940" s="10">
        <f t="shared" si="22"/>
        <v>1999.9999999999998</v>
      </c>
      <c r="L2940" s="10">
        <f t="shared" si="23"/>
        <v>699.99999999999989</v>
      </c>
      <c r="M2940" s="11">
        <v>0.35</v>
      </c>
      <c r="O2940" s="16"/>
      <c r="P2940" s="14"/>
      <c r="Q2940" s="12"/>
      <c r="R2940" s="13"/>
    </row>
    <row r="2941" spans="1:18" ht="15.75" customHeight="1">
      <c r="A2941" s="1"/>
      <c r="B2941" s="6" t="s">
        <v>14</v>
      </c>
      <c r="C2941" s="6">
        <v>1185732</v>
      </c>
      <c r="D2941" s="7">
        <v>44478</v>
      </c>
      <c r="E2941" s="6" t="s">
        <v>33</v>
      </c>
      <c r="F2941" s="6" t="s">
        <v>104</v>
      </c>
      <c r="G2941" s="6" t="s">
        <v>105</v>
      </c>
      <c r="H2941" s="6" t="s">
        <v>18</v>
      </c>
      <c r="I2941" s="8">
        <v>0.4</v>
      </c>
      <c r="J2941" s="9">
        <v>2500</v>
      </c>
      <c r="K2941" s="10">
        <f t="shared" si="22"/>
        <v>1000</v>
      </c>
      <c r="L2941" s="10">
        <f t="shared" si="23"/>
        <v>300</v>
      </c>
      <c r="M2941" s="11">
        <v>0.3</v>
      </c>
      <c r="O2941" s="16"/>
      <c r="P2941" s="14"/>
      <c r="Q2941" s="12"/>
      <c r="R2941" s="13"/>
    </row>
    <row r="2942" spans="1:18" ht="15.75" customHeight="1">
      <c r="A2942" s="1"/>
      <c r="B2942" s="6" t="s">
        <v>14</v>
      </c>
      <c r="C2942" s="6">
        <v>1185732</v>
      </c>
      <c r="D2942" s="7">
        <v>44478</v>
      </c>
      <c r="E2942" s="6" t="s">
        <v>33</v>
      </c>
      <c r="F2942" s="6" t="s">
        <v>104</v>
      </c>
      <c r="G2942" s="6" t="s">
        <v>105</v>
      </c>
      <c r="H2942" s="6" t="s">
        <v>19</v>
      </c>
      <c r="I2942" s="8">
        <v>0.4</v>
      </c>
      <c r="J2942" s="9">
        <v>1500</v>
      </c>
      <c r="K2942" s="10">
        <f t="shared" si="22"/>
        <v>600</v>
      </c>
      <c r="L2942" s="10">
        <f t="shared" si="23"/>
        <v>180</v>
      </c>
      <c r="M2942" s="11">
        <v>0.3</v>
      </c>
      <c r="O2942" s="16"/>
      <c r="P2942" s="14"/>
      <c r="Q2942" s="12"/>
      <c r="R2942" s="13"/>
    </row>
    <row r="2943" spans="1:18" ht="15.75" customHeight="1">
      <c r="A2943" s="1"/>
      <c r="B2943" s="6" t="s">
        <v>14</v>
      </c>
      <c r="C2943" s="6">
        <v>1185732</v>
      </c>
      <c r="D2943" s="7">
        <v>44478</v>
      </c>
      <c r="E2943" s="6" t="s">
        <v>33</v>
      </c>
      <c r="F2943" s="6" t="s">
        <v>104</v>
      </c>
      <c r="G2943" s="6" t="s">
        <v>105</v>
      </c>
      <c r="H2943" s="6" t="s">
        <v>20</v>
      </c>
      <c r="I2943" s="8">
        <v>0.4</v>
      </c>
      <c r="J2943" s="9">
        <v>1250</v>
      </c>
      <c r="K2943" s="10">
        <f t="shared" si="22"/>
        <v>500</v>
      </c>
      <c r="L2943" s="10">
        <f t="shared" si="23"/>
        <v>150</v>
      </c>
      <c r="M2943" s="11">
        <v>0.3</v>
      </c>
      <c r="O2943" s="16"/>
      <c r="P2943" s="14"/>
      <c r="Q2943" s="12"/>
      <c r="R2943" s="13"/>
    </row>
    <row r="2944" spans="1:18" ht="15.75" customHeight="1">
      <c r="A2944" s="1"/>
      <c r="B2944" s="6" t="s">
        <v>14</v>
      </c>
      <c r="C2944" s="6">
        <v>1185732</v>
      </c>
      <c r="D2944" s="7">
        <v>44478</v>
      </c>
      <c r="E2944" s="6" t="s">
        <v>33</v>
      </c>
      <c r="F2944" s="6" t="s">
        <v>104</v>
      </c>
      <c r="G2944" s="6" t="s">
        <v>105</v>
      </c>
      <c r="H2944" s="6" t="s">
        <v>21</v>
      </c>
      <c r="I2944" s="8">
        <v>0.49999999999999994</v>
      </c>
      <c r="J2944" s="9">
        <v>1250</v>
      </c>
      <c r="K2944" s="10">
        <f t="shared" si="22"/>
        <v>624.99999999999989</v>
      </c>
      <c r="L2944" s="10">
        <f t="shared" si="23"/>
        <v>218.74999999999994</v>
      </c>
      <c r="M2944" s="11">
        <v>0.35</v>
      </c>
      <c r="O2944" s="16"/>
      <c r="P2944" s="14"/>
      <c r="Q2944" s="12"/>
      <c r="R2944" s="13"/>
    </row>
    <row r="2945" spans="1:18" ht="15.75" customHeight="1">
      <c r="A2945" s="1"/>
      <c r="B2945" s="6" t="s">
        <v>14</v>
      </c>
      <c r="C2945" s="6">
        <v>1185732</v>
      </c>
      <c r="D2945" s="7">
        <v>44478</v>
      </c>
      <c r="E2945" s="6" t="s">
        <v>33</v>
      </c>
      <c r="F2945" s="6" t="s">
        <v>104</v>
      </c>
      <c r="G2945" s="6" t="s">
        <v>105</v>
      </c>
      <c r="H2945" s="6" t="s">
        <v>22</v>
      </c>
      <c r="I2945" s="8">
        <v>0.54999999999999982</v>
      </c>
      <c r="J2945" s="9">
        <v>2500</v>
      </c>
      <c r="K2945" s="10">
        <f t="shared" si="22"/>
        <v>1374.9999999999995</v>
      </c>
      <c r="L2945" s="10">
        <f t="shared" si="23"/>
        <v>549.99999999999989</v>
      </c>
      <c r="M2945" s="11">
        <v>0.4</v>
      </c>
      <c r="O2945" s="16"/>
      <c r="P2945" s="14"/>
      <c r="Q2945" s="12"/>
      <c r="R2945" s="13"/>
    </row>
    <row r="2946" spans="1:18" ht="15.75" customHeight="1">
      <c r="A2946" s="1"/>
      <c r="B2946" s="6" t="s">
        <v>14</v>
      </c>
      <c r="C2946" s="6">
        <v>1185732</v>
      </c>
      <c r="D2946" s="7">
        <v>44509</v>
      </c>
      <c r="E2946" s="6" t="s">
        <v>33</v>
      </c>
      <c r="F2946" s="6" t="s">
        <v>104</v>
      </c>
      <c r="G2946" s="6" t="s">
        <v>105</v>
      </c>
      <c r="H2946" s="6" t="s">
        <v>17</v>
      </c>
      <c r="I2946" s="8">
        <v>0.49999999999999994</v>
      </c>
      <c r="J2946" s="9">
        <v>4000</v>
      </c>
      <c r="K2946" s="10">
        <f t="shared" si="22"/>
        <v>1999.9999999999998</v>
      </c>
      <c r="L2946" s="10">
        <f t="shared" si="23"/>
        <v>699.99999999999989</v>
      </c>
      <c r="M2946" s="11">
        <v>0.35</v>
      </c>
      <c r="O2946" s="16"/>
      <c r="P2946" s="14"/>
      <c r="Q2946" s="12"/>
      <c r="R2946" s="13"/>
    </row>
    <row r="2947" spans="1:18" ht="15.75" customHeight="1">
      <c r="A2947" s="1"/>
      <c r="B2947" s="6" t="s">
        <v>14</v>
      </c>
      <c r="C2947" s="6">
        <v>1185732</v>
      </c>
      <c r="D2947" s="7">
        <v>44509</v>
      </c>
      <c r="E2947" s="6" t="s">
        <v>33</v>
      </c>
      <c r="F2947" s="6" t="s">
        <v>104</v>
      </c>
      <c r="G2947" s="6" t="s">
        <v>105</v>
      </c>
      <c r="H2947" s="6" t="s">
        <v>18</v>
      </c>
      <c r="I2947" s="8">
        <v>0.4</v>
      </c>
      <c r="J2947" s="9">
        <v>2500</v>
      </c>
      <c r="K2947" s="10">
        <f t="shared" si="22"/>
        <v>1000</v>
      </c>
      <c r="L2947" s="10">
        <f t="shared" si="23"/>
        <v>300</v>
      </c>
      <c r="M2947" s="11">
        <v>0.3</v>
      </c>
      <c r="O2947" s="16"/>
      <c r="P2947" s="14"/>
      <c r="Q2947" s="12"/>
      <c r="R2947" s="13"/>
    </row>
    <row r="2948" spans="1:18" ht="15.75" customHeight="1">
      <c r="A2948" s="1"/>
      <c r="B2948" s="6" t="s">
        <v>14</v>
      </c>
      <c r="C2948" s="6">
        <v>1185732</v>
      </c>
      <c r="D2948" s="7">
        <v>44509</v>
      </c>
      <c r="E2948" s="6" t="s">
        <v>33</v>
      </c>
      <c r="F2948" s="6" t="s">
        <v>104</v>
      </c>
      <c r="G2948" s="6" t="s">
        <v>105</v>
      </c>
      <c r="H2948" s="6" t="s">
        <v>19</v>
      </c>
      <c r="I2948" s="8">
        <v>0.4</v>
      </c>
      <c r="J2948" s="9">
        <v>1950</v>
      </c>
      <c r="K2948" s="10">
        <f t="shared" si="22"/>
        <v>780</v>
      </c>
      <c r="L2948" s="10">
        <f t="shared" si="23"/>
        <v>234</v>
      </c>
      <c r="M2948" s="11">
        <v>0.3</v>
      </c>
      <c r="O2948" s="16"/>
      <c r="P2948" s="14"/>
      <c r="Q2948" s="12"/>
      <c r="R2948" s="13"/>
    </row>
    <row r="2949" spans="1:18" ht="15.75" customHeight="1">
      <c r="A2949" s="1"/>
      <c r="B2949" s="6" t="s">
        <v>14</v>
      </c>
      <c r="C2949" s="6">
        <v>1185732</v>
      </c>
      <c r="D2949" s="7">
        <v>44509</v>
      </c>
      <c r="E2949" s="6" t="s">
        <v>33</v>
      </c>
      <c r="F2949" s="6" t="s">
        <v>104</v>
      </c>
      <c r="G2949" s="6" t="s">
        <v>105</v>
      </c>
      <c r="H2949" s="6" t="s">
        <v>20</v>
      </c>
      <c r="I2949" s="8">
        <v>0.4</v>
      </c>
      <c r="J2949" s="9">
        <v>1750</v>
      </c>
      <c r="K2949" s="10">
        <f t="shared" si="22"/>
        <v>700</v>
      </c>
      <c r="L2949" s="10">
        <f t="shared" si="23"/>
        <v>210</v>
      </c>
      <c r="M2949" s="11">
        <v>0.3</v>
      </c>
      <c r="O2949" s="16"/>
      <c r="P2949" s="14"/>
      <c r="Q2949" s="12"/>
      <c r="R2949" s="13"/>
    </row>
    <row r="2950" spans="1:18" ht="15.75" customHeight="1">
      <c r="A2950" s="1"/>
      <c r="B2950" s="6" t="s">
        <v>14</v>
      </c>
      <c r="C2950" s="6">
        <v>1185732</v>
      </c>
      <c r="D2950" s="7">
        <v>44509</v>
      </c>
      <c r="E2950" s="6" t="s">
        <v>33</v>
      </c>
      <c r="F2950" s="6" t="s">
        <v>104</v>
      </c>
      <c r="G2950" s="6" t="s">
        <v>105</v>
      </c>
      <c r="H2950" s="6" t="s">
        <v>21</v>
      </c>
      <c r="I2950" s="8">
        <v>0.6</v>
      </c>
      <c r="J2950" s="9">
        <v>1500</v>
      </c>
      <c r="K2950" s="10">
        <f t="shared" si="22"/>
        <v>900</v>
      </c>
      <c r="L2950" s="10">
        <f t="shared" si="23"/>
        <v>315</v>
      </c>
      <c r="M2950" s="11">
        <v>0.35</v>
      </c>
      <c r="O2950" s="16"/>
      <c r="P2950" s="14"/>
      <c r="Q2950" s="12"/>
      <c r="R2950" s="13"/>
    </row>
    <row r="2951" spans="1:18" ht="15.75" customHeight="1">
      <c r="A2951" s="1"/>
      <c r="B2951" s="6" t="s">
        <v>14</v>
      </c>
      <c r="C2951" s="6">
        <v>1185732</v>
      </c>
      <c r="D2951" s="7">
        <v>44509</v>
      </c>
      <c r="E2951" s="6" t="s">
        <v>33</v>
      </c>
      <c r="F2951" s="6" t="s">
        <v>104</v>
      </c>
      <c r="G2951" s="6" t="s">
        <v>105</v>
      </c>
      <c r="H2951" s="6" t="s">
        <v>22</v>
      </c>
      <c r="I2951" s="8">
        <v>0.64999999999999991</v>
      </c>
      <c r="J2951" s="9">
        <v>2500</v>
      </c>
      <c r="K2951" s="10">
        <f t="shared" si="22"/>
        <v>1624.9999999999998</v>
      </c>
      <c r="L2951" s="10">
        <f t="shared" si="23"/>
        <v>650</v>
      </c>
      <c r="M2951" s="11">
        <v>0.4</v>
      </c>
      <c r="O2951" s="16"/>
      <c r="P2951" s="14"/>
      <c r="Q2951" s="12"/>
      <c r="R2951" s="13"/>
    </row>
    <row r="2952" spans="1:18" ht="15.75" customHeight="1">
      <c r="A2952" s="1"/>
      <c r="B2952" s="6" t="s">
        <v>14</v>
      </c>
      <c r="C2952" s="6">
        <v>1185732</v>
      </c>
      <c r="D2952" s="7">
        <v>44538</v>
      </c>
      <c r="E2952" s="6" t="s">
        <v>33</v>
      </c>
      <c r="F2952" s="6" t="s">
        <v>104</v>
      </c>
      <c r="G2952" s="6" t="s">
        <v>105</v>
      </c>
      <c r="H2952" s="6" t="s">
        <v>17</v>
      </c>
      <c r="I2952" s="8">
        <v>0.6</v>
      </c>
      <c r="J2952" s="9">
        <v>5000</v>
      </c>
      <c r="K2952" s="10">
        <f t="shared" si="22"/>
        <v>3000</v>
      </c>
      <c r="L2952" s="10">
        <f t="shared" si="23"/>
        <v>1050</v>
      </c>
      <c r="M2952" s="11">
        <v>0.35</v>
      </c>
      <c r="O2952" s="16"/>
      <c r="P2952" s="14"/>
      <c r="Q2952" s="12"/>
      <c r="R2952" s="13"/>
    </row>
    <row r="2953" spans="1:18" ht="15.75" customHeight="1">
      <c r="A2953" s="1"/>
      <c r="B2953" s="6" t="s">
        <v>14</v>
      </c>
      <c r="C2953" s="6">
        <v>1185732</v>
      </c>
      <c r="D2953" s="7">
        <v>44538</v>
      </c>
      <c r="E2953" s="6" t="s">
        <v>33</v>
      </c>
      <c r="F2953" s="6" t="s">
        <v>104</v>
      </c>
      <c r="G2953" s="6" t="s">
        <v>105</v>
      </c>
      <c r="H2953" s="6" t="s">
        <v>18</v>
      </c>
      <c r="I2953" s="8">
        <v>0.5</v>
      </c>
      <c r="J2953" s="9">
        <v>3000</v>
      </c>
      <c r="K2953" s="10">
        <f t="shared" si="22"/>
        <v>1500</v>
      </c>
      <c r="L2953" s="10">
        <f t="shared" si="23"/>
        <v>450</v>
      </c>
      <c r="M2953" s="11">
        <v>0.3</v>
      </c>
      <c r="O2953" s="16"/>
      <c r="P2953" s="14"/>
      <c r="Q2953" s="12"/>
      <c r="R2953" s="13"/>
    </row>
    <row r="2954" spans="1:18" ht="15.75" customHeight="1">
      <c r="A2954" s="1"/>
      <c r="B2954" s="6" t="s">
        <v>14</v>
      </c>
      <c r="C2954" s="6">
        <v>1185732</v>
      </c>
      <c r="D2954" s="7">
        <v>44538</v>
      </c>
      <c r="E2954" s="6" t="s">
        <v>33</v>
      </c>
      <c r="F2954" s="6" t="s">
        <v>104</v>
      </c>
      <c r="G2954" s="6" t="s">
        <v>105</v>
      </c>
      <c r="H2954" s="6" t="s">
        <v>19</v>
      </c>
      <c r="I2954" s="8">
        <v>0.5</v>
      </c>
      <c r="J2954" s="9">
        <v>2500</v>
      </c>
      <c r="K2954" s="10">
        <f t="shared" si="22"/>
        <v>1250</v>
      </c>
      <c r="L2954" s="10">
        <f t="shared" si="23"/>
        <v>375</v>
      </c>
      <c r="M2954" s="11">
        <v>0.3</v>
      </c>
      <c r="O2954" s="16"/>
      <c r="P2954" s="14"/>
      <c r="Q2954" s="12"/>
      <c r="R2954" s="13"/>
    </row>
    <row r="2955" spans="1:18" ht="15.75" customHeight="1">
      <c r="A2955" s="1"/>
      <c r="B2955" s="6" t="s">
        <v>14</v>
      </c>
      <c r="C2955" s="6">
        <v>1185732</v>
      </c>
      <c r="D2955" s="7">
        <v>44538</v>
      </c>
      <c r="E2955" s="6" t="s">
        <v>33</v>
      </c>
      <c r="F2955" s="6" t="s">
        <v>104</v>
      </c>
      <c r="G2955" s="6" t="s">
        <v>105</v>
      </c>
      <c r="H2955" s="6" t="s">
        <v>20</v>
      </c>
      <c r="I2955" s="8">
        <v>0.5</v>
      </c>
      <c r="J2955" s="9">
        <v>2000</v>
      </c>
      <c r="K2955" s="10">
        <f t="shared" si="22"/>
        <v>1000</v>
      </c>
      <c r="L2955" s="10">
        <f t="shared" si="23"/>
        <v>300</v>
      </c>
      <c r="M2955" s="11">
        <v>0.3</v>
      </c>
      <c r="O2955" s="16"/>
      <c r="P2955" s="14"/>
      <c r="Q2955" s="12"/>
      <c r="R2955" s="13"/>
    </row>
    <row r="2956" spans="1:18" ht="15.75" customHeight="1">
      <c r="A2956" s="1"/>
      <c r="B2956" s="6" t="s">
        <v>14</v>
      </c>
      <c r="C2956" s="6">
        <v>1185732</v>
      </c>
      <c r="D2956" s="7">
        <v>44538</v>
      </c>
      <c r="E2956" s="6" t="s">
        <v>33</v>
      </c>
      <c r="F2956" s="6" t="s">
        <v>104</v>
      </c>
      <c r="G2956" s="6" t="s">
        <v>105</v>
      </c>
      <c r="H2956" s="6" t="s">
        <v>21</v>
      </c>
      <c r="I2956" s="8">
        <v>0.6</v>
      </c>
      <c r="J2956" s="9">
        <v>2000</v>
      </c>
      <c r="K2956" s="10">
        <f t="shared" si="22"/>
        <v>1200</v>
      </c>
      <c r="L2956" s="10">
        <f t="shared" si="23"/>
        <v>420</v>
      </c>
      <c r="M2956" s="11">
        <v>0.35</v>
      </c>
      <c r="O2956" s="16"/>
      <c r="P2956" s="14"/>
      <c r="Q2956" s="12"/>
      <c r="R2956" s="13"/>
    </row>
    <row r="2957" spans="1:18" ht="15.75" customHeight="1">
      <c r="A2957" s="1"/>
      <c r="B2957" s="6" t="s">
        <v>14</v>
      </c>
      <c r="C2957" s="6">
        <v>1185732</v>
      </c>
      <c r="D2957" s="7">
        <v>44538</v>
      </c>
      <c r="E2957" s="6" t="s">
        <v>33</v>
      </c>
      <c r="F2957" s="6" t="s">
        <v>104</v>
      </c>
      <c r="G2957" s="6" t="s">
        <v>105</v>
      </c>
      <c r="H2957" s="6" t="s">
        <v>22</v>
      </c>
      <c r="I2957" s="8">
        <v>0.64999999999999991</v>
      </c>
      <c r="J2957" s="9">
        <v>3000</v>
      </c>
      <c r="K2957" s="10">
        <f t="shared" si="22"/>
        <v>1949.9999999999998</v>
      </c>
      <c r="L2957" s="10">
        <f t="shared" si="23"/>
        <v>780</v>
      </c>
      <c r="M2957" s="11">
        <v>0.4</v>
      </c>
      <c r="O2957" s="16"/>
      <c r="P2957" s="14"/>
      <c r="Q2957" s="12"/>
      <c r="R2957" s="13"/>
    </row>
    <row r="2958" spans="1:18" ht="15.75" customHeight="1">
      <c r="A2958" s="1" t="s">
        <v>39</v>
      </c>
      <c r="B2958" s="6" t="s">
        <v>14</v>
      </c>
      <c r="C2958" s="6">
        <v>1185732</v>
      </c>
      <c r="D2958" s="7">
        <v>44202</v>
      </c>
      <c r="E2958" s="6" t="s">
        <v>33</v>
      </c>
      <c r="F2958" s="6" t="s">
        <v>106</v>
      </c>
      <c r="G2958" s="6" t="s">
        <v>107</v>
      </c>
      <c r="H2958" s="6" t="s">
        <v>17</v>
      </c>
      <c r="I2958" s="8">
        <v>0.30000000000000004</v>
      </c>
      <c r="J2958" s="9">
        <v>4500</v>
      </c>
      <c r="K2958" s="10">
        <f t="shared" si="22"/>
        <v>1350.0000000000002</v>
      </c>
      <c r="L2958" s="10">
        <f t="shared" si="23"/>
        <v>405.00000000000006</v>
      </c>
      <c r="M2958" s="11">
        <v>0.3</v>
      </c>
      <c r="O2958" s="16"/>
      <c r="P2958" s="14"/>
      <c r="Q2958" s="12"/>
      <c r="R2958" s="13"/>
    </row>
    <row r="2959" spans="1:18" ht="15.75" customHeight="1">
      <c r="A2959" s="1"/>
      <c r="B2959" s="6" t="s">
        <v>14</v>
      </c>
      <c r="C2959" s="6">
        <v>1185732</v>
      </c>
      <c r="D2959" s="7">
        <v>44202</v>
      </c>
      <c r="E2959" s="6" t="s">
        <v>33</v>
      </c>
      <c r="F2959" s="6" t="s">
        <v>106</v>
      </c>
      <c r="G2959" s="6" t="s">
        <v>107</v>
      </c>
      <c r="H2959" s="6" t="s">
        <v>18</v>
      </c>
      <c r="I2959" s="8">
        <v>0.30000000000000004</v>
      </c>
      <c r="J2959" s="9">
        <v>2500</v>
      </c>
      <c r="K2959" s="10">
        <f t="shared" si="22"/>
        <v>750.00000000000011</v>
      </c>
      <c r="L2959" s="10">
        <f t="shared" si="23"/>
        <v>262.5</v>
      </c>
      <c r="M2959" s="11">
        <v>0.35</v>
      </c>
      <c r="O2959" s="16"/>
      <c r="P2959" s="14"/>
      <c r="Q2959" s="12"/>
      <c r="R2959" s="13"/>
    </row>
    <row r="2960" spans="1:18" ht="15.75" customHeight="1">
      <c r="A2960" s="1"/>
      <c r="B2960" s="6" t="s">
        <v>14</v>
      </c>
      <c r="C2960" s="6">
        <v>1185732</v>
      </c>
      <c r="D2960" s="7">
        <v>44202</v>
      </c>
      <c r="E2960" s="6" t="s">
        <v>33</v>
      </c>
      <c r="F2960" s="6" t="s">
        <v>106</v>
      </c>
      <c r="G2960" s="6" t="s">
        <v>107</v>
      </c>
      <c r="H2960" s="6" t="s">
        <v>19</v>
      </c>
      <c r="I2960" s="8">
        <v>0.20000000000000007</v>
      </c>
      <c r="J2960" s="9">
        <v>2500</v>
      </c>
      <c r="K2960" s="10">
        <f t="shared" si="22"/>
        <v>500.00000000000017</v>
      </c>
      <c r="L2960" s="10">
        <f t="shared" si="23"/>
        <v>150.00000000000006</v>
      </c>
      <c r="M2960" s="11">
        <v>0.3</v>
      </c>
      <c r="O2960" s="16"/>
      <c r="P2960" s="14"/>
      <c r="Q2960" s="12"/>
      <c r="R2960" s="13"/>
    </row>
    <row r="2961" spans="1:18" ht="15.75" customHeight="1">
      <c r="A2961" s="1"/>
      <c r="B2961" s="6" t="s">
        <v>14</v>
      </c>
      <c r="C2961" s="6">
        <v>1185732</v>
      </c>
      <c r="D2961" s="7">
        <v>44202</v>
      </c>
      <c r="E2961" s="6" t="s">
        <v>33</v>
      </c>
      <c r="F2961" s="6" t="s">
        <v>106</v>
      </c>
      <c r="G2961" s="6" t="s">
        <v>107</v>
      </c>
      <c r="H2961" s="6" t="s">
        <v>20</v>
      </c>
      <c r="I2961" s="8">
        <v>0.25000000000000006</v>
      </c>
      <c r="J2961" s="9">
        <v>1000</v>
      </c>
      <c r="K2961" s="10">
        <f t="shared" si="22"/>
        <v>250.00000000000006</v>
      </c>
      <c r="L2961" s="10">
        <f t="shared" si="23"/>
        <v>75.000000000000014</v>
      </c>
      <c r="M2961" s="11">
        <v>0.3</v>
      </c>
      <c r="O2961" s="16"/>
      <c r="P2961" s="14"/>
      <c r="Q2961" s="12"/>
      <c r="R2961" s="13"/>
    </row>
    <row r="2962" spans="1:18" ht="15.75" customHeight="1">
      <c r="A2962" s="1"/>
      <c r="B2962" s="6" t="s">
        <v>14</v>
      </c>
      <c r="C2962" s="6">
        <v>1185732</v>
      </c>
      <c r="D2962" s="7">
        <v>44202</v>
      </c>
      <c r="E2962" s="6" t="s">
        <v>33</v>
      </c>
      <c r="F2962" s="6" t="s">
        <v>106</v>
      </c>
      <c r="G2962" s="6" t="s">
        <v>107</v>
      </c>
      <c r="H2962" s="6" t="s">
        <v>21</v>
      </c>
      <c r="I2962" s="8">
        <v>0.39999999999999997</v>
      </c>
      <c r="J2962" s="9">
        <v>1500</v>
      </c>
      <c r="K2962" s="10">
        <f t="shared" si="22"/>
        <v>600</v>
      </c>
      <c r="L2962" s="10">
        <f t="shared" si="23"/>
        <v>300</v>
      </c>
      <c r="M2962" s="11">
        <v>0.5</v>
      </c>
      <c r="O2962" s="16"/>
      <c r="P2962" s="14"/>
      <c r="Q2962" s="12"/>
      <c r="R2962" s="13"/>
    </row>
    <row r="2963" spans="1:18" ht="15.75" customHeight="1">
      <c r="A2963" s="1"/>
      <c r="B2963" s="6" t="s">
        <v>14</v>
      </c>
      <c r="C2963" s="6">
        <v>1185732</v>
      </c>
      <c r="D2963" s="7">
        <v>44202</v>
      </c>
      <c r="E2963" s="6" t="s">
        <v>33</v>
      </c>
      <c r="F2963" s="6" t="s">
        <v>106</v>
      </c>
      <c r="G2963" s="6" t="s">
        <v>107</v>
      </c>
      <c r="H2963" s="6" t="s">
        <v>22</v>
      </c>
      <c r="I2963" s="8">
        <v>0.30000000000000004</v>
      </c>
      <c r="J2963" s="9">
        <v>2500</v>
      </c>
      <c r="K2963" s="10">
        <f t="shared" si="22"/>
        <v>750.00000000000011</v>
      </c>
      <c r="L2963" s="10">
        <f t="shared" si="23"/>
        <v>300.00000000000006</v>
      </c>
      <c r="M2963" s="11">
        <v>0.4</v>
      </c>
      <c r="O2963" s="16"/>
      <c r="P2963" s="14"/>
      <c r="Q2963" s="12"/>
      <c r="R2963" s="13"/>
    </row>
    <row r="2964" spans="1:18" ht="15.75" customHeight="1">
      <c r="A2964" s="1"/>
      <c r="B2964" s="6" t="s">
        <v>14</v>
      </c>
      <c r="C2964" s="6">
        <v>1185732</v>
      </c>
      <c r="D2964" s="7">
        <v>44233</v>
      </c>
      <c r="E2964" s="6" t="s">
        <v>33</v>
      </c>
      <c r="F2964" s="6" t="s">
        <v>106</v>
      </c>
      <c r="G2964" s="6" t="s">
        <v>107</v>
      </c>
      <c r="H2964" s="6" t="s">
        <v>17</v>
      </c>
      <c r="I2964" s="8">
        <v>0.30000000000000004</v>
      </c>
      <c r="J2964" s="9">
        <v>5000</v>
      </c>
      <c r="K2964" s="10">
        <f t="shared" si="22"/>
        <v>1500.0000000000002</v>
      </c>
      <c r="L2964" s="10">
        <f t="shared" si="23"/>
        <v>450.00000000000006</v>
      </c>
      <c r="M2964" s="11">
        <v>0.3</v>
      </c>
      <c r="O2964" s="16"/>
      <c r="P2964" s="14"/>
      <c r="Q2964" s="12"/>
      <c r="R2964" s="13"/>
    </row>
    <row r="2965" spans="1:18" ht="15.75" customHeight="1">
      <c r="A2965" s="1"/>
      <c r="B2965" s="6" t="s">
        <v>14</v>
      </c>
      <c r="C2965" s="6">
        <v>1185732</v>
      </c>
      <c r="D2965" s="7">
        <v>44233</v>
      </c>
      <c r="E2965" s="6" t="s">
        <v>33</v>
      </c>
      <c r="F2965" s="6" t="s">
        <v>106</v>
      </c>
      <c r="G2965" s="6" t="s">
        <v>107</v>
      </c>
      <c r="H2965" s="6" t="s">
        <v>18</v>
      </c>
      <c r="I2965" s="8">
        <v>0.30000000000000004</v>
      </c>
      <c r="J2965" s="9">
        <v>1500</v>
      </c>
      <c r="K2965" s="10">
        <f t="shared" si="22"/>
        <v>450.00000000000006</v>
      </c>
      <c r="L2965" s="10">
        <f t="shared" si="23"/>
        <v>157.5</v>
      </c>
      <c r="M2965" s="11">
        <v>0.35</v>
      </c>
      <c r="O2965" s="16"/>
      <c r="P2965" s="14"/>
      <c r="Q2965" s="12"/>
      <c r="R2965" s="13"/>
    </row>
    <row r="2966" spans="1:18" ht="15.75" customHeight="1">
      <c r="A2966" s="1"/>
      <c r="B2966" s="6" t="s">
        <v>14</v>
      </c>
      <c r="C2966" s="6">
        <v>1185732</v>
      </c>
      <c r="D2966" s="7">
        <v>44233</v>
      </c>
      <c r="E2966" s="6" t="s">
        <v>33</v>
      </c>
      <c r="F2966" s="6" t="s">
        <v>106</v>
      </c>
      <c r="G2966" s="6" t="s">
        <v>107</v>
      </c>
      <c r="H2966" s="6" t="s">
        <v>19</v>
      </c>
      <c r="I2966" s="8">
        <v>0.20000000000000007</v>
      </c>
      <c r="J2966" s="9">
        <v>2000</v>
      </c>
      <c r="K2966" s="10">
        <f t="shared" si="22"/>
        <v>400.00000000000011</v>
      </c>
      <c r="L2966" s="10">
        <f t="shared" si="23"/>
        <v>120.00000000000003</v>
      </c>
      <c r="M2966" s="11">
        <v>0.3</v>
      </c>
      <c r="O2966" s="16"/>
      <c r="P2966" s="14"/>
      <c r="Q2966" s="12"/>
      <c r="R2966" s="13"/>
    </row>
    <row r="2967" spans="1:18" ht="15.75" customHeight="1">
      <c r="A2967" s="1"/>
      <c r="B2967" s="6" t="s">
        <v>14</v>
      </c>
      <c r="C2967" s="6">
        <v>1185732</v>
      </c>
      <c r="D2967" s="7">
        <v>44233</v>
      </c>
      <c r="E2967" s="6" t="s">
        <v>33</v>
      </c>
      <c r="F2967" s="6" t="s">
        <v>106</v>
      </c>
      <c r="G2967" s="6" t="s">
        <v>107</v>
      </c>
      <c r="H2967" s="6" t="s">
        <v>20</v>
      </c>
      <c r="I2967" s="8">
        <v>0.25000000000000006</v>
      </c>
      <c r="J2967" s="9">
        <v>750</v>
      </c>
      <c r="K2967" s="10">
        <f t="shared" si="22"/>
        <v>187.50000000000003</v>
      </c>
      <c r="L2967" s="10">
        <f t="shared" si="23"/>
        <v>56.250000000000007</v>
      </c>
      <c r="M2967" s="11">
        <v>0.3</v>
      </c>
      <c r="O2967" s="16"/>
      <c r="P2967" s="14"/>
      <c r="Q2967" s="12"/>
      <c r="R2967" s="13"/>
    </row>
    <row r="2968" spans="1:18" ht="15.75" customHeight="1">
      <c r="A2968" s="1"/>
      <c r="B2968" s="6" t="s">
        <v>14</v>
      </c>
      <c r="C2968" s="6">
        <v>1185732</v>
      </c>
      <c r="D2968" s="7">
        <v>44233</v>
      </c>
      <c r="E2968" s="6" t="s">
        <v>33</v>
      </c>
      <c r="F2968" s="6" t="s">
        <v>106</v>
      </c>
      <c r="G2968" s="6" t="s">
        <v>107</v>
      </c>
      <c r="H2968" s="6" t="s">
        <v>21</v>
      </c>
      <c r="I2968" s="8">
        <v>0.39999999999999997</v>
      </c>
      <c r="J2968" s="9">
        <v>1500</v>
      </c>
      <c r="K2968" s="10">
        <f t="shared" si="22"/>
        <v>600</v>
      </c>
      <c r="L2968" s="10">
        <f t="shared" si="23"/>
        <v>300</v>
      </c>
      <c r="M2968" s="11">
        <v>0.5</v>
      </c>
      <c r="O2968" s="16"/>
      <c r="P2968" s="14"/>
      <c r="Q2968" s="12"/>
      <c r="R2968" s="13"/>
    </row>
    <row r="2969" spans="1:18" ht="15.75" customHeight="1">
      <c r="A2969" s="1"/>
      <c r="B2969" s="6" t="s">
        <v>14</v>
      </c>
      <c r="C2969" s="6">
        <v>1185732</v>
      </c>
      <c r="D2969" s="7">
        <v>44233</v>
      </c>
      <c r="E2969" s="6" t="s">
        <v>33</v>
      </c>
      <c r="F2969" s="6" t="s">
        <v>106</v>
      </c>
      <c r="G2969" s="6" t="s">
        <v>107</v>
      </c>
      <c r="H2969" s="6" t="s">
        <v>22</v>
      </c>
      <c r="I2969" s="8">
        <v>0.14999999999999997</v>
      </c>
      <c r="J2969" s="9">
        <v>2500</v>
      </c>
      <c r="K2969" s="10">
        <f t="shared" si="22"/>
        <v>374.99999999999994</v>
      </c>
      <c r="L2969" s="10">
        <f t="shared" si="23"/>
        <v>149.99999999999997</v>
      </c>
      <c r="M2969" s="11">
        <v>0.4</v>
      </c>
      <c r="O2969" s="16"/>
      <c r="P2969" s="14"/>
      <c r="Q2969" s="12"/>
      <c r="R2969" s="13"/>
    </row>
    <row r="2970" spans="1:18" ht="15.75" customHeight="1">
      <c r="A2970" s="1"/>
      <c r="B2970" s="6" t="s">
        <v>14</v>
      </c>
      <c r="C2970" s="6">
        <v>1185732</v>
      </c>
      <c r="D2970" s="7">
        <v>44260</v>
      </c>
      <c r="E2970" s="6" t="s">
        <v>33</v>
      </c>
      <c r="F2970" s="6" t="s">
        <v>106</v>
      </c>
      <c r="G2970" s="6" t="s">
        <v>107</v>
      </c>
      <c r="H2970" s="6" t="s">
        <v>17</v>
      </c>
      <c r="I2970" s="8">
        <v>0.20000000000000004</v>
      </c>
      <c r="J2970" s="9">
        <v>4700</v>
      </c>
      <c r="K2970" s="10">
        <f t="shared" si="22"/>
        <v>940.00000000000023</v>
      </c>
      <c r="L2970" s="10">
        <f t="shared" si="23"/>
        <v>282.00000000000006</v>
      </c>
      <c r="M2970" s="11">
        <v>0.3</v>
      </c>
      <c r="O2970" s="16"/>
      <c r="P2970" s="14"/>
      <c r="Q2970" s="12"/>
      <c r="R2970" s="13"/>
    </row>
    <row r="2971" spans="1:18" ht="15.75" customHeight="1">
      <c r="A2971" s="1"/>
      <c r="B2971" s="6" t="s">
        <v>14</v>
      </c>
      <c r="C2971" s="6">
        <v>1185732</v>
      </c>
      <c r="D2971" s="7">
        <v>44260</v>
      </c>
      <c r="E2971" s="6" t="s">
        <v>33</v>
      </c>
      <c r="F2971" s="6" t="s">
        <v>106</v>
      </c>
      <c r="G2971" s="6" t="s">
        <v>107</v>
      </c>
      <c r="H2971" s="6" t="s">
        <v>18</v>
      </c>
      <c r="I2971" s="8">
        <v>0.20000000000000004</v>
      </c>
      <c r="J2971" s="9">
        <v>1750</v>
      </c>
      <c r="K2971" s="10">
        <f t="shared" si="22"/>
        <v>350.00000000000006</v>
      </c>
      <c r="L2971" s="10">
        <f t="shared" si="23"/>
        <v>122.50000000000001</v>
      </c>
      <c r="M2971" s="11">
        <v>0.35</v>
      </c>
      <c r="O2971" s="16"/>
      <c r="P2971" s="14"/>
      <c r="Q2971" s="12"/>
      <c r="R2971" s="13"/>
    </row>
    <row r="2972" spans="1:18" ht="15.75" customHeight="1">
      <c r="A2972" s="1"/>
      <c r="B2972" s="6" t="s">
        <v>14</v>
      </c>
      <c r="C2972" s="6">
        <v>1185732</v>
      </c>
      <c r="D2972" s="7">
        <v>44260</v>
      </c>
      <c r="E2972" s="6" t="s">
        <v>33</v>
      </c>
      <c r="F2972" s="6" t="s">
        <v>106</v>
      </c>
      <c r="G2972" s="6" t="s">
        <v>107</v>
      </c>
      <c r="H2972" s="6" t="s">
        <v>19</v>
      </c>
      <c r="I2972" s="8">
        <v>0.10000000000000003</v>
      </c>
      <c r="J2972" s="9">
        <v>2250</v>
      </c>
      <c r="K2972" s="10">
        <f t="shared" si="22"/>
        <v>225.00000000000009</v>
      </c>
      <c r="L2972" s="10">
        <f t="shared" si="23"/>
        <v>67.500000000000028</v>
      </c>
      <c r="M2972" s="11">
        <v>0.3</v>
      </c>
      <c r="O2972" s="16"/>
      <c r="P2972" s="14"/>
      <c r="Q2972" s="12"/>
      <c r="R2972" s="13"/>
    </row>
    <row r="2973" spans="1:18" ht="15.75" customHeight="1">
      <c r="A2973" s="1"/>
      <c r="B2973" s="6" t="s">
        <v>14</v>
      </c>
      <c r="C2973" s="6">
        <v>1185732</v>
      </c>
      <c r="D2973" s="7">
        <v>44260</v>
      </c>
      <c r="E2973" s="6" t="s">
        <v>33</v>
      </c>
      <c r="F2973" s="6" t="s">
        <v>106</v>
      </c>
      <c r="G2973" s="6" t="s">
        <v>107</v>
      </c>
      <c r="H2973" s="6" t="s">
        <v>20</v>
      </c>
      <c r="I2973" s="8">
        <v>0.14999999999999997</v>
      </c>
      <c r="J2973" s="9">
        <v>1000</v>
      </c>
      <c r="K2973" s="10">
        <f t="shared" si="22"/>
        <v>149.99999999999997</v>
      </c>
      <c r="L2973" s="10">
        <f t="shared" si="23"/>
        <v>44.999999999999993</v>
      </c>
      <c r="M2973" s="11">
        <v>0.3</v>
      </c>
      <c r="O2973" s="16"/>
      <c r="P2973" s="14"/>
      <c r="Q2973" s="12"/>
      <c r="R2973" s="13"/>
    </row>
    <row r="2974" spans="1:18" ht="15.75" customHeight="1">
      <c r="A2974" s="1"/>
      <c r="B2974" s="6" t="s">
        <v>14</v>
      </c>
      <c r="C2974" s="6">
        <v>1185732</v>
      </c>
      <c r="D2974" s="7">
        <v>44260</v>
      </c>
      <c r="E2974" s="6" t="s">
        <v>33</v>
      </c>
      <c r="F2974" s="6" t="s">
        <v>106</v>
      </c>
      <c r="G2974" s="6" t="s">
        <v>107</v>
      </c>
      <c r="H2974" s="6" t="s">
        <v>21</v>
      </c>
      <c r="I2974" s="8">
        <v>0.30000000000000004</v>
      </c>
      <c r="J2974" s="9">
        <v>1500</v>
      </c>
      <c r="K2974" s="10">
        <f t="shared" si="22"/>
        <v>450.00000000000006</v>
      </c>
      <c r="L2974" s="10">
        <f t="shared" si="23"/>
        <v>225.00000000000003</v>
      </c>
      <c r="M2974" s="11">
        <v>0.5</v>
      </c>
      <c r="O2974" s="16"/>
      <c r="P2974" s="14"/>
      <c r="Q2974" s="12"/>
      <c r="R2974" s="13"/>
    </row>
    <row r="2975" spans="1:18" ht="15.75" customHeight="1">
      <c r="A2975" s="1"/>
      <c r="B2975" s="6" t="s">
        <v>14</v>
      </c>
      <c r="C2975" s="6">
        <v>1185732</v>
      </c>
      <c r="D2975" s="7">
        <v>44260</v>
      </c>
      <c r="E2975" s="6" t="s">
        <v>33</v>
      </c>
      <c r="F2975" s="6" t="s">
        <v>106</v>
      </c>
      <c r="G2975" s="6" t="s">
        <v>107</v>
      </c>
      <c r="H2975" s="6" t="s">
        <v>22</v>
      </c>
      <c r="I2975" s="8">
        <v>0.20000000000000004</v>
      </c>
      <c r="J2975" s="9">
        <v>2500</v>
      </c>
      <c r="K2975" s="10">
        <f t="shared" si="22"/>
        <v>500.00000000000011</v>
      </c>
      <c r="L2975" s="10">
        <f t="shared" si="23"/>
        <v>200.00000000000006</v>
      </c>
      <c r="M2975" s="11">
        <v>0.4</v>
      </c>
      <c r="O2975" s="16"/>
      <c r="P2975" s="14"/>
      <c r="Q2975" s="12"/>
      <c r="R2975" s="13"/>
    </row>
    <row r="2976" spans="1:18" ht="15.75" customHeight="1">
      <c r="A2976" s="1"/>
      <c r="B2976" s="6" t="s">
        <v>14</v>
      </c>
      <c r="C2976" s="6">
        <v>1185732</v>
      </c>
      <c r="D2976" s="7">
        <v>44292</v>
      </c>
      <c r="E2976" s="6" t="s">
        <v>33</v>
      </c>
      <c r="F2976" s="6" t="s">
        <v>106</v>
      </c>
      <c r="G2976" s="6" t="s">
        <v>107</v>
      </c>
      <c r="H2976" s="6" t="s">
        <v>17</v>
      </c>
      <c r="I2976" s="8">
        <v>0.20000000000000004</v>
      </c>
      <c r="J2976" s="9">
        <v>4750</v>
      </c>
      <c r="K2976" s="10">
        <f t="shared" si="22"/>
        <v>950.00000000000023</v>
      </c>
      <c r="L2976" s="10">
        <f t="shared" si="23"/>
        <v>285.00000000000006</v>
      </c>
      <c r="M2976" s="11">
        <v>0.3</v>
      </c>
      <c r="O2976" s="16"/>
      <c r="P2976" s="14"/>
      <c r="Q2976" s="12"/>
      <c r="R2976" s="13"/>
    </row>
    <row r="2977" spans="1:18" ht="15.75" customHeight="1">
      <c r="A2977" s="1"/>
      <c r="B2977" s="6" t="s">
        <v>14</v>
      </c>
      <c r="C2977" s="6">
        <v>1185732</v>
      </c>
      <c r="D2977" s="7">
        <v>44292</v>
      </c>
      <c r="E2977" s="6" t="s">
        <v>33</v>
      </c>
      <c r="F2977" s="6" t="s">
        <v>106</v>
      </c>
      <c r="G2977" s="6" t="s">
        <v>107</v>
      </c>
      <c r="H2977" s="6" t="s">
        <v>18</v>
      </c>
      <c r="I2977" s="8">
        <v>0.20000000000000004</v>
      </c>
      <c r="J2977" s="9">
        <v>1750</v>
      </c>
      <c r="K2977" s="10">
        <f t="shared" si="22"/>
        <v>350.00000000000006</v>
      </c>
      <c r="L2977" s="10">
        <f t="shared" si="23"/>
        <v>122.50000000000001</v>
      </c>
      <c r="M2977" s="11">
        <v>0.35</v>
      </c>
      <c r="O2977" s="16"/>
      <c r="P2977" s="14"/>
      <c r="Q2977" s="12"/>
      <c r="R2977" s="13"/>
    </row>
    <row r="2978" spans="1:18" ht="15.75" customHeight="1">
      <c r="A2978" s="1"/>
      <c r="B2978" s="6" t="s">
        <v>14</v>
      </c>
      <c r="C2978" s="6">
        <v>1185732</v>
      </c>
      <c r="D2978" s="7">
        <v>44292</v>
      </c>
      <c r="E2978" s="6" t="s">
        <v>33</v>
      </c>
      <c r="F2978" s="6" t="s">
        <v>106</v>
      </c>
      <c r="G2978" s="6" t="s">
        <v>107</v>
      </c>
      <c r="H2978" s="6" t="s">
        <v>19</v>
      </c>
      <c r="I2978" s="8">
        <v>0.10000000000000003</v>
      </c>
      <c r="J2978" s="9">
        <v>1750</v>
      </c>
      <c r="K2978" s="10">
        <f t="shared" si="22"/>
        <v>175.00000000000006</v>
      </c>
      <c r="L2978" s="10">
        <f t="shared" si="23"/>
        <v>52.500000000000014</v>
      </c>
      <c r="M2978" s="11">
        <v>0.3</v>
      </c>
      <c r="O2978" s="16"/>
      <c r="P2978" s="14"/>
      <c r="Q2978" s="12"/>
      <c r="R2978" s="13"/>
    </row>
    <row r="2979" spans="1:18" ht="15.75" customHeight="1">
      <c r="A2979" s="1"/>
      <c r="B2979" s="6" t="s">
        <v>14</v>
      </c>
      <c r="C2979" s="6">
        <v>1185732</v>
      </c>
      <c r="D2979" s="7">
        <v>44292</v>
      </c>
      <c r="E2979" s="6" t="s">
        <v>33</v>
      </c>
      <c r="F2979" s="6" t="s">
        <v>106</v>
      </c>
      <c r="G2979" s="6" t="s">
        <v>107</v>
      </c>
      <c r="H2979" s="6" t="s">
        <v>20</v>
      </c>
      <c r="I2979" s="8">
        <v>0.14999999999999997</v>
      </c>
      <c r="J2979" s="9">
        <v>1000</v>
      </c>
      <c r="K2979" s="10">
        <f t="shared" si="22"/>
        <v>149.99999999999997</v>
      </c>
      <c r="L2979" s="10">
        <f t="shared" si="23"/>
        <v>44.999999999999993</v>
      </c>
      <c r="M2979" s="11">
        <v>0.3</v>
      </c>
      <c r="O2979" s="16"/>
      <c r="P2979" s="14"/>
      <c r="Q2979" s="12"/>
      <c r="R2979" s="13"/>
    </row>
    <row r="2980" spans="1:18" ht="15.75" customHeight="1">
      <c r="A2980" s="1"/>
      <c r="B2980" s="6" t="s">
        <v>14</v>
      </c>
      <c r="C2980" s="6">
        <v>1185732</v>
      </c>
      <c r="D2980" s="7">
        <v>44292</v>
      </c>
      <c r="E2980" s="6" t="s">
        <v>33</v>
      </c>
      <c r="F2980" s="6" t="s">
        <v>106</v>
      </c>
      <c r="G2980" s="6" t="s">
        <v>107</v>
      </c>
      <c r="H2980" s="6" t="s">
        <v>21</v>
      </c>
      <c r="I2980" s="8">
        <v>0.6</v>
      </c>
      <c r="J2980" s="9">
        <v>1250</v>
      </c>
      <c r="K2980" s="10">
        <f t="shared" si="22"/>
        <v>750</v>
      </c>
      <c r="L2980" s="10">
        <f t="shared" si="23"/>
        <v>375</v>
      </c>
      <c r="M2980" s="11">
        <v>0.5</v>
      </c>
      <c r="O2980" s="16"/>
      <c r="P2980" s="14"/>
      <c r="Q2980" s="12"/>
      <c r="R2980" s="13"/>
    </row>
    <row r="2981" spans="1:18" ht="15.75" customHeight="1">
      <c r="A2981" s="1"/>
      <c r="B2981" s="6" t="s">
        <v>14</v>
      </c>
      <c r="C2981" s="6">
        <v>1185732</v>
      </c>
      <c r="D2981" s="7">
        <v>44292</v>
      </c>
      <c r="E2981" s="6" t="s">
        <v>33</v>
      </c>
      <c r="F2981" s="6" t="s">
        <v>106</v>
      </c>
      <c r="G2981" s="6" t="s">
        <v>107</v>
      </c>
      <c r="H2981" s="6" t="s">
        <v>22</v>
      </c>
      <c r="I2981" s="8">
        <v>0.5</v>
      </c>
      <c r="J2981" s="9">
        <v>2500</v>
      </c>
      <c r="K2981" s="10">
        <f t="shared" si="22"/>
        <v>1250</v>
      </c>
      <c r="L2981" s="10">
        <f t="shared" si="23"/>
        <v>500</v>
      </c>
      <c r="M2981" s="11">
        <v>0.4</v>
      </c>
      <c r="O2981" s="16"/>
      <c r="P2981" s="14"/>
      <c r="Q2981" s="12"/>
      <c r="R2981" s="13"/>
    </row>
    <row r="2982" spans="1:18" ht="15.75" customHeight="1">
      <c r="A2982" s="1"/>
      <c r="B2982" s="6" t="s">
        <v>14</v>
      </c>
      <c r="C2982" s="6">
        <v>1185732</v>
      </c>
      <c r="D2982" s="7">
        <v>44323</v>
      </c>
      <c r="E2982" s="6" t="s">
        <v>33</v>
      </c>
      <c r="F2982" s="6" t="s">
        <v>106</v>
      </c>
      <c r="G2982" s="6" t="s">
        <v>107</v>
      </c>
      <c r="H2982" s="6" t="s">
        <v>17</v>
      </c>
      <c r="I2982" s="8">
        <v>0.6</v>
      </c>
      <c r="J2982" s="9">
        <v>5200</v>
      </c>
      <c r="K2982" s="10">
        <f t="shared" si="22"/>
        <v>3120</v>
      </c>
      <c r="L2982" s="10">
        <f t="shared" si="23"/>
        <v>936</v>
      </c>
      <c r="M2982" s="11">
        <v>0.3</v>
      </c>
      <c r="O2982" s="16"/>
      <c r="P2982" s="14"/>
      <c r="Q2982" s="12"/>
      <c r="R2982" s="13"/>
    </row>
    <row r="2983" spans="1:18" ht="15.75" customHeight="1">
      <c r="A2983" s="1"/>
      <c r="B2983" s="6" t="s">
        <v>14</v>
      </c>
      <c r="C2983" s="6">
        <v>1185732</v>
      </c>
      <c r="D2983" s="7">
        <v>44323</v>
      </c>
      <c r="E2983" s="6" t="s">
        <v>33</v>
      </c>
      <c r="F2983" s="6" t="s">
        <v>106</v>
      </c>
      <c r="G2983" s="6" t="s">
        <v>107</v>
      </c>
      <c r="H2983" s="6" t="s">
        <v>18</v>
      </c>
      <c r="I2983" s="8">
        <v>0.4</v>
      </c>
      <c r="J2983" s="9">
        <v>2250</v>
      </c>
      <c r="K2983" s="10">
        <f t="shared" si="22"/>
        <v>900</v>
      </c>
      <c r="L2983" s="10">
        <f t="shared" si="23"/>
        <v>315</v>
      </c>
      <c r="M2983" s="11">
        <v>0.35</v>
      </c>
      <c r="O2983" s="16"/>
      <c r="P2983" s="14"/>
      <c r="Q2983" s="12"/>
      <c r="R2983" s="13"/>
    </row>
    <row r="2984" spans="1:18" ht="15.75" customHeight="1">
      <c r="A2984" s="1"/>
      <c r="B2984" s="6" t="s">
        <v>14</v>
      </c>
      <c r="C2984" s="6">
        <v>1185732</v>
      </c>
      <c r="D2984" s="7">
        <v>44323</v>
      </c>
      <c r="E2984" s="6" t="s">
        <v>33</v>
      </c>
      <c r="F2984" s="6" t="s">
        <v>106</v>
      </c>
      <c r="G2984" s="6" t="s">
        <v>107</v>
      </c>
      <c r="H2984" s="6" t="s">
        <v>19</v>
      </c>
      <c r="I2984" s="8">
        <v>0.35000000000000003</v>
      </c>
      <c r="J2984" s="9">
        <v>2000</v>
      </c>
      <c r="K2984" s="10">
        <f t="shared" si="22"/>
        <v>700.00000000000011</v>
      </c>
      <c r="L2984" s="10">
        <f t="shared" si="23"/>
        <v>210.00000000000003</v>
      </c>
      <c r="M2984" s="11">
        <v>0.3</v>
      </c>
      <c r="O2984" s="16"/>
      <c r="P2984" s="14"/>
      <c r="Q2984" s="12"/>
      <c r="R2984" s="13"/>
    </row>
    <row r="2985" spans="1:18" ht="15.75" customHeight="1">
      <c r="A2985" s="1"/>
      <c r="B2985" s="6" t="s">
        <v>14</v>
      </c>
      <c r="C2985" s="6">
        <v>1185732</v>
      </c>
      <c r="D2985" s="7">
        <v>44323</v>
      </c>
      <c r="E2985" s="6" t="s">
        <v>33</v>
      </c>
      <c r="F2985" s="6" t="s">
        <v>106</v>
      </c>
      <c r="G2985" s="6" t="s">
        <v>107</v>
      </c>
      <c r="H2985" s="6" t="s">
        <v>20</v>
      </c>
      <c r="I2985" s="8">
        <v>0.35000000000000003</v>
      </c>
      <c r="J2985" s="9">
        <v>1250</v>
      </c>
      <c r="K2985" s="10">
        <f t="shared" si="22"/>
        <v>437.50000000000006</v>
      </c>
      <c r="L2985" s="10">
        <f t="shared" si="23"/>
        <v>131.25</v>
      </c>
      <c r="M2985" s="11">
        <v>0.3</v>
      </c>
      <c r="O2985" s="16"/>
      <c r="P2985" s="14"/>
      <c r="Q2985" s="12"/>
      <c r="R2985" s="13"/>
    </row>
    <row r="2986" spans="1:18" ht="15.75" customHeight="1">
      <c r="A2986" s="1"/>
      <c r="B2986" s="6" t="s">
        <v>14</v>
      </c>
      <c r="C2986" s="6">
        <v>1185732</v>
      </c>
      <c r="D2986" s="7">
        <v>44323</v>
      </c>
      <c r="E2986" s="6" t="s">
        <v>33</v>
      </c>
      <c r="F2986" s="6" t="s">
        <v>106</v>
      </c>
      <c r="G2986" s="6" t="s">
        <v>107</v>
      </c>
      <c r="H2986" s="6" t="s">
        <v>21</v>
      </c>
      <c r="I2986" s="8">
        <v>0.44999999999999996</v>
      </c>
      <c r="J2986" s="9">
        <v>1500</v>
      </c>
      <c r="K2986" s="10">
        <f t="shared" si="22"/>
        <v>674.99999999999989</v>
      </c>
      <c r="L2986" s="10">
        <f t="shared" si="23"/>
        <v>337.49999999999994</v>
      </c>
      <c r="M2986" s="11">
        <v>0.5</v>
      </c>
      <c r="O2986" s="16"/>
      <c r="P2986" s="14"/>
      <c r="Q2986" s="12"/>
      <c r="R2986" s="13"/>
    </row>
    <row r="2987" spans="1:18" ht="15.75" customHeight="1">
      <c r="A2987" s="1"/>
      <c r="B2987" s="6" t="s">
        <v>14</v>
      </c>
      <c r="C2987" s="6">
        <v>1185732</v>
      </c>
      <c r="D2987" s="7">
        <v>44323</v>
      </c>
      <c r="E2987" s="6" t="s">
        <v>33</v>
      </c>
      <c r="F2987" s="6" t="s">
        <v>106</v>
      </c>
      <c r="G2987" s="6" t="s">
        <v>107</v>
      </c>
      <c r="H2987" s="6" t="s">
        <v>22</v>
      </c>
      <c r="I2987" s="8">
        <v>0.49999999999999994</v>
      </c>
      <c r="J2987" s="9">
        <v>2750</v>
      </c>
      <c r="K2987" s="10">
        <f t="shared" si="22"/>
        <v>1374.9999999999998</v>
      </c>
      <c r="L2987" s="10">
        <f t="shared" si="23"/>
        <v>549.99999999999989</v>
      </c>
      <c r="M2987" s="11">
        <v>0.4</v>
      </c>
      <c r="O2987" s="16"/>
      <c r="P2987" s="14"/>
      <c r="Q2987" s="12"/>
      <c r="R2987" s="13"/>
    </row>
    <row r="2988" spans="1:18" ht="15.75" customHeight="1">
      <c r="A2988" s="1"/>
      <c r="B2988" s="6" t="s">
        <v>14</v>
      </c>
      <c r="C2988" s="6">
        <v>1185732</v>
      </c>
      <c r="D2988" s="7">
        <v>44353</v>
      </c>
      <c r="E2988" s="6" t="s">
        <v>33</v>
      </c>
      <c r="F2988" s="6" t="s">
        <v>106</v>
      </c>
      <c r="G2988" s="6" t="s">
        <v>107</v>
      </c>
      <c r="H2988" s="6" t="s">
        <v>17</v>
      </c>
      <c r="I2988" s="8">
        <v>0.35000000000000003</v>
      </c>
      <c r="J2988" s="9">
        <v>5250</v>
      </c>
      <c r="K2988" s="10">
        <f t="shared" si="22"/>
        <v>1837.5000000000002</v>
      </c>
      <c r="L2988" s="10">
        <f t="shared" si="23"/>
        <v>551.25</v>
      </c>
      <c r="M2988" s="11">
        <v>0.3</v>
      </c>
      <c r="O2988" s="16"/>
      <c r="P2988" s="14"/>
      <c r="Q2988" s="12"/>
      <c r="R2988" s="13"/>
    </row>
    <row r="2989" spans="1:18" ht="15.75" customHeight="1">
      <c r="A2989" s="1"/>
      <c r="B2989" s="6" t="s">
        <v>14</v>
      </c>
      <c r="C2989" s="6">
        <v>1185732</v>
      </c>
      <c r="D2989" s="7">
        <v>44353</v>
      </c>
      <c r="E2989" s="6" t="s">
        <v>33</v>
      </c>
      <c r="F2989" s="6" t="s">
        <v>106</v>
      </c>
      <c r="G2989" s="6" t="s">
        <v>107</v>
      </c>
      <c r="H2989" s="6" t="s">
        <v>18</v>
      </c>
      <c r="I2989" s="8">
        <v>0.3000000000000001</v>
      </c>
      <c r="J2989" s="9">
        <v>2750</v>
      </c>
      <c r="K2989" s="10">
        <f t="shared" si="22"/>
        <v>825.00000000000023</v>
      </c>
      <c r="L2989" s="10">
        <f t="shared" si="23"/>
        <v>288.75000000000006</v>
      </c>
      <c r="M2989" s="11">
        <v>0.35</v>
      </c>
      <c r="O2989" s="16"/>
      <c r="P2989" s="14"/>
      <c r="Q2989" s="12"/>
      <c r="R2989" s="13"/>
    </row>
    <row r="2990" spans="1:18" ht="15.75" customHeight="1">
      <c r="A2990" s="1"/>
      <c r="B2990" s="6" t="s">
        <v>14</v>
      </c>
      <c r="C2990" s="6">
        <v>1185732</v>
      </c>
      <c r="D2990" s="7">
        <v>44353</v>
      </c>
      <c r="E2990" s="6" t="s">
        <v>33</v>
      </c>
      <c r="F2990" s="6" t="s">
        <v>106</v>
      </c>
      <c r="G2990" s="6" t="s">
        <v>107</v>
      </c>
      <c r="H2990" s="6" t="s">
        <v>19</v>
      </c>
      <c r="I2990" s="8">
        <v>0.25000000000000006</v>
      </c>
      <c r="J2990" s="9">
        <v>2000</v>
      </c>
      <c r="K2990" s="10">
        <f t="shared" si="22"/>
        <v>500.00000000000011</v>
      </c>
      <c r="L2990" s="10">
        <f t="shared" si="23"/>
        <v>150.00000000000003</v>
      </c>
      <c r="M2990" s="11">
        <v>0.3</v>
      </c>
      <c r="O2990" s="16"/>
      <c r="P2990" s="14"/>
      <c r="Q2990" s="12"/>
      <c r="R2990" s="13"/>
    </row>
    <row r="2991" spans="1:18" ht="15.75" customHeight="1">
      <c r="A2991" s="1"/>
      <c r="B2991" s="6" t="s">
        <v>14</v>
      </c>
      <c r="C2991" s="6">
        <v>1185732</v>
      </c>
      <c r="D2991" s="7">
        <v>44353</v>
      </c>
      <c r="E2991" s="6" t="s">
        <v>33</v>
      </c>
      <c r="F2991" s="6" t="s">
        <v>106</v>
      </c>
      <c r="G2991" s="6" t="s">
        <v>107</v>
      </c>
      <c r="H2991" s="6" t="s">
        <v>20</v>
      </c>
      <c r="I2991" s="8">
        <v>0.25000000000000006</v>
      </c>
      <c r="J2991" s="9">
        <v>1750</v>
      </c>
      <c r="K2991" s="10">
        <f t="shared" si="22"/>
        <v>437.50000000000011</v>
      </c>
      <c r="L2991" s="10">
        <f t="shared" si="23"/>
        <v>131.25000000000003</v>
      </c>
      <c r="M2991" s="11">
        <v>0.3</v>
      </c>
      <c r="O2991" s="16"/>
      <c r="P2991" s="14"/>
      <c r="Q2991" s="12"/>
      <c r="R2991" s="13"/>
    </row>
    <row r="2992" spans="1:18" ht="15.75" customHeight="1">
      <c r="A2992" s="1"/>
      <c r="B2992" s="6" t="s">
        <v>14</v>
      </c>
      <c r="C2992" s="6">
        <v>1185732</v>
      </c>
      <c r="D2992" s="7">
        <v>44353</v>
      </c>
      <c r="E2992" s="6" t="s">
        <v>33</v>
      </c>
      <c r="F2992" s="6" t="s">
        <v>106</v>
      </c>
      <c r="G2992" s="6" t="s">
        <v>107</v>
      </c>
      <c r="H2992" s="6" t="s">
        <v>21</v>
      </c>
      <c r="I2992" s="8">
        <v>0.35000000000000003</v>
      </c>
      <c r="J2992" s="9">
        <v>1750</v>
      </c>
      <c r="K2992" s="10">
        <f t="shared" si="22"/>
        <v>612.50000000000011</v>
      </c>
      <c r="L2992" s="10">
        <f t="shared" si="23"/>
        <v>306.25000000000006</v>
      </c>
      <c r="M2992" s="11">
        <v>0.5</v>
      </c>
      <c r="O2992" s="16"/>
      <c r="P2992" s="14"/>
      <c r="Q2992" s="12"/>
      <c r="R2992" s="13"/>
    </row>
    <row r="2993" spans="1:18" ht="15.75" customHeight="1">
      <c r="A2993" s="1"/>
      <c r="B2993" s="6" t="s">
        <v>14</v>
      </c>
      <c r="C2993" s="6">
        <v>1185732</v>
      </c>
      <c r="D2993" s="7">
        <v>44353</v>
      </c>
      <c r="E2993" s="6" t="s">
        <v>33</v>
      </c>
      <c r="F2993" s="6" t="s">
        <v>106</v>
      </c>
      <c r="G2993" s="6" t="s">
        <v>107</v>
      </c>
      <c r="H2993" s="6" t="s">
        <v>22</v>
      </c>
      <c r="I2993" s="8">
        <v>0.55000000000000004</v>
      </c>
      <c r="J2993" s="9">
        <v>3250</v>
      </c>
      <c r="K2993" s="10">
        <f t="shared" si="22"/>
        <v>1787.5000000000002</v>
      </c>
      <c r="L2993" s="10">
        <f t="shared" si="23"/>
        <v>715.00000000000011</v>
      </c>
      <c r="M2993" s="11">
        <v>0.4</v>
      </c>
      <c r="O2993" s="16"/>
      <c r="P2993" s="14"/>
      <c r="Q2993" s="12"/>
      <c r="R2993" s="13"/>
    </row>
    <row r="2994" spans="1:18" ht="15.75" customHeight="1">
      <c r="A2994" s="1"/>
      <c r="B2994" s="6" t="s">
        <v>14</v>
      </c>
      <c r="C2994" s="6">
        <v>1185732</v>
      </c>
      <c r="D2994" s="7">
        <v>44382</v>
      </c>
      <c r="E2994" s="6" t="s">
        <v>33</v>
      </c>
      <c r="F2994" s="6" t="s">
        <v>106</v>
      </c>
      <c r="G2994" s="6" t="s">
        <v>107</v>
      </c>
      <c r="H2994" s="6" t="s">
        <v>17</v>
      </c>
      <c r="I2994" s="8">
        <v>0.5</v>
      </c>
      <c r="J2994" s="9">
        <v>5500</v>
      </c>
      <c r="K2994" s="10">
        <f t="shared" si="22"/>
        <v>2750</v>
      </c>
      <c r="L2994" s="10">
        <f t="shared" si="23"/>
        <v>825</v>
      </c>
      <c r="M2994" s="11">
        <v>0.3</v>
      </c>
      <c r="O2994" s="16"/>
      <c r="P2994" s="14"/>
      <c r="Q2994" s="12"/>
      <c r="R2994" s="13"/>
    </row>
    <row r="2995" spans="1:18" ht="15.75" customHeight="1">
      <c r="A2995" s="1"/>
      <c r="B2995" s="6" t="s">
        <v>14</v>
      </c>
      <c r="C2995" s="6">
        <v>1185732</v>
      </c>
      <c r="D2995" s="7">
        <v>44382</v>
      </c>
      <c r="E2995" s="6" t="s">
        <v>33</v>
      </c>
      <c r="F2995" s="6" t="s">
        <v>106</v>
      </c>
      <c r="G2995" s="6" t="s">
        <v>107</v>
      </c>
      <c r="H2995" s="6" t="s">
        <v>18</v>
      </c>
      <c r="I2995" s="8">
        <v>0.45000000000000007</v>
      </c>
      <c r="J2995" s="9">
        <v>3000</v>
      </c>
      <c r="K2995" s="10">
        <f t="shared" si="22"/>
        <v>1350.0000000000002</v>
      </c>
      <c r="L2995" s="10">
        <f t="shared" si="23"/>
        <v>472.50000000000006</v>
      </c>
      <c r="M2995" s="11">
        <v>0.35</v>
      </c>
      <c r="O2995" s="16"/>
      <c r="P2995" s="14"/>
      <c r="Q2995" s="12"/>
      <c r="R2995" s="13"/>
    </row>
    <row r="2996" spans="1:18" ht="15.75" customHeight="1">
      <c r="A2996" s="1"/>
      <c r="B2996" s="6" t="s">
        <v>14</v>
      </c>
      <c r="C2996" s="6">
        <v>1185732</v>
      </c>
      <c r="D2996" s="7">
        <v>44382</v>
      </c>
      <c r="E2996" s="6" t="s">
        <v>33</v>
      </c>
      <c r="F2996" s="6" t="s">
        <v>106</v>
      </c>
      <c r="G2996" s="6" t="s">
        <v>107</v>
      </c>
      <c r="H2996" s="6" t="s">
        <v>19</v>
      </c>
      <c r="I2996" s="8">
        <v>0.4</v>
      </c>
      <c r="J2996" s="9">
        <v>2250</v>
      </c>
      <c r="K2996" s="10">
        <f t="shared" si="22"/>
        <v>900</v>
      </c>
      <c r="L2996" s="10">
        <f t="shared" si="23"/>
        <v>270</v>
      </c>
      <c r="M2996" s="11">
        <v>0.3</v>
      </c>
      <c r="O2996" s="16"/>
      <c r="P2996" s="14"/>
      <c r="Q2996" s="12"/>
      <c r="R2996" s="13"/>
    </row>
    <row r="2997" spans="1:18" ht="15.75" customHeight="1">
      <c r="A2997" s="1"/>
      <c r="B2997" s="6" t="s">
        <v>14</v>
      </c>
      <c r="C2997" s="6">
        <v>1185732</v>
      </c>
      <c r="D2997" s="7">
        <v>44382</v>
      </c>
      <c r="E2997" s="6" t="s">
        <v>33</v>
      </c>
      <c r="F2997" s="6" t="s">
        <v>106</v>
      </c>
      <c r="G2997" s="6" t="s">
        <v>107</v>
      </c>
      <c r="H2997" s="6" t="s">
        <v>20</v>
      </c>
      <c r="I2997" s="8">
        <v>0.4</v>
      </c>
      <c r="J2997" s="9">
        <v>1750</v>
      </c>
      <c r="K2997" s="10">
        <f t="shared" si="22"/>
        <v>700</v>
      </c>
      <c r="L2997" s="10">
        <f t="shared" si="23"/>
        <v>210</v>
      </c>
      <c r="M2997" s="11">
        <v>0.3</v>
      </c>
      <c r="O2997" s="16"/>
      <c r="P2997" s="14"/>
      <c r="Q2997" s="12"/>
      <c r="R2997" s="13"/>
    </row>
    <row r="2998" spans="1:18" ht="15.75" customHeight="1">
      <c r="A2998" s="1"/>
      <c r="B2998" s="6" t="s">
        <v>14</v>
      </c>
      <c r="C2998" s="6">
        <v>1185732</v>
      </c>
      <c r="D2998" s="7">
        <v>44382</v>
      </c>
      <c r="E2998" s="6" t="s">
        <v>33</v>
      </c>
      <c r="F2998" s="6" t="s">
        <v>106</v>
      </c>
      <c r="G2998" s="6" t="s">
        <v>107</v>
      </c>
      <c r="H2998" s="6" t="s">
        <v>21</v>
      </c>
      <c r="I2998" s="8">
        <v>0.5</v>
      </c>
      <c r="J2998" s="9">
        <v>2000</v>
      </c>
      <c r="K2998" s="10">
        <f t="shared" si="22"/>
        <v>1000</v>
      </c>
      <c r="L2998" s="10">
        <f t="shared" si="23"/>
        <v>500</v>
      </c>
      <c r="M2998" s="11">
        <v>0.5</v>
      </c>
      <c r="O2998" s="16"/>
      <c r="P2998" s="14"/>
      <c r="Q2998" s="12"/>
      <c r="R2998" s="13"/>
    </row>
    <row r="2999" spans="1:18" ht="15.75" customHeight="1">
      <c r="A2999" s="1"/>
      <c r="B2999" s="6" t="s">
        <v>14</v>
      </c>
      <c r="C2999" s="6">
        <v>1185732</v>
      </c>
      <c r="D2999" s="7">
        <v>44382</v>
      </c>
      <c r="E2999" s="6" t="s">
        <v>33</v>
      </c>
      <c r="F2999" s="6" t="s">
        <v>106</v>
      </c>
      <c r="G2999" s="6" t="s">
        <v>107</v>
      </c>
      <c r="H2999" s="6" t="s">
        <v>22</v>
      </c>
      <c r="I2999" s="8">
        <v>0.55000000000000004</v>
      </c>
      <c r="J2999" s="9">
        <v>3750</v>
      </c>
      <c r="K2999" s="10">
        <f t="shared" si="22"/>
        <v>2062.5</v>
      </c>
      <c r="L2999" s="10">
        <f t="shared" si="23"/>
        <v>825</v>
      </c>
      <c r="M2999" s="11">
        <v>0.4</v>
      </c>
      <c r="O2999" s="16"/>
      <c r="P2999" s="14"/>
      <c r="Q2999" s="12"/>
      <c r="R2999" s="13"/>
    </row>
    <row r="3000" spans="1:18" ht="15.75" customHeight="1">
      <c r="A3000" s="1"/>
      <c r="B3000" s="6" t="s">
        <v>14</v>
      </c>
      <c r="C3000" s="6">
        <v>1185732</v>
      </c>
      <c r="D3000" s="7">
        <v>44414</v>
      </c>
      <c r="E3000" s="6" t="s">
        <v>33</v>
      </c>
      <c r="F3000" s="6" t="s">
        <v>106</v>
      </c>
      <c r="G3000" s="6" t="s">
        <v>107</v>
      </c>
      <c r="H3000" s="6" t="s">
        <v>17</v>
      </c>
      <c r="I3000" s="8">
        <v>0.5</v>
      </c>
      <c r="J3000" s="9">
        <v>5250</v>
      </c>
      <c r="K3000" s="10">
        <f t="shared" si="22"/>
        <v>2625</v>
      </c>
      <c r="L3000" s="10">
        <f t="shared" si="23"/>
        <v>787.5</v>
      </c>
      <c r="M3000" s="11">
        <v>0.3</v>
      </c>
      <c r="O3000" s="16"/>
      <c r="P3000" s="14"/>
      <c r="Q3000" s="12"/>
      <c r="R3000" s="13"/>
    </row>
    <row r="3001" spans="1:18" ht="15.75" customHeight="1">
      <c r="A3001" s="1"/>
      <c r="B3001" s="6" t="s">
        <v>14</v>
      </c>
      <c r="C3001" s="6">
        <v>1185732</v>
      </c>
      <c r="D3001" s="7">
        <v>44414</v>
      </c>
      <c r="E3001" s="6" t="s">
        <v>33</v>
      </c>
      <c r="F3001" s="6" t="s">
        <v>106</v>
      </c>
      <c r="G3001" s="6" t="s">
        <v>107</v>
      </c>
      <c r="H3001" s="6" t="s">
        <v>18</v>
      </c>
      <c r="I3001" s="8">
        <v>0.45000000000000007</v>
      </c>
      <c r="J3001" s="9">
        <v>3000</v>
      </c>
      <c r="K3001" s="10">
        <f t="shared" si="22"/>
        <v>1350.0000000000002</v>
      </c>
      <c r="L3001" s="10">
        <f t="shared" si="23"/>
        <v>472.50000000000006</v>
      </c>
      <c r="M3001" s="11">
        <v>0.35</v>
      </c>
      <c r="O3001" s="16"/>
      <c r="P3001" s="14"/>
      <c r="Q3001" s="12"/>
      <c r="R3001" s="13"/>
    </row>
    <row r="3002" spans="1:18" ht="15.75" customHeight="1">
      <c r="A3002" s="1"/>
      <c r="B3002" s="6" t="s">
        <v>14</v>
      </c>
      <c r="C3002" s="6">
        <v>1185732</v>
      </c>
      <c r="D3002" s="7">
        <v>44414</v>
      </c>
      <c r="E3002" s="6" t="s">
        <v>33</v>
      </c>
      <c r="F3002" s="6" t="s">
        <v>106</v>
      </c>
      <c r="G3002" s="6" t="s">
        <v>107</v>
      </c>
      <c r="H3002" s="6" t="s">
        <v>19</v>
      </c>
      <c r="I3002" s="8">
        <v>0.4</v>
      </c>
      <c r="J3002" s="9">
        <v>2250</v>
      </c>
      <c r="K3002" s="10">
        <f t="shared" si="22"/>
        <v>900</v>
      </c>
      <c r="L3002" s="10">
        <f t="shared" si="23"/>
        <v>270</v>
      </c>
      <c r="M3002" s="11">
        <v>0.3</v>
      </c>
      <c r="O3002" s="16"/>
      <c r="P3002" s="14"/>
      <c r="Q3002" s="12"/>
      <c r="R3002" s="13"/>
    </row>
    <row r="3003" spans="1:18" ht="15.75" customHeight="1">
      <c r="A3003" s="1"/>
      <c r="B3003" s="6" t="s">
        <v>14</v>
      </c>
      <c r="C3003" s="6">
        <v>1185732</v>
      </c>
      <c r="D3003" s="7">
        <v>44414</v>
      </c>
      <c r="E3003" s="6" t="s">
        <v>33</v>
      </c>
      <c r="F3003" s="6" t="s">
        <v>106</v>
      </c>
      <c r="G3003" s="6" t="s">
        <v>107</v>
      </c>
      <c r="H3003" s="6" t="s">
        <v>20</v>
      </c>
      <c r="I3003" s="8">
        <v>0.4</v>
      </c>
      <c r="J3003" s="9">
        <v>2000</v>
      </c>
      <c r="K3003" s="10">
        <f t="shared" si="22"/>
        <v>800</v>
      </c>
      <c r="L3003" s="10">
        <f t="shared" si="23"/>
        <v>240</v>
      </c>
      <c r="M3003" s="11">
        <v>0.3</v>
      </c>
      <c r="O3003" s="16"/>
      <c r="P3003" s="14"/>
      <c r="Q3003" s="12"/>
      <c r="R3003" s="13"/>
    </row>
    <row r="3004" spans="1:18" ht="15.75" customHeight="1">
      <c r="A3004" s="1"/>
      <c r="B3004" s="6" t="s">
        <v>14</v>
      </c>
      <c r="C3004" s="6">
        <v>1185732</v>
      </c>
      <c r="D3004" s="7">
        <v>44414</v>
      </c>
      <c r="E3004" s="6" t="s">
        <v>33</v>
      </c>
      <c r="F3004" s="6" t="s">
        <v>106</v>
      </c>
      <c r="G3004" s="6" t="s">
        <v>107</v>
      </c>
      <c r="H3004" s="6" t="s">
        <v>21</v>
      </c>
      <c r="I3004" s="8">
        <v>0.5</v>
      </c>
      <c r="J3004" s="9">
        <v>1750</v>
      </c>
      <c r="K3004" s="10">
        <f t="shared" si="22"/>
        <v>875</v>
      </c>
      <c r="L3004" s="10">
        <f t="shared" si="23"/>
        <v>437.5</v>
      </c>
      <c r="M3004" s="11">
        <v>0.5</v>
      </c>
      <c r="O3004" s="16"/>
      <c r="P3004" s="14"/>
      <c r="Q3004" s="12"/>
      <c r="R3004" s="13"/>
    </row>
    <row r="3005" spans="1:18" ht="15.75" customHeight="1">
      <c r="A3005" s="1"/>
      <c r="B3005" s="6" t="s">
        <v>14</v>
      </c>
      <c r="C3005" s="6">
        <v>1185732</v>
      </c>
      <c r="D3005" s="7">
        <v>44414</v>
      </c>
      <c r="E3005" s="6" t="s">
        <v>33</v>
      </c>
      <c r="F3005" s="6" t="s">
        <v>106</v>
      </c>
      <c r="G3005" s="6" t="s">
        <v>107</v>
      </c>
      <c r="H3005" s="6" t="s">
        <v>22</v>
      </c>
      <c r="I3005" s="8">
        <v>0.55000000000000004</v>
      </c>
      <c r="J3005" s="9">
        <v>3500</v>
      </c>
      <c r="K3005" s="10">
        <f t="shared" si="22"/>
        <v>1925.0000000000002</v>
      </c>
      <c r="L3005" s="10">
        <f t="shared" si="23"/>
        <v>770.00000000000011</v>
      </c>
      <c r="M3005" s="11">
        <v>0.4</v>
      </c>
      <c r="O3005" s="16"/>
      <c r="P3005" s="14"/>
      <c r="Q3005" s="12"/>
      <c r="R3005" s="13"/>
    </row>
    <row r="3006" spans="1:18" ht="15.75" customHeight="1">
      <c r="A3006" s="1"/>
      <c r="B3006" s="6" t="s">
        <v>14</v>
      </c>
      <c r="C3006" s="6">
        <v>1185732</v>
      </c>
      <c r="D3006" s="7">
        <v>44446</v>
      </c>
      <c r="E3006" s="6" t="s">
        <v>33</v>
      </c>
      <c r="F3006" s="6" t="s">
        <v>106</v>
      </c>
      <c r="G3006" s="6" t="s">
        <v>107</v>
      </c>
      <c r="H3006" s="6" t="s">
        <v>17</v>
      </c>
      <c r="I3006" s="8">
        <v>0.35000000000000003</v>
      </c>
      <c r="J3006" s="9">
        <v>4750</v>
      </c>
      <c r="K3006" s="10">
        <f t="shared" si="22"/>
        <v>1662.5000000000002</v>
      </c>
      <c r="L3006" s="10">
        <f t="shared" si="23"/>
        <v>498.75000000000006</v>
      </c>
      <c r="M3006" s="11">
        <v>0.3</v>
      </c>
      <c r="O3006" s="16"/>
      <c r="P3006" s="14"/>
      <c r="Q3006" s="12"/>
      <c r="R3006" s="13"/>
    </row>
    <row r="3007" spans="1:18" ht="15.75" customHeight="1">
      <c r="A3007" s="1"/>
      <c r="B3007" s="6" t="s">
        <v>14</v>
      </c>
      <c r="C3007" s="6">
        <v>1185732</v>
      </c>
      <c r="D3007" s="7">
        <v>44446</v>
      </c>
      <c r="E3007" s="6" t="s">
        <v>33</v>
      </c>
      <c r="F3007" s="6" t="s">
        <v>106</v>
      </c>
      <c r="G3007" s="6" t="s">
        <v>107</v>
      </c>
      <c r="H3007" s="6" t="s">
        <v>18</v>
      </c>
      <c r="I3007" s="8">
        <v>0.3000000000000001</v>
      </c>
      <c r="J3007" s="9">
        <v>2750</v>
      </c>
      <c r="K3007" s="10">
        <f t="shared" si="22"/>
        <v>825.00000000000023</v>
      </c>
      <c r="L3007" s="10">
        <f t="shared" si="23"/>
        <v>288.75000000000006</v>
      </c>
      <c r="M3007" s="11">
        <v>0.35</v>
      </c>
      <c r="O3007" s="16"/>
      <c r="P3007" s="14"/>
      <c r="Q3007" s="12"/>
      <c r="R3007" s="13"/>
    </row>
    <row r="3008" spans="1:18" ht="15.75" customHeight="1">
      <c r="A3008" s="1"/>
      <c r="B3008" s="6" t="s">
        <v>14</v>
      </c>
      <c r="C3008" s="6">
        <v>1185732</v>
      </c>
      <c r="D3008" s="7">
        <v>44446</v>
      </c>
      <c r="E3008" s="6" t="s">
        <v>33</v>
      </c>
      <c r="F3008" s="6" t="s">
        <v>106</v>
      </c>
      <c r="G3008" s="6" t="s">
        <v>107</v>
      </c>
      <c r="H3008" s="6" t="s">
        <v>19</v>
      </c>
      <c r="I3008" s="8">
        <v>0.25000000000000006</v>
      </c>
      <c r="J3008" s="9">
        <v>1750</v>
      </c>
      <c r="K3008" s="10">
        <f t="shared" si="22"/>
        <v>437.50000000000011</v>
      </c>
      <c r="L3008" s="10">
        <f t="shared" si="23"/>
        <v>131.25000000000003</v>
      </c>
      <c r="M3008" s="11">
        <v>0.3</v>
      </c>
      <c r="O3008" s="16"/>
      <c r="P3008" s="14"/>
      <c r="Q3008" s="12"/>
      <c r="R3008" s="13"/>
    </row>
    <row r="3009" spans="1:18" ht="15.75" customHeight="1">
      <c r="A3009" s="1"/>
      <c r="B3009" s="6" t="s">
        <v>14</v>
      </c>
      <c r="C3009" s="6">
        <v>1185732</v>
      </c>
      <c r="D3009" s="7">
        <v>44446</v>
      </c>
      <c r="E3009" s="6" t="s">
        <v>33</v>
      </c>
      <c r="F3009" s="6" t="s">
        <v>106</v>
      </c>
      <c r="G3009" s="6" t="s">
        <v>107</v>
      </c>
      <c r="H3009" s="6" t="s">
        <v>20</v>
      </c>
      <c r="I3009" s="8">
        <v>0.25000000000000006</v>
      </c>
      <c r="J3009" s="9">
        <v>1500</v>
      </c>
      <c r="K3009" s="10">
        <f t="shared" si="22"/>
        <v>375.00000000000006</v>
      </c>
      <c r="L3009" s="10">
        <f t="shared" si="23"/>
        <v>112.50000000000001</v>
      </c>
      <c r="M3009" s="11">
        <v>0.3</v>
      </c>
      <c r="O3009" s="16"/>
      <c r="P3009" s="14"/>
      <c r="Q3009" s="12"/>
      <c r="R3009" s="13"/>
    </row>
    <row r="3010" spans="1:18" ht="15.75" customHeight="1">
      <c r="A3010" s="1"/>
      <c r="B3010" s="6" t="s">
        <v>14</v>
      </c>
      <c r="C3010" s="6">
        <v>1185732</v>
      </c>
      <c r="D3010" s="7">
        <v>44446</v>
      </c>
      <c r="E3010" s="6" t="s">
        <v>33</v>
      </c>
      <c r="F3010" s="6" t="s">
        <v>106</v>
      </c>
      <c r="G3010" s="6" t="s">
        <v>107</v>
      </c>
      <c r="H3010" s="6" t="s">
        <v>21</v>
      </c>
      <c r="I3010" s="8">
        <v>0.35000000000000003</v>
      </c>
      <c r="J3010" s="9">
        <v>1500</v>
      </c>
      <c r="K3010" s="10">
        <f t="shared" si="22"/>
        <v>525</v>
      </c>
      <c r="L3010" s="10">
        <f t="shared" si="23"/>
        <v>262.5</v>
      </c>
      <c r="M3010" s="11">
        <v>0.5</v>
      </c>
      <c r="O3010" s="16"/>
      <c r="P3010" s="14"/>
      <c r="Q3010" s="12"/>
      <c r="R3010" s="13"/>
    </row>
    <row r="3011" spans="1:18" ht="15.75" customHeight="1">
      <c r="A3011" s="1"/>
      <c r="B3011" s="6" t="s">
        <v>14</v>
      </c>
      <c r="C3011" s="6">
        <v>1185732</v>
      </c>
      <c r="D3011" s="7">
        <v>44446</v>
      </c>
      <c r="E3011" s="6" t="s">
        <v>33</v>
      </c>
      <c r="F3011" s="6" t="s">
        <v>106</v>
      </c>
      <c r="G3011" s="6" t="s">
        <v>107</v>
      </c>
      <c r="H3011" s="6" t="s">
        <v>22</v>
      </c>
      <c r="I3011" s="8">
        <v>0.4</v>
      </c>
      <c r="J3011" s="9">
        <v>2250</v>
      </c>
      <c r="K3011" s="10">
        <f t="shared" si="22"/>
        <v>900</v>
      </c>
      <c r="L3011" s="10">
        <f t="shared" si="23"/>
        <v>360</v>
      </c>
      <c r="M3011" s="11">
        <v>0.4</v>
      </c>
      <c r="O3011" s="16"/>
      <c r="P3011" s="14"/>
      <c r="Q3011" s="12"/>
      <c r="R3011" s="13"/>
    </row>
    <row r="3012" spans="1:18" ht="15.75" customHeight="1">
      <c r="A3012" s="1"/>
      <c r="B3012" s="6" t="s">
        <v>14</v>
      </c>
      <c r="C3012" s="6">
        <v>1185732</v>
      </c>
      <c r="D3012" s="7">
        <v>44475</v>
      </c>
      <c r="E3012" s="6" t="s">
        <v>33</v>
      </c>
      <c r="F3012" s="6" t="s">
        <v>106</v>
      </c>
      <c r="G3012" s="6" t="s">
        <v>107</v>
      </c>
      <c r="H3012" s="6" t="s">
        <v>17</v>
      </c>
      <c r="I3012" s="8">
        <v>0.44999999999999996</v>
      </c>
      <c r="J3012" s="9">
        <v>4000</v>
      </c>
      <c r="K3012" s="10">
        <f t="shared" si="22"/>
        <v>1799.9999999999998</v>
      </c>
      <c r="L3012" s="10">
        <f t="shared" si="23"/>
        <v>539.99999999999989</v>
      </c>
      <c r="M3012" s="11">
        <v>0.3</v>
      </c>
      <c r="O3012" s="16"/>
      <c r="P3012" s="14"/>
      <c r="Q3012" s="12"/>
      <c r="R3012" s="13"/>
    </row>
    <row r="3013" spans="1:18" ht="15.75" customHeight="1">
      <c r="A3013" s="1"/>
      <c r="B3013" s="6" t="s">
        <v>14</v>
      </c>
      <c r="C3013" s="6">
        <v>1185732</v>
      </c>
      <c r="D3013" s="7">
        <v>44475</v>
      </c>
      <c r="E3013" s="6" t="s">
        <v>33</v>
      </c>
      <c r="F3013" s="6" t="s">
        <v>106</v>
      </c>
      <c r="G3013" s="6" t="s">
        <v>107</v>
      </c>
      <c r="H3013" s="6" t="s">
        <v>18</v>
      </c>
      <c r="I3013" s="8">
        <v>0.35000000000000003</v>
      </c>
      <c r="J3013" s="9">
        <v>2500</v>
      </c>
      <c r="K3013" s="10">
        <f t="shared" si="22"/>
        <v>875.00000000000011</v>
      </c>
      <c r="L3013" s="10">
        <f t="shared" si="23"/>
        <v>306.25</v>
      </c>
      <c r="M3013" s="11">
        <v>0.35</v>
      </c>
      <c r="O3013" s="16"/>
      <c r="P3013" s="14"/>
      <c r="Q3013" s="12"/>
      <c r="R3013" s="13"/>
    </row>
    <row r="3014" spans="1:18" ht="15.75" customHeight="1">
      <c r="A3014" s="1"/>
      <c r="B3014" s="6" t="s">
        <v>14</v>
      </c>
      <c r="C3014" s="6">
        <v>1185732</v>
      </c>
      <c r="D3014" s="7">
        <v>44475</v>
      </c>
      <c r="E3014" s="6" t="s">
        <v>33</v>
      </c>
      <c r="F3014" s="6" t="s">
        <v>106</v>
      </c>
      <c r="G3014" s="6" t="s">
        <v>107</v>
      </c>
      <c r="H3014" s="6" t="s">
        <v>19</v>
      </c>
      <c r="I3014" s="8">
        <v>0.35000000000000003</v>
      </c>
      <c r="J3014" s="9">
        <v>1500</v>
      </c>
      <c r="K3014" s="10">
        <f t="shared" si="22"/>
        <v>525</v>
      </c>
      <c r="L3014" s="10">
        <f t="shared" si="23"/>
        <v>157.5</v>
      </c>
      <c r="M3014" s="11">
        <v>0.3</v>
      </c>
      <c r="O3014" s="16"/>
      <c r="P3014" s="14"/>
      <c r="Q3014" s="12"/>
      <c r="R3014" s="13"/>
    </row>
    <row r="3015" spans="1:18" ht="15.75" customHeight="1">
      <c r="A3015" s="1"/>
      <c r="B3015" s="6" t="s">
        <v>14</v>
      </c>
      <c r="C3015" s="6">
        <v>1185732</v>
      </c>
      <c r="D3015" s="7">
        <v>44475</v>
      </c>
      <c r="E3015" s="6" t="s">
        <v>33</v>
      </c>
      <c r="F3015" s="6" t="s">
        <v>106</v>
      </c>
      <c r="G3015" s="6" t="s">
        <v>107</v>
      </c>
      <c r="H3015" s="6" t="s">
        <v>20</v>
      </c>
      <c r="I3015" s="8">
        <v>0.35000000000000003</v>
      </c>
      <c r="J3015" s="9">
        <v>1250</v>
      </c>
      <c r="K3015" s="10">
        <f t="shared" si="22"/>
        <v>437.50000000000006</v>
      </c>
      <c r="L3015" s="10">
        <f t="shared" si="23"/>
        <v>131.25</v>
      </c>
      <c r="M3015" s="11">
        <v>0.3</v>
      </c>
      <c r="O3015" s="16"/>
      <c r="P3015" s="14"/>
      <c r="Q3015" s="12"/>
      <c r="R3015" s="13"/>
    </row>
    <row r="3016" spans="1:18" ht="15.75" customHeight="1">
      <c r="A3016" s="1"/>
      <c r="B3016" s="6" t="s">
        <v>14</v>
      </c>
      <c r="C3016" s="6">
        <v>1185732</v>
      </c>
      <c r="D3016" s="7">
        <v>44475</v>
      </c>
      <c r="E3016" s="6" t="s">
        <v>33</v>
      </c>
      <c r="F3016" s="6" t="s">
        <v>106</v>
      </c>
      <c r="G3016" s="6" t="s">
        <v>107</v>
      </c>
      <c r="H3016" s="6" t="s">
        <v>21</v>
      </c>
      <c r="I3016" s="8">
        <v>0.44999999999999996</v>
      </c>
      <c r="J3016" s="9">
        <v>1250</v>
      </c>
      <c r="K3016" s="10">
        <f t="shared" si="22"/>
        <v>562.5</v>
      </c>
      <c r="L3016" s="10">
        <f t="shared" si="23"/>
        <v>281.25</v>
      </c>
      <c r="M3016" s="11">
        <v>0.5</v>
      </c>
      <c r="O3016" s="16"/>
      <c r="P3016" s="14"/>
      <c r="Q3016" s="12"/>
      <c r="R3016" s="13"/>
    </row>
    <row r="3017" spans="1:18" ht="15.75" customHeight="1">
      <c r="A3017" s="1"/>
      <c r="B3017" s="6" t="s">
        <v>14</v>
      </c>
      <c r="C3017" s="6">
        <v>1185732</v>
      </c>
      <c r="D3017" s="7">
        <v>44475</v>
      </c>
      <c r="E3017" s="6" t="s">
        <v>33</v>
      </c>
      <c r="F3017" s="6" t="s">
        <v>106</v>
      </c>
      <c r="G3017" s="6" t="s">
        <v>107</v>
      </c>
      <c r="H3017" s="6" t="s">
        <v>22</v>
      </c>
      <c r="I3017" s="8">
        <v>0.49999999999999983</v>
      </c>
      <c r="J3017" s="9">
        <v>2500</v>
      </c>
      <c r="K3017" s="10">
        <f t="shared" si="22"/>
        <v>1249.9999999999995</v>
      </c>
      <c r="L3017" s="10">
        <f t="shared" si="23"/>
        <v>499.99999999999983</v>
      </c>
      <c r="M3017" s="11">
        <v>0.4</v>
      </c>
      <c r="O3017" s="16"/>
      <c r="P3017" s="14"/>
      <c r="Q3017" s="12"/>
      <c r="R3017" s="13"/>
    </row>
    <row r="3018" spans="1:18" ht="15.75" customHeight="1">
      <c r="A3018" s="1"/>
      <c r="B3018" s="6" t="s">
        <v>14</v>
      </c>
      <c r="C3018" s="6">
        <v>1185732</v>
      </c>
      <c r="D3018" s="7">
        <v>44506</v>
      </c>
      <c r="E3018" s="6" t="s">
        <v>33</v>
      </c>
      <c r="F3018" s="6" t="s">
        <v>106</v>
      </c>
      <c r="G3018" s="6" t="s">
        <v>107</v>
      </c>
      <c r="H3018" s="6" t="s">
        <v>17</v>
      </c>
      <c r="I3018" s="8">
        <v>0.44999999999999996</v>
      </c>
      <c r="J3018" s="9">
        <v>4000</v>
      </c>
      <c r="K3018" s="10">
        <f t="shared" si="22"/>
        <v>1799.9999999999998</v>
      </c>
      <c r="L3018" s="10">
        <f t="shared" si="23"/>
        <v>539.99999999999989</v>
      </c>
      <c r="M3018" s="11">
        <v>0.3</v>
      </c>
      <c r="O3018" s="16"/>
      <c r="P3018" s="14"/>
      <c r="Q3018" s="12"/>
      <c r="R3018" s="13"/>
    </row>
    <row r="3019" spans="1:18" ht="15.75" customHeight="1">
      <c r="A3019" s="1"/>
      <c r="B3019" s="6" t="s">
        <v>14</v>
      </c>
      <c r="C3019" s="6">
        <v>1185732</v>
      </c>
      <c r="D3019" s="7">
        <v>44506</v>
      </c>
      <c r="E3019" s="6" t="s">
        <v>33</v>
      </c>
      <c r="F3019" s="6" t="s">
        <v>106</v>
      </c>
      <c r="G3019" s="6" t="s">
        <v>107</v>
      </c>
      <c r="H3019" s="6" t="s">
        <v>18</v>
      </c>
      <c r="I3019" s="8">
        <v>0.35000000000000003</v>
      </c>
      <c r="J3019" s="9">
        <v>2750</v>
      </c>
      <c r="K3019" s="10">
        <f t="shared" si="22"/>
        <v>962.50000000000011</v>
      </c>
      <c r="L3019" s="10">
        <f t="shared" si="23"/>
        <v>336.875</v>
      </c>
      <c r="M3019" s="11">
        <v>0.35</v>
      </c>
      <c r="O3019" s="16"/>
      <c r="P3019" s="14"/>
      <c r="Q3019" s="12"/>
      <c r="R3019" s="13"/>
    </row>
    <row r="3020" spans="1:18" ht="15.75" customHeight="1">
      <c r="A3020" s="1"/>
      <c r="B3020" s="6" t="s">
        <v>14</v>
      </c>
      <c r="C3020" s="6">
        <v>1185732</v>
      </c>
      <c r="D3020" s="7">
        <v>44506</v>
      </c>
      <c r="E3020" s="6" t="s">
        <v>33</v>
      </c>
      <c r="F3020" s="6" t="s">
        <v>106</v>
      </c>
      <c r="G3020" s="6" t="s">
        <v>107</v>
      </c>
      <c r="H3020" s="6" t="s">
        <v>19</v>
      </c>
      <c r="I3020" s="8">
        <v>0.35000000000000003</v>
      </c>
      <c r="J3020" s="9">
        <v>2200</v>
      </c>
      <c r="K3020" s="10">
        <f t="shared" si="22"/>
        <v>770.00000000000011</v>
      </c>
      <c r="L3020" s="10">
        <f t="shared" si="23"/>
        <v>231.00000000000003</v>
      </c>
      <c r="M3020" s="11">
        <v>0.3</v>
      </c>
      <c r="O3020" s="16"/>
      <c r="P3020" s="14"/>
      <c r="Q3020" s="12"/>
      <c r="R3020" s="13"/>
    </row>
    <row r="3021" spans="1:18" ht="15.75" customHeight="1">
      <c r="A3021" s="1"/>
      <c r="B3021" s="6" t="s">
        <v>14</v>
      </c>
      <c r="C3021" s="6">
        <v>1185732</v>
      </c>
      <c r="D3021" s="7">
        <v>44506</v>
      </c>
      <c r="E3021" s="6" t="s">
        <v>33</v>
      </c>
      <c r="F3021" s="6" t="s">
        <v>106</v>
      </c>
      <c r="G3021" s="6" t="s">
        <v>107</v>
      </c>
      <c r="H3021" s="6" t="s">
        <v>20</v>
      </c>
      <c r="I3021" s="8">
        <v>0.35000000000000003</v>
      </c>
      <c r="J3021" s="9">
        <v>2000</v>
      </c>
      <c r="K3021" s="10">
        <f t="shared" si="22"/>
        <v>700.00000000000011</v>
      </c>
      <c r="L3021" s="10">
        <f t="shared" si="23"/>
        <v>210.00000000000003</v>
      </c>
      <c r="M3021" s="11">
        <v>0.3</v>
      </c>
      <c r="O3021" s="16"/>
      <c r="P3021" s="14"/>
      <c r="Q3021" s="12"/>
      <c r="R3021" s="13"/>
    </row>
    <row r="3022" spans="1:18" ht="15.75" customHeight="1">
      <c r="A3022" s="1"/>
      <c r="B3022" s="6" t="s">
        <v>14</v>
      </c>
      <c r="C3022" s="6">
        <v>1185732</v>
      </c>
      <c r="D3022" s="7">
        <v>44506</v>
      </c>
      <c r="E3022" s="6" t="s">
        <v>33</v>
      </c>
      <c r="F3022" s="6" t="s">
        <v>106</v>
      </c>
      <c r="G3022" s="6" t="s">
        <v>107</v>
      </c>
      <c r="H3022" s="6" t="s">
        <v>21</v>
      </c>
      <c r="I3022" s="8">
        <v>0.6</v>
      </c>
      <c r="J3022" s="9">
        <v>1750</v>
      </c>
      <c r="K3022" s="10">
        <f t="shared" si="22"/>
        <v>1050</v>
      </c>
      <c r="L3022" s="10">
        <f t="shared" si="23"/>
        <v>525</v>
      </c>
      <c r="M3022" s="11">
        <v>0.5</v>
      </c>
      <c r="O3022" s="16"/>
      <c r="P3022" s="14"/>
      <c r="Q3022" s="12"/>
      <c r="R3022" s="13"/>
    </row>
    <row r="3023" spans="1:18" ht="15.75" customHeight="1">
      <c r="A3023" s="1"/>
      <c r="B3023" s="6" t="s">
        <v>14</v>
      </c>
      <c r="C3023" s="6">
        <v>1185732</v>
      </c>
      <c r="D3023" s="7">
        <v>44506</v>
      </c>
      <c r="E3023" s="6" t="s">
        <v>33</v>
      </c>
      <c r="F3023" s="6" t="s">
        <v>106</v>
      </c>
      <c r="G3023" s="6" t="s">
        <v>107</v>
      </c>
      <c r="H3023" s="6" t="s">
        <v>22</v>
      </c>
      <c r="I3023" s="8">
        <v>0.64999999999999991</v>
      </c>
      <c r="J3023" s="9">
        <v>2750</v>
      </c>
      <c r="K3023" s="10">
        <f t="shared" si="22"/>
        <v>1787.4999999999998</v>
      </c>
      <c r="L3023" s="10">
        <f t="shared" si="23"/>
        <v>715</v>
      </c>
      <c r="M3023" s="11">
        <v>0.4</v>
      </c>
      <c r="O3023" s="16"/>
      <c r="P3023" s="14"/>
      <c r="Q3023" s="12"/>
      <c r="R3023" s="13"/>
    </row>
    <row r="3024" spans="1:18" ht="15.75" customHeight="1">
      <c r="A3024" s="1"/>
      <c r="B3024" s="6" t="s">
        <v>14</v>
      </c>
      <c r="C3024" s="6">
        <v>1185732</v>
      </c>
      <c r="D3024" s="7">
        <v>44535</v>
      </c>
      <c r="E3024" s="6" t="s">
        <v>33</v>
      </c>
      <c r="F3024" s="6" t="s">
        <v>106</v>
      </c>
      <c r="G3024" s="6" t="s">
        <v>107</v>
      </c>
      <c r="H3024" s="6" t="s">
        <v>17</v>
      </c>
      <c r="I3024" s="8">
        <v>0.6</v>
      </c>
      <c r="J3024" s="9">
        <v>5250</v>
      </c>
      <c r="K3024" s="10">
        <f t="shared" si="22"/>
        <v>3150</v>
      </c>
      <c r="L3024" s="10">
        <f t="shared" si="23"/>
        <v>945</v>
      </c>
      <c r="M3024" s="11">
        <v>0.3</v>
      </c>
      <c r="O3024" s="16"/>
      <c r="P3024" s="14"/>
      <c r="Q3024" s="12"/>
      <c r="R3024" s="13"/>
    </row>
    <row r="3025" spans="1:18" ht="15.75" customHeight="1">
      <c r="A3025" s="1"/>
      <c r="B3025" s="6" t="s">
        <v>14</v>
      </c>
      <c r="C3025" s="6">
        <v>1185732</v>
      </c>
      <c r="D3025" s="7">
        <v>44535</v>
      </c>
      <c r="E3025" s="6" t="s">
        <v>33</v>
      </c>
      <c r="F3025" s="6" t="s">
        <v>106</v>
      </c>
      <c r="G3025" s="6" t="s">
        <v>107</v>
      </c>
      <c r="H3025" s="6" t="s">
        <v>18</v>
      </c>
      <c r="I3025" s="8">
        <v>0.5</v>
      </c>
      <c r="J3025" s="9">
        <v>3250</v>
      </c>
      <c r="K3025" s="10">
        <f t="shared" si="22"/>
        <v>1625</v>
      </c>
      <c r="L3025" s="10">
        <f t="shared" si="23"/>
        <v>568.75</v>
      </c>
      <c r="M3025" s="11">
        <v>0.35</v>
      </c>
      <c r="O3025" s="16"/>
      <c r="P3025" s="14"/>
      <c r="Q3025" s="12"/>
      <c r="R3025" s="13"/>
    </row>
    <row r="3026" spans="1:18" ht="15.75" customHeight="1">
      <c r="A3026" s="1"/>
      <c r="B3026" s="6" t="s">
        <v>14</v>
      </c>
      <c r="C3026" s="6">
        <v>1185732</v>
      </c>
      <c r="D3026" s="7">
        <v>44535</v>
      </c>
      <c r="E3026" s="6" t="s">
        <v>33</v>
      </c>
      <c r="F3026" s="6" t="s">
        <v>106</v>
      </c>
      <c r="G3026" s="6" t="s">
        <v>107</v>
      </c>
      <c r="H3026" s="6" t="s">
        <v>19</v>
      </c>
      <c r="I3026" s="8">
        <v>0.5</v>
      </c>
      <c r="J3026" s="9">
        <v>2750</v>
      </c>
      <c r="K3026" s="10">
        <f t="shared" si="22"/>
        <v>1375</v>
      </c>
      <c r="L3026" s="10">
        <f t="shared" si="23"/>
        <v>412.5</v>
      </c>
      <c r="M3026" s="11">
        <v>0.3</v>
      </c>
      <c r="O3026" s="16"/>
      <c r="P3026" s="14"/>
      <c r="Q3026" s="12"/>
      <c r="R3026" s="13"/>
    </row>
    <row r="3027" spans="1:18" ht="15.75" customHeight="1">
      <c r="A3027" s="1"/>
      <c r="B3027" s="6" t="s">
        <v>14</v>
      </c>
      <c r="C3027" s="6">
        <v>1185732</v>
      </c>
      <c r="D3027" s="7">
        <v>44535</v>
      </c>
      <c r="E3027" s="6" t="s">
        <v>33</v>
      </c>
      <c r="F3027" s="6" t="s">
        <v>106</v>
      </c>
      <c r="G3027" s="6" t="s">
        <v>107</v>
      </c>
      <c r="H3027" s="6" t="s">
        <v>20</v>
      </c>
      <c r="I3027" s="8">
        <v>0.5</v>
      </c>
      <c r="J3027" s="9">
        <v>2250</v>
      </c>
      <c r="K3027" s="10">
        <f t="shared" si="22"/>
        <v>1125</v>
      </c>
      <c r="L3027" s="10">
        <f t="shared" si="23"/>
        <v>337.5</v>
      </c>
      <c r="M3027" s="11">
        <v>0.3</v>
      </c>
      <c r="O3027" s="16"/>
      <c r="P3027" s="14"/>
      <c r="Q3027" s="12"/>
      <c r="R3027" s="13"/>
    </row>
    <row r="3028" spans="1:18" ht="15.75" customHeight="1">
      <c r="A3028" s="1"/>
      <c r="B3028" s="6" t="s">
        <v>14</v>
      </c>
      <c r="C3028" s="6">
        <v>1185732</v>
      </c>
      <c r="D3028" s="7">
        <v>44535</v>
      </c>
      <c r="E3028" s="6" t="s">
        <v>33</v>
      </c>
      <c r="F3028" s="6" t="s">
        <v>106</v>
      </c>
      <c r="G3028" s="6" t="s">
        <v>107</v>
      </c>
      <c r="H3028" s="6" t="s">
        <v>21</v>
      </c>
      <c r="I3028" s="8">
        <v>0.6</v>
      </c>
      <c r="J3028" s="9">
        <v>2250</v>
      </c>
      <c r="K3028" s="10">
        <f t="shared" si="22"/>
        <v>1350</v>
      </c>
      <c r="L3028" s="10">
        <f t="shared" si="23"/>
        <v>675</v>
      </c>
      <c r="M3028" s="11">
        <v>0.5</v>
      </c>
      <c r="O3028" s="16"/>
      <c r="P3028" s="14"/>
      <c r="Q3028" s="12"/>
      <c r="R3028" s="13"/>
    </row>
    <row r="3029" spans="1:18" ht="15.75" customHeight="1">
      <c r="A3029" s="1"/>
      <c r="B3029" s="6" t="s">
        <v>14</v>
      </c>
      <c r="C3029" s="6">
        <v>1185732</v>
      </c>
      <c r="D3029" s="7">
        <v>44535</v>
      </c>
      <c r="E3029" s="6" t="s">
        <v>33</v>
      </c>
      <c r="F3029" s="6" t="s">
        <v>106</v>
      </c>
      <c r="G3029" s="6" t="s">
        <v>107</v>
      </c>
      <c r="H3029" s="6" t="s">
        <v>22</v>
      </c>
      <c r="I3029" s="8">
        <v>0.64999999999999991</v>
      </c>
      <c r="J3029" s="9">
        <v>3250</v>
      </c>
      <c r="K3029" s="10">
        <f t="shared" si="22"/>
        <v>2112.4999999999995</v>
      </c>
      <c r="L3029" s="10">
        <f t="shared" si="23"/>
        <v>844.99999999999989</v>
      </c>
      <c r="M3029" s="11">
        <v>0.4</v>
      </c>
      <c r="O3029" s="16"/>
      <c r="P3029" s="14"/>
      <c r="Q3029" s="12"/>
      <c r="R3029" s="13"/>
    </row>
    <row r="3030" spans="1:18" ht="15.75" customHeight="1">
      <c r="A3030" s="1" t="s">
        <v>39</v>
      </c>
      <c r="B3030" s="6" t="s">
        <v>14</v>
      </c>
      <c r="C3030" s="6">
        <v>1185732</v>
      </c>
      <c r="D3030" s="7">
        <v>44199</v>
      </c>
      <c r="E3030" s="6" t="s">
        <v>33</v>
      </c>
      <c r="F3030" s="6" t="s">
        <v>108</v>
      </c>
      <c r="G3030" s="6" t="s">
        <v>109</v>
      </c>
      <c r="H3030" s="6" t="s">
        <v>17</v>
      </c>
      <c r="I3030" s="8">
        <v>0.30000000000000004</v>
      </c>
      <c r="J3030" s="9">
        <v>4500</v>
      </c>
      <c r="K3030" s="10">
        <f t="shared" si="22"/>
        <v>1350.0000000000002</v>
      </c>
      <c r="L3030" s="10">
        <f t="shared" si="23"/>
        <v>405.00000000000006</v>
      </c>
      <c r="M3030" s="11">
        <v>0.3</v>
      </c>
      <c r="O3030" s="16"/>
      <c r="P3030" s="14"/>
      <c r="Q3030" s="12"/>
      <c r="R3030" s="13"/>
    </row>
    <row r="3031" spans="1:18" ht="15.75" customHeight="1">
      <c r="A3031" s="1"/>
      <c r="B3031" s="6" t="s">
        <v>14</v>
      </c>
      <c r="C3031" s="6">
        <v>1185732</v>
      </c>
      <c r="D3031" s="7">
        <v>44199</v>
      </c>
      <c r="E3031" s="6" t="s">
        <v>33</v>
      </c>
      <c r="F3031" s="6" t="s">
        <v>108</v>
      </c>
      <c r="G3031" s="6" t="s">
        <v>109</v>
      </c>
      <c r="H3031" s="6" t="s">
        <v>18</v>
      </c>
      <c r="I3031" s="8">
        <v>0.30000000000000004</v>
      </c>
      <c r="J3031" s="9">
        <v>2500</v>
      </c>
      <c r="K3031" s="10">
        <f t="shared" si="22"/>
        <v>750.00000000000011</v>
      </c>
      <c r="L3031" s="10">
        <f t="shared" si="23"/>
        <v>262.5</v>
      </c>
      <c r="M3031" s="11">
        <v>0.35</v>
      </c>
      <c r="O3031" s="16"/>
      <c r="P3031" s="14"/>
      <c r="Q3031" s="12"/>
      <c r="R3031" s="13"/>
    </row>
    <row r="3032" spans="1:18" ht="15.75" customHeight="1">
      <c r="A3032" s="1"/>
      <c r="B3032" s="6" t="s">
        <v>14</v>
      </c>
      <c r="C3032" s="6">
        <v>1185732</v>
      </c>
      <c r="D3032" s="7">
        <v>44199</v>
      </c>
      <c r="E3032" s="6" t="s">
        <v>33</v>
      </c>
      <c r="F3032" s="6" t="s">
        <v>108</v>
      </c>
      <c r="G3032" s="6" t="s">
        <v>109</v>
      </c>
      <c r="H3032" s="6" t="s">
        <v>19</v>
      </c>
      <c r="I3032" s="8">
        <v>0.20000000000000007</v>
      </c>
      <c r="J3032" s="9">
        <v>2500</v>
      </c>
      <c r="K3032" s="10">
        <f t="shared" si="22"/>
        <v>500.00000000000017</v>
      </c>
      <c r="L3032" s="10">
        <f t="shared" si="23"/>
        <v>150.00000000000006</v>
      </c>
      <c r="M3032" s="11">
        <v>0.3</v>
      </c>
      <c r="O3032" s="16"/>
      <c r="P3032" s="14"/>
      <c r="Q3032" s="12"/>
      <c r="R3032" s="13"/>
    </row>
    <row r="3033" spans="1:18" ht="15.75" customHeight="1">
      <c r="A3033" s="1"/>
      <c r="B3033" s="6" t="s">
        <v>14</v>
      </c>
      <c r="C3033" s="6">
        <v>1185732</v>
      </c>
      <c r="D3033" s="7">
        <v>44199</v>
      </c>
      <c r="E3033" s="6" t="s">
        <v>33</v>
      </c>
      <c r="F3033" s="6" t="s">
        <v>108</v>
      </c>
      <c r="G3033" s="6" t="s">
        <v>109</v>
      </c>
      <c r="H3033" s="6" t="s">
        <v>20</v>
      </c>
      <c r="I3033" s="8">
        <v>0.25000000000000006</v>
      </c>
      <c r="J3033" s="9">
        <v>1000</v>
      </c>
      <c r="K3033" s="10">
        <f t="shared" si="22"/>
        <v>250.00000000000006</v>
      </c>
      <c r="L3033" s="10">
        <f t="shared" si="23"/>
        <v>75.000000000000014</v>
      </c>
      <c r="M3033" s="11">
        <v>0.3</v>
      </c>
      <c r="O3033" s="16"/>
      <c r="P3033" s="14"/>
      <c r="Q3033" s="12"/>
      <c r="R3033" s="13"/>
    </row>
    <row r="3034" spans="1:18" ht="15.75" customHeight="1">
      <c r="A3034" s="1"/>
      <c r="B3034" s="6" t="s">
        <v>14</v>
      </c>
      <c r="C3034" s="6">
        <v>1185732</v>
      </c>
      <c r="D3034" s="7">
        <v>44199</v>
      </c>
      <c r="E3034" s="6" t="s">
        <v>33</v>
      </c>
      <c r="F3034" s="6" t="s">
        <v>108</v>
      </c>
      <c r="G3034" s="6" t="s">
        <v>109</v>
      </c>
      <c r="H3034" s="6" t="s">
        <v>21</v>
      </c>
      <c r="I3034" s="8">
        <v>0.39999999999999997</v>
      </c>
      <c r="J3034" s="9">
        <v>1500</v>
      </c>
      <c r="K3034" s="10">
        <f t="shared" si="22"/>
        <v>600</v>
      </c>
      <c r="L3034" s="10">
        <f t="shared" si="23"/>
        <v>300</v>
      </c>
      <c r="M3034" s="11">
        <v>0.5</v>
      </c>
      <c r="O3034" s="16"/>
      <c r="P3034" s="14"/>
      <c r="Q3034" s="12"/>
      <c r="R3034" s="13"/>
    </row>
    <row r="3035" spans="1:18" ht="15.75" customHeight="1">
      <c r="A3035" s="1"/>
      <c r="B3035" s="6" t="s">
        <v>14</v>
      </c>
      <c r="C3035" s="6">
        <v>1185732</v>
      </c>
      <c r="D3035" s="7">
        <v>44199</v>
      </c>
      <c r="E3035" s="6" t="s">
        <v>33</v>
      </c>
      <c r="F3035" s="6" t="s">
        <v>108</v>
      </c>
      <c r="G3035" s="6" t="s">
        <v>109</v>
      </c>
      <c r="H3035" s="6" t="s">
        <v>22</v>
      </c>
      <c r="I3035" s="8">
        <v>0.30000000000000004</v>
      </c>
      <c r="J3035" s="9">
        <v>2500</v>
      </c>
      <c r="K3035" s="10">
        <f t="shared" si="22"/>
        <v>750.00000000000011</v>
      </c>
      <c r="L3035" s="10">
        <f t="shared" si="23"/>
        <v>300.00000000000006</v>
      </c>
      <c r="M3035" s="11">
        <v>0.4</v>
      </c>
      <c r="O3035" s="16"/>
      <c r="P3035" s="14"/>
      <c r="Q3035" s="12"/>
      <c r="R3035" s="13"/>
    </row>
    <row r="3036" spans="1:18" ht="15.75" customHeight="1">
      <c r="A3036" s="1"/>
      <c r="B3036" s="6" t="s">
        <v>14</v>
      </c>
      <c r="C3036" s="6">
        <v>1185732</v>
      </c>
      <c r="D3036" s="7">
        <v>44230</v>
      </c>
      <c r="E3036" s="6" t="s">
        <v>33</v>
      </c>
      <c r="F3036" s="6" t="s">
        <v>108</v>
      </c>
      <c r="G3036" s="6" t="s">
        <v>109</v>
      </c>
      <c r="H3036" s="6" t="s">
        <v>17</v>
      </c>
      <c r="I3036" s="8">
        <v>0.30000000000000004</v>
      </c>
      <c r="J3036" s="9">
        <v>5000</v>
      </c>
      <c r="K3036" s="10">
        <f t="shared" si="22"/>
        <v>1500.0000000000002</v>
      </c>
      <c r="L3036" s="10">
        <f t="shared" si="23"/>
        <v>450.00000000000006</v>
      </c>
      <c r="M3036" s="11">
        <v>0.3</v>
      </c>
      <c r="O3036" s="16"/>
      <c r="P3036" s="14"/>
      <c r="Q3036" s="12"/>
      <c r="R3036" s="13"/>
    </row>
    <row r="3037" spans="1:18" ht="15.75" customHeight="1">
      <c r="A3037" s="1"/>
      <c r="B3037" s="6" t="s">
        <v>14</v>
      </c>
      <c r="C3037" s="6">
        <v>1185732</v>
      </c>
      <c r="D3037" s="7">
        <v>44230</v>
      </c>
      <c r="E3037" s="6" t="s">
        <v>33</v>
      </c>
      <c r="F3037" s="6" t="s">
        <v>108</v>
      </c>
      <c r="G3037" s="6" t="s">
        <v>109</v>
      </c>
      <c r="H3037" s="6" t="s">
        <v>18</v>
      </c>
      <c r="I3037" s="8">
        <v>0.30000000000000004</v>
      </c>
      <c r="J3037" s="9">
        <v>1500</v>
      </c>
      <c r="K3037" s="10">
        <f t="shared" si="22"/>
        <v>450.00000000000006</v>
      </c>
      <c r="L3037" s="10">
        <f t="shared" si="23"/>
        <v>157.5</v>
      </c>
      <c r="M3037" s="11">
        <v>0.35</v>
      </c>
      <c r="O3037" s="16"/>
      <c r="P3037" s="14"/>
      <c r="Q3037" s="12"/>
      <c r="R3037" s="13"/>
    </row>
    <row r="3038" spans="1:18" ht="15.75" customHeight="1">
      <c r="A3038" s="1"/>
      <c r="B3038" s="6" t="s">
        <v>14</v>
      </c>
      <c r="C3038" s="6">
        <v>1185732</v>
      </c>
      <c r="D3038" s="7">
        <v>44230</v>
      </c>
      <c r="E3038" s="6" t="s">
        <v>33</v>
      </c>
      <c r="F3038" s="6" t="s">
        <v>108</v>
      </c>
      <c r="G3038" s="6" t="s">
        <v>109</v>
      </c>
      <c r="H3038" s="6" t="s">
        <v>19</v>
      </c>
      <c r="I3038" s="8">
        <v>0.20000000000000007</v>
      </c>
      <c r="J3038" s="9">
        <v>2000</v>
      </c>
      <c r="K3038" s="10">
        <f t="shared" si="22"/>
        <v>400.00000000000011</v>
      </c>
      <c r="L3038" s="10">
        <f t="shared" si="23"/>
        <v>120.00000000000003</v>
      </c>
      <c r="M3038" s="11">
        <v>0.3</v>
      </c>
      <c r="O3038" s="16"/>
      <c r="P3038" s="14"/>
      <c r="Q3038" s="12"/>
      <c r="R3038" s="13"/>
    </row>
    <row r="3039" spans="1:18" ht="15.75" customHeight="1">
      <c r="A3039" s="1"/>
      <c r="B3039" s="6" t="s">
        <v>14</v>
      </c>
      <c r="C3039" s="6">
        <v>1185732</v>
      </c>
      <c r="D3039" s="7">
        <v>44230</v>
      </c>
      <c r="E3039" s="6" t="s">
        <v>33</v>
      </c>
      <c r="F3039" s="6" t="s">
        <v>108</v>
      </c>
      <c r="G3039" s="6" t="s">
        <v>109</v>
      </c>
      <c r="H3039" s="6" t="s">
        <v>20</v>
      </c>
      <c r="I3039" s="8">
        <v>0.25000000000000006</v>
      </c>
      <c r="J3039" s="9">
        <v>750</v>
      </c>
      <c r="K3039" s="10">
        <f t="shared" si="22"/>
        <v>187.50000000000003</v>
      </c>
      <c r="L3039" s="10">
        <f t="shared" si="23"/>
        <v>56.250000000000007</v>
      </c>
      <c r="M3039" s="11">
        <v>0.3</v>
      </c>
      <c r="O3039" s="16"/>
      <c r="P3039" s="14"/>
      <c r="Q3039" s="12"/>
      <c r="R3039" s="13"/>
    </row>
    <row r="3040" spans="1:18" ht="15.75" customHeight="1">
      <c r="A3040" s="1"/>
      <c r="B3040" s="6" t="s">
        <v>14</v>
      </c>
      <c r="C3040" s="6">
        <v>1185732</v>
      </c>
      <c r="D3040" s="7">
        <v>44230</v>
      </c>
      <c r="E3040" s="6" t="s">
        <v>33</v>
      </c>
      <c r="F3040" s="6" t="s">
        <v>108</v>
      </c>
      <c r="G3040" s="6" t="s">
        <v>109</v>
      </c>
      <c r="H3040" s="6" t="s">
        <v>21</v>
      </c>
      <c r="I3040" s="8">
        <v>0.39999999999999997</v>
      </c>
      <c r="J3040" s="9">
        <v>1500</v>
      </c>
      <c r="K3040" s="10">
        <f t="shared" si="22"/>
        <v>600</v>
      </c>
      <c r="L3040" s="10">
        <f t="shared" si="23"/>
        <v>300</v>
      </c>
      <c r="M3040" s="11">
        <v>0.5</v>
      </c>
      <c r="O3040" s="16"/>
      <c r="P3040" s="14"/>
      <c r="Q3040" s="12"/>
      <c r="R3040" s="13"/>
    </row>
    <row r="3041" spans="1:18" ht="15.75" customHeight="1">
      <c r="A3041" s="1"/>
      <c r="B3041" s="6" t="s">
        <v>14</v>
      </c>
      <c r="C3041" s="6">
        <v>1185732</v>
      </c>
      <c r="D3041" s="7">
        <v>44230</v>
      </c>
      <c r="E3041" s="6" t="s">
        <v>33</v>
      </c>
      <c r="F3041" s="6" t="s">
        <v>108</v>
      </c>
      <c r="G3041" s="6" t="s">
        <v>109</v>
      </c>
      <c r="H3041" s="6" t="s">
        <v>22</v>
      </c>
      <c r="I3041" s="8">
        <v>0.14999999999999997</v>
      </c>
      <c r="J3041" s="9">
        <v>2500</v>
      </c>
      <c r="K3041" s="10">
        <f t="shared" si="22"/>
        <v>374.99999999999994</v>
      </c>
      <c r="L3041" s="10">
        <f t="shared" si="23"/>
        <v>149.99999999999997</v>
      </c>
      <c r="M3041" s="11">
        <v>0.4</v>
      </c>
      <c r="O3041" s="16"/>
      <c r="P3041" s="14"/>
      <c r="Q3041" s="12"/>
      <c r="R3041" s="13"/>
    </row>
    <row r="3042" spans="1:18" ht="15.75" customHeight="1">
      <c r="A3042" s="1"/>
      <c r="B3042" s="6" t="s">
        <v>14</v>
      </c>
      <c r="C3042" s="6">
        <v>1185732</v>
      </c>
      <c r="D3042" s="7">
        <v>44257</v>
      </c>
      <c r="E3042" s="6" t="s">
        <v>33</v>
      </c>
      <c r="F3042" s="6" t="s">
        <v>108</v>
      </c>
      <c r="G3042" s="6" t="s">
        <v>109</v>
      </c>
      <c r="H3042" s="6" t="s">
        <v>17</v>
      </c>
      <c r="I3042" s="8">
        <v>0.20000000000000004</v>
      </c>
      <c r="J3042" s="9">
        <v>4700</v>
      </c>
      <c r="K3042" s="10">
        <f t="shared" si="22"/>
        <v>940.00000000000023</v>
      </c>
      <c r="L3042" s="10">
        <f t="shared" si="23"/>
        <v>282.00000000000006</v>
      </c>
      <c r="M3042" s="11">
        <v>0.3</v>
      </c>
      <c r="O3042" s="16"/>
      <c r="P3042" s="14"/>
      <c r="Q3042" s="12"/>
      <c r="R3042" s="13"/>
    </row>
    <row r="3043" spans="1:18" ht="15.75" customHeight="1">
      <c r="A3043" s="1"/>
      <c r="B3043" s="6" t="s">
        <v>14</v>
      </c>
      <c r="C3043" s="6">
        <v>1185732</v>
      </c>
      <c r="D3043" s="7">
        <v>44257</v>
      </c>
      <c r="E3043" s="6" t="s">
        <v>33</v>
      </c>
      <c r="F3043" s="6" t="s">
        <v>108</v>
      </c>
      <c r="G3043" s="6" t="s">
        <v>109</v>
      </c>
      <c r="H3043" s="6" t="s">
        <v>18</v>
      </c>
      <c r="I3043" s="8">
        <v>0.20000000000000004</v>
      </c>
      <c r="J3043" s="9">
        <v>1750</v>
      </c>
      <c r="K3043" s="10">
        <f t="shared" si="22"/>
        <v>350.00000000000006</v>
      </c>
      <c r="L3043" s="10">
        <f t="shared" si="23"/>
        <v>122.50000000000001</v>
      </c>
      <c r="M3043" s="11">
        <v>0.35</v>
      </c>
      <c r="O3043" s="16"/>
      <c r="P3043" s="14"/>
      <c r="Q3043" s="12"/>
      <c r="R3043" s="13"/>
    </row>
    <row r="3044" spans="1:18" ht="15.75" customHeight="1">
      <c r="A3044" s="1"/>
      <c r="B3044" s="6" t="s">
        <v>14</v>
      </c>
      <c r="C3044" s="6">
        <v>1185732</v>
      </c>
      <c r="D3044" s="7">
        <v>44257</v>
      </c>
      <c r="E3044" s="6" t="s">
        <v>33</v>
      </c>
      <c r="F3044" s="6" t="s">
        <v>108</v>
      </c>
      <c r="G3044" s="6" t="s">
        <v>109</v>
      </c>
      <c r="H3044" s="6" t="s">
        <v>19</v>
      </c>
      <c r="I3044" s="8">
        <v>0.10000000000000003</v>
      </c>
      <c r="J3044" s="9">
        <v>2250</v>
      </c>
      <c r="K3044" s="10">
        <f t="shared" si="22"/>
        <v>225.00000000000009</v>
      </c>
      <c r="L3044" s="10">
        <f t="shared" si="23"/>
        <v>67.500000000000028</v>
      </c>
      <c r="M3044" s="11">
        <v>0.3</v>
      </c>
      <c r="O3044" s="16"/>
      <c r="P3044" s="14"/>
      <c r="Q3044" s="12"/>
      <c r="R3044" s="13"/>
    </row>
    <row r="3045" spans="1:18" ht="15.75" customHeight="1">
      <c r="A3045" s="1"/>
      <c r="B3045" s="6" t="s">
        <v>14</v>
      </c>
      <c r="C3045" s="6">
        <v>1185732</v>
      </c>
      <c r="D3045" s="7">
        <v>44257</v>
      </c>
      <c r="E3045" s="6" t="s">
        <v>33</v>
      </c>
      <c r="F3045" s="6" t="s">
        <v>108</v>
      </c>
      <c r="G3045" s="6" t="s">
        <v>109</v>
      </c>
      <c r="H3045" s="6" t="s">
        <v>20</v>
      </c>
      <c r="I3045" s="8">
        <v>0.14999999999999997</v>
      </c>
      <c r="J3045" s="9">
        <v>750</v>
      </c>
      <c r="K3045" s="10">
        <f t="shared" si="22"/>
        <v>112.49999999999997</v>
      </c>
      <c r="L3045" s="10">
        <f t="shared" si="23"/>
        <v>33.749999999999993</v>
      </c>
      <c r="M3045" s="11">
        <v>0.3</v>
      </c>
      <c r="O3045" s="16"/>
      <c r="P3045" s="14"/>
      <c r="Q3045" s="12"/>
      <c r="R3045" s="13"/>
    </row>
    <row r="3046" spans="1:18" ht="15.75" customHeight="1">
      <c r="A3046" s="1"/>
      <c r="B3046" s="6" t="s">
        <v>14</v>
      </c>
      <c r="C3046" s="6">
        <v>1185732</v>
      </c>
      <c r="D3046" s="7">
        <v>44257</v>
      </c>
      <c r="E3046" s="6" t="s">
        <v>33</v>
      </c>
      <c r="F3046" s="6" t="s">
        <v>108</v>
      </c>
      <c r="G3046" s="6" t="s">
        <v>109</v>
      </c>
      <c r="H3046" s="6" t="s">
        <v>21</v>
      </c>
      <c r="I3046" s="8">
        <v>0.30000000000000004</v>
      </c>
      <c r="J3046" s="9">
        <v>1250</v>
      </c>
      <c r="K3046" s="10">
        <f t="shared" si="22"/>
        <v>375.00000000000006</v>
      </c>
      <c r="L3046" s="10">
        <f t="shared" si="23"/>
        <v>187.50000000000003</v>
      </c>
      <c r="M3046" s="11">
        <v>0.5</v>
      </c>
      <c r="O3046" s="16"/>
      <c r="P3046" s="14"/>
      <c r="Q3046" s="12"/>
      <c r="R3046" s="13"/>
    </row>
    <row r="3047" spans="1:18" ht="15.75" customHeight="1">
      <c r="A3047" s="1"/>
      <c r="B3047" s="6" t="s">
        <v>14</v>
      </c>
      <c r="C3047" s="6">
        <v>1185732</v>
      </c>
      <c r="D3047" s="7">
        <v>44257</v>
      </c>
      <c r="E3047" s="6" t="s">
        <v>33</v>
      </c>
      <c r="F3047" s="6" t="s">
        <v>108</v>
      </c>
      <c r="G3047" s="6" t="s">
        <v>109</v>
      </c>
      <c r="H3047" s="6" t="s">
        <v>22</v>
      </c>
      <c r="I3047" s="8">
        <v>0.20000000000000004</v>
      </c>
      <c r="J3047" s="9">
        <v>2250</v>
      </c>
      <c r="K3047" s="10">
        <f t="shared" si="22"/>
        <v>450.00000000000011</v>
      </c>
      <c r="L3047" s="10">
        <f t="shared" si="23"/>
        <v>180.00000000000006</v>
      </c>
      <c r="M3047" s="11">
        <v>0.4</v>
      </c>
      <c r="O3047" s="16"/>
      <c r="P3047" s="14"/>
      <c r="Q3047" s="12"/>
      <c r="R3047" s="13"/>
    </row>
    <row r="3048" spans="1:18" ht="15.75" customHeight="1">
      <c r="A3048" s="1"/>
      <c r="B3048" s="6" t="s">
        <v>14</v>
      </c>
      <c r="C3048" s="6">
        <v>1185732</v>
      </c>
      <c r="D3048" s="7">
        <v>44289</v>
      </c>
      <c r="E3048" s="6" t="s">
        <v>33</v>
      </c>
      <c r="F3048" s="6" t="s">
        <v>108</v>
      </c>
      <c r="G3048" s="6" t="s">
        <v>109</v>
      </c>
      <c r="H3048" s="6" t="s">
        <v>17</v>
      </c>
      <c r="I3048" s="8">
        <v>0.20000000000000004</v>
      </c>
      <c r="J3048" s="9">
        <v>4500</v>
      </c>
      <c r="K3048" s="10">
        <f t="shared" si="22"/>
        <v>900.00000000000023</v>
      </c>
      <c r="L3048" s="10">
        <f t="shared" si="23"/>
        <v>270.00000000000006</v>
      </c>
      <c r="M3048" s="11">
        <v>0.3</v>
      </c>
      <c r="O3048" s="16"/>
      <c r="P3048" s="14"/>
      <c r="Q3048" s="12"/>
      <c r="R3048" s="13"/>
    </row>
    <row r="3049" spans="1:18" ht="15.75" customHeight="1">
      <c r="A3049" s="1"/>
      <c r="B3049" s="6" t="s">
        <v>14</v>
      </c>
      <c r="C3049" s="6">
        <v>1185732</v>
      </c>
      <c r="D3049" s="7">
        <v>44289</v>
      </c>
      <c r="E3049" s="6" t="s">
        <v>33</v>
      </c>
      <c r="F3049" s="6" t="s">
        <v>108</v>
      </c>
      <c r="G3049" s="6" t="s">
        <v>109</v>
      </c>
      <c r="H3049" s="6" t="s">
        <v>18</v>
      </c>
      <c r="I3049" s="8">
        <v>0.20000000000000004</v>
      </c>
      <c r="J3049" s="9">
        <v>1500</v>
      </c>
      <c r="K3049" s="10">
        <f t="shared" si="22"/>
        <v>300.00000000000006</v>
      </c>
      <c r="L3049" s="10">
        <f t="shared" si="23"/>
        <v>105.00000000000001</v>
      </c>
      <c r="M3049" s="11">
        <v>0.35</v>
      </c>
      <c r="O3049" s="16"/>
      <c r="P3049" s="14"/>
      <c r="Q3049" s="12"/>
      <c r="R3049" s="13"/>
    </row>
    <row r="3050" spans="1:18" ht="15.75" customHeight="1">
      <c r="A3050" s="1"/>
      <c r="B3050" s="6" t="s">
        <v>14</v>
      </c>
      <c r="C3050" s="6">
        <v>1185732</v>
      </c>
      <c r="D3050" s="7">
        <v>44289</v>
      </c>
      <c r="E3050" s="6" t="s">
        <v>33</v>
      </c>
      <c r="F3050" s="6" t="s">
        <v>108</v>
      </c>
      <c r="G3050" s="6" t="s">
        <v>109</v>
      </c>
      <c r="H3050" s="6" t="s">
        <v>19</v>
      </c>
      <c r="I3050" s="8">
        <v>0.10000000000000003</v>
      </c>
      <c r="J3050" s="9">
        <v>1500</v>
      </c>
      <c r="K3050" s="10">
        <f t="shared" si="22"/>
        <v>150.00000000000006</v>
      </c>
      <c r="L3050" s="10">
        <f t="shared" si="23"/>
        <v>45.000000000000014</v>
      </c>
      <c r="M3050" s="11">
        <v>0.3</v>
      </c>
      <c r="O3050" s="16"/>
      <c r="P3050" s="14"/>
      <c r="Q3050" s="12"/>
      <c r="R3050" s="13"/>
    </row>
    <row r="3051" spans="1:18" ht="15.75" customHeight="1">
      <c r="A3051" s="1"/>
      <c r="B3051" s="6" t="s">
        <v>14</v>
      </c>
      <c r="C3051" s="6">
        <v>1185732</v>
      </c>
      <c r="D3051" s="7">
        <v>44289</v>
      </c>
      <c r="E3051" s="6" t="s">
        <v>33</v>
      </c>
      <c r="F3051" s="6" t="s">
        <v>108</v>
      </c>
      <c r="G3051" s="6" t="s">
        <v>109</v>
      </c>
      <c r="H3051" s="6" t="s">
        <v>20</v>
      </c>
      <c r="I3051" s="8">
        <v>0.14999999999999997</v>
      </c>
      <c r="J3051" s="9">
        <v>750</v>
      </c>
      <c r="K3051" s="10">
        <f t="shared" si="22"/>
        <v>112.49999999999997</v>
      </c>
      <c r="L3051" s="10">
        <f t="shared" si="23"/>
        <v>33.749999999999993</v>
      </c>
      <c r="M3051" s="11">
        <v>0.3</v>
      </c>
      <c r="O3051" s="16"/>
      <c r="P3051" s="14"/>
      <c r="Q3051" s="12"/>
      <c r="R3051" s="13"/>
    </row>
    <row r="3052" spans="1:18" ht="15.75" customHeight="1">
      <c r="A3052" s="1"/>
      <c r="B3052" s="6" t="s">
        <v>14</v>
      </c>
      <c r="C3052" s="6">
        <v>1185732</v>
      </c>
      <c r="D3052" s="7">
        <v>44289</v>
      </c>
      <c r="E3052" s="6" t="s">
        <v>33</v>
      </c>
      <c r="F3052" s="6" t="s">
        <v>108</v>
      </c>
      <c r="G3052" s="6" t="s">
        <v>109</v>
      </c>
      <c r="H3052" s="6" t="s">
        <v>21</v>
      </c>
      <c r="I3052" s="8">
        <v>0.6</v>
      </c>
      <c r="J3052" s="9">
        <v>1000</v>
      </c>
      <c r="K3052" s="10">
        <f t="shared" si="22"/>
        <v>600</v>
      </c>
      <c r="L3052" s="10">
        <f t="shared" si="23"/>
        <v>300</v>
      </c>
      <c r="M3052" s="11">
        <v>0.5</v>
      </c>
      <c r="O3052" s="16"/>
      <c r="P3052" s="14"/>
      <c r="Q3052" s="12"/>
      <c r="R3052" s="13"/>
    </row>
    <row r="3053" spans="1:18" ht="15.75" customHeight="1">
      <c r="A3053" s="1"/>
      <c r="B3053" s="6" t="s">
        <v>14</v>
      </c>
      <c r="C3053" s="6">
        <v>1185732</v>
      </c>
      <c r="D3053" s="7">
        <v>44289</v>
      </c>
      <c r="E3053" s="6" t="s">
        <v>33</v>
      </c>
      <c r="F3053" s="6" t="s">
        <v>108</v>
      </c>
      <c r="G3053" s="6" t="s">
        <v>109</v>
      </c>
      <c r="H3053" s="6" t="s">
        <v>22</v>
      </c>
      <c r="I3053" s="8">
        <v>0.5</v>
      </c>
      <c r="J3053" s="9">
        <v>2250</v>
      </c>
      <c r="K3053" s="10">
        <f t="shared" si="22"/>
        <v>1125</v>
      </c>
      <c r="L3053" s="10">
        <f t="shared" si="23"/>
        <v>450</v>
      </c>
      <c r="M3053" s="11">
        <v>0.4</v>
      </c>
      <c r="O3053" s="16"/>
      <c r="P3053" s="14"/>
      <c r="Q3053" s="12"/>
      <c r="R3053" s="13"/>
    </row>
    <row r="3054" spans="1:18" ht="15.75" customHeight="1">
      <c r="A3054" s="1"/>
      <c r="B3054" s="6" t="s">
        <v>14</v>
      </c>
      <c r="C3054" s="6">
        <v>1185732</v>
      </c>
      <c r="D3054" s="7">
        <v>44320</v>
      </c>
      <c r="E3054" s="6" t="s">
        <v>33</v>
      </c>
      <c r="F3054" s="6" t="s">
        <v>108</v>
      </c>
      <c r="G3054" s="6" t="s">
        <v>109</v>
      </c>
      <c r="H3054" s="6" t="s">
        <v>17</v>
      </c>
      <c r="I3054" s="8">
        <v>0.6</v>
      </c>
      <c r="J3054" s="9">
        <v>4950</v>
      </c>
      <c r="K3054" s="10">
        <f t="shared" si="22"/>
        <v>2970</v>
      </c>
      <c r="L3054" s="10">
        <f t="shared" si="23"/>
        <v>891</v>
      </c>
      <c r="M3054" s="11">
        <v>0.3</v>
      </c>
      <c r="O3054" s="16"/>
      <c r="P3054" s="14"/>
      <c r="Q3054" s="12"/>
      <c r="R3054" s="13"/>
    </row>
    <row r="3055" spans="1:18" ht="15.75" customHeight="1">
      <c r="A3055" s="1"/>
      <c r="B3055" s="6" t="s">
        <v>14</v>
      </c>
      <c r="C3055" s="6">
        <v>1185732</v>
      </c>
      <c r="D3055" s="7">
        <v>44320</v>
      </c>
      <c r="E3055" s="6" t="s">
        <v>33</v>
      </c>
      <c r="F3055" s="6" t="s">
        <v>108</v>
      </c>
      <c r="G3055" s="6" t="s">
        <v>109</v>
      </c>
      <c r="H3055" s="6" t="s">
        <v>18</v>
      </c>
      <c r="I3055" s="8">
        <v>0.4</v>
      </c>
      <c r="J3055" s="9">
        <v>2000</v>
      </c>
      <c r="K3055" s="10">
        <f t="shared" si="22"/>
        <v>800</v>
      </c>
      <c r="L3055" s="10">
        <f t="shared" si="23"/>
        <v>280</v>
      </c>
      <c r="M3055" s="11">
        <v>0.35</v>
      </c>
      <c r="O3055" s="16"/>
      <c r="P3055" s="14"/>
      <c r="Q3055" s="12"/>
      <c r="R3055" s="13"/>
    </row>
    <row r="3056" spans="1:18" ht="15.75" customHeight="1">
      <c r="A3056" s="1"/>
      <c r="B3056" s="6" t="s">
        <v>14</v>
      </c>
      <c r="C3056" s="6">
        <v>1185732</v>
      </c>
      <c r="D3056" s="7">
        <v>44320</v>
      </c>
      <c r="E3056" s="6" t="s">
        <v>33</v>
      </c>
      <c r="F3056" s="6" t="s">
        <v>108</v>
      </c>
      <c r="G3056" s="6" t="s">
        <v>109</v>
      </c>
      <c r="H3056" s="6" t="s">
        <v>19</v>
      </c>
      <c r="I3056" s="8">
        <v>0.35000000000000003</v>
      </c>
      <c r="J3056" s="9">
        <v>1750</v>
      </c>
      <c r="K3056" s="10">
        <f t="shared" si="22"/>
        <v>612.50000000000011</v>
      </c>
      <c r="L3056" s="10">
        <f t="shared" si="23"/>
        <v>183.75000000000003</v>
      </c>
      <c r="M3056" s="11">
        <v>0.3</v>
      </c>
      <c r="O3056" s="16"/>
      <c r="P3056" s="14"/>
      <c r="Q3056" s="12"/>
      <c r="R3056" s="13"/>
    </row>
    <row r="3057" spans="1:18" ht="15.75" customHeight="1">
      <c r="A3057" s="1"/>
      <c r="B3057" s="6" t="s">
        <v>14</v>
      </c>
      <c r="C3057" s="6">
        <v>1185732</v>
      </c>
      <c r="D3057" s="7">
        <v>44320</v>
      </c>
      <c r="E3057" s="6" t="s">
        <v>33</v>
      </c>
      <c r="F3057" s="6" t="s">
        <v>108</v>
      </c>
      <c r="G3057" s="6" t="s">
        <v>109</v>
      </c>
      <c r="H3057" s="6" t="s">
        <v>20</v>
      </c>
      <c r="I3057" s="8">
        <v>0.35000000000000003</v>
      </c>
      <c r="J3057" s="9">
        <v>1500</v>
      </c>
      <c r="K3057" s="10">
        <f t="shared" si="22"/>
        <v>525</v>
      </c>
      <c r="L3057" s="10">
        <f t="shared" si="23"/>
        <v>157.5</v>
      </c>
      <c r="M3057" s="11">
        <v>0.3</v>
      </c>
      <c r="O3057" s="16"/>
      <c r="P3057" s="14"/>
      <c r="Q3057" s="12"/>
      <c r="R3057" s="13"/>
    </row>
    <row r="3058" spans="1:18" ht="15.75" customHeight="1">
      <c r="A3058" s="1"/>
      <c r="B3058" s="6" t="s">
        <v>14</v>
      </c>
      <c r="C3058" s="6">
        <v>1185732</v>
      </c>
      <c r="D3058" s="7">
        <v>44320</v>
      </c>
      <c r="E3058" s="6" t="s">
        <v>33</v>
      </c>
      <c r="F3058" s="6" t="s">
        <v>108</v>
      </c>
      <c r="G3058" s="6" t="s">
        <v>109</v>
      </c>
      <c r="H3058" s="6" t="s">
        <v>21</v>
      </c>
      <c r="I3058" s="8">
        <v>0.44999999999999996</v>
      </c>
      <c r="J3058" s="9">
        <v>1750</v>
      </c>
      <c r="K3058" s="10">
        <f t="shared" si="22"/>
        <v>787.49999999999989</v>
      </c>
      <c r="L3058" s="10">
        <f t="shared" si="23"/>
        <v>393.74999999999994</v>
      </c>
      <c r="M3058" s="11">
        <v>0.5</v>
      </c>
      <c r="O3058" s="16"/>
      <c r="P3058" s="14"/>
      <c r="Q3058" s="12"/>
      <c r="R3058" s="13"/>
    </row>
    <row r="3059" spans="1:18" ht="15.75" customHeight="1">
      <c r="A3059" s="1"/>
      <c r="B3059" s="6" t="s">
        <v>14</v>
      </c>
      <c r="C3059" s="6">
        <v>1185732</v>
      </c>
      <c r="D3059" s="7">
        <v>44320</v>
      </c>
      <c r="E3059" s="6" t="s">
        <v>33</v>
      </c>
      <c r="F3059" s="6" t="s">
        <v>108</v>
      </c>
      <c r="G3059" s="6" t="s">
        <v>109</v>
      </c>
      <c r="H3059" s="6" t="s">
        <v>22</v>
      </c>
      <c r="I3059" s="8">
        <v>0.49999999999999994</v>
      </c>
      <c r="J3059" s="9">
        <v>3000</v>
      </c>
      <c r="K3059" s="10">
        <f t="shared" si="22"/>
        <v>1499.9999999999998</v>
      </c>
      <c r="L3059" s="10">
        <f t="shared" si="23"/>
        <v>599.99999999999989</v>
      </c>
      <c r="M3059" s="11">
        <v>0.4</v>
      </c>
      <c r="O3059" s="16"/>
      <c r="P3059" s="14"/>
      <c r="Q3059" s="12"/>
      <c r="R3059" s="13"/>
    </row>
    <row r="3060" spans="1:18" ht="15.75" customHeight="1">
      <c r="A3060" s="1"/>
      <c r="B3060" s="6" t="s">
        <v>14</v>
      </c>
      <c r="C3060" s="6">
        <v>1185732</v>
      </c>
      <c r="D3060" s="7">
        <v>44350</v>
      </c>
      <c r="E3060" s="6" t="s">
        <v>33</v>
      </c>
      <c r="F3060" s="6" t="s">
        <v>108</v>
      </c>
      <c r="G3060" s="6" t="s">
        <v>109</v>
      </c>
      <c r="H3060" s="6" t="s">
        <v>17</v>
      </c>
      <c r="I3060" s="8">
        <v>0.35000000000000003</v>
      </c>
      <c r="J3060" s="9">
        <v>5500</v>
      </c>
      <c r="K3060" s="10">
        <f t="shared" si="22"/>
        <v>1925.0000000000002</v>
      </c>
      <c r="L3060" s="10">
        <f t="shared" si="23"/>
        <v>577.5</v>
      </c>
      <c r="M3060" s="11">
        <v>0.3</v>
      </c>
      <c r="O3060" s="16"/>
      <c r="P3060" s="14"/>
      <c r="Q3060" s="12"/>
      <c r="R3060" s="13"/>
    </row>
    <row r="3061" spans="1:18" ht="15.75" customHeight="1">
      <c r="A3061" s="1"/>
      <c r="B3061" s="6" t="s">
        <v>14</v>
      </c>
      <c r="C3061" s="6">
        <v>1185732</v>
      </c>
      <c r="D3061" s="7">
        <v>44350</v>
      </c>
      <c r="E3061" s="6" t="s">
        <v>33</v>
      </c>
      <c r="F3061" s="6" t="s">
        <v>108</v>
      </c>
      <c r="G3061" s="6" t="s">
        <v>109</v>
      </c>
      <c r="H3061" s="6" t="s">
        <v>18</v>
      </c>
      <c r="I3061" s="8">
        <v>0.3000000000000001</v>
      </c>
      <c r="J3061" s="9">
        <v>3000</v>
      </c>
      <c r="K3061" s="10">
        <f t="shared" si="22"/>
        <v>900.00000000000034</v>
      </c>
      <c r="L3061" s="10">
        <f t="shared" si="23"/>
        <v>315.00000000000011</v>
      </c>
      <c r="M3061" s="11">
        <v>0.35</v>
      </c>
      <c r="O3061" s="16"/>
      <c r="P3061" s="14"/>
      <c r="Q3061" s="12"/>
      <c r="R3061" s="13"/>
    </row>
    <row r="3062" spans="1:18" ht="15.75" customHeight="1">
      <c r="A3062" s="1"/>
      <c r="B3062" s="6" t="s">
        <v>14</v>
      </c>
      <c r="C3062" s="6">
        <v>1185732</v>
      </c>
      <c r="D3062" s="7">
        <v>44350</v>
      </c>
      <c r="E3062" s="6" t="s">
        <v>33</v>
      </c>
      <c r="F3062" s="6" t="s">
        <v>108</v>
      </c>
      <c r="G3062" s="6" t="s">
        <v>109</v>
      </c>
      <c r="H3062" s="6" t="s">
        <v>19</v>
      </c>
      <c r="I3062" s="8">
        <v>0.25000000000000006</v>
      </c>
      <c r="J3062" s="9">
        <v>2000</v>
      </c>
      <c r="K3062" s="10">
        <f t="shared" si="22"/>
        <v>500.00000000000011</v>
      </c>
      <c r="L3062" s="10">
        <f t="shared" si="23"/>
        <v>150.00000000000003</v>
      </c>
      <c r="M3062" s="11">
        <v>0.3</v>
      </c>
      <c r="O3062" s="16"/>
      <c r="P3062" s="14"/>
      <c r="Q3062" s="12"/>
      <c r="R3062" s="13"/>
    </row>
    <row r="3063" spans="1:18" ht="15.75" customHeight="1">
      <c r="A3063" s="1"/>
      <c r="B3063" s="6" t="s">
        <v>14</v>
      </c>
      <c r="C3063" s="6">
        <v>1185732</v>
      </c>
      <c r="D3063" s="7">
        <v>44350</v>
      </c>
      <c r="E3063" s="6" t="s">
        <v>33</v>
      </c>
      <c r="F3063" s="6" t="s">
        <v>108</v>
      </c>
      <c r="G3063" s="6" t="s">
        <v>109</v>
      </c>
      <c r="H3063" s="6" t="s">
        <v>20</v>
      </c>
      <c r="I3063" s="8">
        <v>0.25000000000000006</v>
      </c>
      <c r="J3063" s="9">
        <v>1750</v>
      </c>
      <c r="K3063" s="10">
        <f t="shared" si="22"/>
        <v>437.50000000000011</v>
      </c>
      <c r="L3063" s="10">
        <f t="shared" si="23"/>
        <v>131.25000000000003</v>
      </c>
      <c r="M3063" s="11">
        <v>0.3</v>
      </c>
      <c r="O3063" s="16"/>
      <c r="P3063" s="14"/>
      <c r="Q3063" s="12"/>
      <c r="R3063" s="13"/>
    </row>
    <row r="3064" spans="1:18" ht="15.75" customHeight="1">
      <c r="A3064" s="1"/>
      <c r="B3064" s="6" t="s">
        <v>14</v>
      </c>
      <c r="C3064" s="6">
        <v>1185732</v>
      </c>
      <c r="D3064" s="7">
        <v>44350</v>
      </c>
      <c r="E3064" s="6" t="s">
        <v>33</v>
      </c>
      <c r="F3064" s="6" t="s">
        <v>108</v>
      </c>
      <c r="G3064" s="6" t="s">
        <v>109</v>
      </c>
      <c r="H3064" s="6" t="s">
        <v>21</v>
      </c>
      <c r="I3064" s="8">
        <v>0.35000000000000003</v>
      </c>
      <c r="J3064" s="9">
        <v>1750</v>
      </c>
      <c r="K3064" s="10">
        <f t="shared" si="22"/>
        <v>612.50000000000011</v>
      </c>
      <c r="L3064" s="10">
        <f t="shared" si="23"/>
        <v>306.25000000000006</v>
      </c>
      <c r="M3064" s="11">
        <v>0.5</v>
      </c>
      <c r="O3064" s="16"/>
      <c r="P3064" s="14"/>
      <c r="Q3064" s="12"/>
      <c r="R3064" s="13"/>
    </row>
    <row r="3065" spans="1:18" ht="15.75" customHeight="1">
      <c r="A3065" s="1"/>
      <c r="B3065" s="6" t="s">
        <v>14</v>
      </c>
      <c r="C3065" s="6">
        <v>1185732</v>
      </c>
      <c r="D3065" s="7">
        <v>44350</v>
      </c>
      <c r="E3065" s="6" t="s">
        <v>33</v>
      </c>
      <c r="F3065" s="6" t="s">
        <v>108</v>
      </c>
      <c r="G3065" s="6" t="s">
        <v>109</v>
      </c>
      <c r="H3065" s="6" t="s">
        <v>22</v>
      </c>
      <c r="I3065" s="8">
        <v>0.55000000000000004</v>
      </c>
      <c r="J3065" s="9">
        <v>3250</v>
      </c>
      <c r="K3065" s="10">
        <f t="shared" si="22"/>
        <v>1787.5000000000002</v>
      </c>
      <c r="L3065" s="10">
        <f t="shared" si="23"/>
        <v>715.00000000000011</v>
      </c>
      <c r="M3065" s="11">
        <v>0.4</v>
      </c>
      <c r="O3065" s="16"/>
      <c r="P3065" s="14"/>
      <c r="Q3065" s="12"/>
      <c r="R3065" s="13"/>
    </row>
    <row r="3066" spans="1:18" ht="15.75" customHeight="1">
      <c r="A3066" s="1"/>
      <c r="B3066" s="6" t="s">
        <v>14</v>
      </c>
      <c r="C3066" s="6">
        <v>1185732</v>
      </c>
      <c r="D3066" s="7">
        <v>44379</v>
      </c>
      <c r="E3066" s="6" t="s">
        <v>33</v>
      </c>
      <c r="F3066" s="6" t="s">
        <v>108</v>
      </c>
      <c r="G3066" s="6" t="s">
        <v>109</v>
      </c>
      <c r="H3066" s="6" t="s">
        <v>17</v>
      </c>
      <c r="I3066" s="8">
        <v>0.5</v>
      </c>
      <c r="J3066" s="9">
        <v>5500</v>
      </c>
      <c r="K3066" s="10">
        <f t="shared" ref="K3066:K3320" si="24">I3066*J3066</f>
        <v>2750</v>
      </c>
      <c r="L3066" s="10">
        <f t="shared" ref="L3066:L3320" si="25">K3066*M3066</f>
        <v>825</v>
      </c>
      <c r="M3066" s="11">
        <v>0.3</v>
      </c>
      <c r="O3066" s="16"/>
      <c r="P3066" s="14"/>
      <c r="Q3066" s="12"/>
      <c r="R3066" s="13"/>
    </row>
    <row r="3067" spans="1:18" ht="15.75" customHeight="1">
      <c r="A3067" s="1"/>
      <c r="B3067" s="6" t="s">
        <v>14</v>
      </c>
      <c r="C3067" s="6">
        <v>1185732</v>
      </c>
      <c r="D3067" s="7">
        <v>44379</v>
      </c>
      <c r="E3067" s="6" t="s">
        <v>33</v>
      </c>
      <c r="F3067" s="6" t="s">
        <v>108</v>
      </c>
      <c r="G3067" s="6" t="s">
        <v>109</v>
      </c>
      <c r="H3067" s="6" t="s">
        <v>18</v>
      </c>
      <c r="I3067" s="8">
        <v>0.45000000000000007</v>
      </c>
      <c r="J3067" s="9">
        <v>3000</v>
      </c>
      <c r="K3067" s="10">
        <f t="shared" si="24"/>
        <v>1350.0000000000002</v>
      </c>
      <c r="L3067" s="10">
        <f t="shared" si="25"/>
        <v>472.50000000000006</v>
      </c>
      <c r="M3067" s="11">
        <v>0.35</v>
      </c>
      <c r="O3067" s="16"/>
      <c r="P3067" s="14"/>
      <c r="Q3067" s="12"/>
      <c r="R3067" s="13"/>
    </row>
    <row r="3068" spans="1:18" ht="15.75" customHeight="1">
      <c r="A3068" s="1"/>
      <c r="B3068" s="6" t="s">
        <v>14</v>
      </c>
      <c r="C3068" s="6">
        <v>1185732</v>
      </c>
      <c r="D3068" s="7">
        <v>44379</v>
      </c>
      <c r="E3068" s="6" t="s">
        <v>33</v>
      </c>
      <c r="F3068" s="6" t="s">
        <v>108</v>
      </c>
      <c r="G3068" s="6" t="s">
        <v>109</v>
      </c>
      <c r="H3068" s="6" t="s">
        <v>19</v>
      </c>
      <c r="I3068" s="8">
        <v>0.4</v>
      </c>
      <c r="J3068" s="9">
        <v>2250</v>
      </c>
      <c r="K3068" s="10">
        <f t="shared" si="24"/>
        <v>900</v>
      </c>
      <c r="L3068" s="10">
        <f t="shared" si="25"/>
        <v>270</v>
      </c>
      <c r="M3068" s="11">
        <v>0.3</v>
      </c>
      <c r="O3068" s="16"/>
      <c r="P3068" s="14"/>
      <c r="Q3068" s="12"/>
      <c r="R3068" s="13"/>
    </row>
    <row r="3069" spans="1:18" ht="15.75" customHeight="1">
      <c r="A3069" s="1"/>
      <c r="B3069" s="6" t="s">
        <v>14</v>
      </c>
      <c r="C3069" s="6">
        <v>1185732</v>
      </c>
      <c r="D3069" s="7">
        <v>44379</v>
      </c>
      <c r="E3069" s="6" t="s">
        <v>33</v>
      </c>
      <c r="F3069" s="6" t="s">
        <v>108</v>
      </c>
      <c r="G3069" s="6" t="s">
        <v>109</v>
      </c>
      <c r="H3069" s="6" t="s">
        <v>20</v>
      </c>
      <c r="I3069" s="8">
        <v>0.4</v>
      </c>
      <c r="J3069" s="9">
        <v>1750</v>
      </c>
      <c r="K3069" s="10">
        <f t="shared" si="24"/>
        <v>700</v>
      </c>
      <c r="L3069" s="10">
        <f t="shared" si="25"/>
        <v>210</v>
      </c>
      <c r="M3069" s="11">
        <v>0.3</v>
      </c>
      <c r="O3069" s="16"/>
      <c r="P3069" s="14"/>
      <c r="Q3069" s="12"/>
      <c r="R3069" s="13"/>
    </row>
    <row r="3070" spans="1:18" ht="15.75" customHeight="1">
      <c r="A3070" s="1"/>
      <c r="B3070" s="6" t="s">
        <v>14</v>
      </c>
      <c r="C3070" s="6">
        <v>1185732</v>
      </c>
      <c r="D3070" s="7">
        <v>44379</v>
      </c>
      <c r="E3070" s="6" t="s">
        <v>33</v>
      </c>
      <c r="F3070" s="6" t="s">
        <v>108</v>
      </c>
      <c r="G3070" s="6" t="s">
        <v>109</v>
      </c>
      <c r="H3070" s="6" t="s">
        <v>21</v>
      </c>
      <c r="I3070" s="8">
        <v>0.5</v>
      </c>
      <c r="J3070" s="9">
        <v>2000</v>
      </c>
      <c r="K3070" s="10">
        <f t="shared" si="24"/>
        <v>1000</v>
      </c>
      <c r="L3070" s="10">
        <f t="shared" si="25"/>
        <v>500</v>
      </c>
      <c r="M3070" s="11">
        <v>0.5</v>
      </c>
      <c r="O3070" s="16"/>
      <c r="P3070" s="14"/>
      <c r="Q3070" s="12"/>
      <c r="R3070" s="13"/>
    </row>
    <row r="3071" spans="1:18" ht="15.75" customHeight="1">
      <c r="A3071" s="1"/>
      <c r="B3071" s="6" t="s">
        <v>14</v>
      </c>
      <c r="C3071" s="6">
        <v>1185732</v>
      </c>
      <c r="D3071" s="7">
        <v>44379</v>
      </c>
      <c r="E3071" s="6" t="s">
        <v>33</v>
      </c>
      <c r="F3071" s="6" t="s">
        <v>108</v>
      </c>
      <c r="G3071" s="6" t="s">
        <v>109</v>
      </c>
      <c r="H3071" s="6" t="s">
        <v>22</v>
      </c>
      <c r="I3071" s="8">
        <v>0.55000000000000004</v>
      </c>
      <c r="J3071" s="9">
        <v>3750</v>
      </c>
      <c r="K3071" s="10">
        <f t="shared" si="24"/>
        <v>2062.5</v>
      </c>
      <c r="L3071" s="10">
        <f t="shared" si="25"/>
        <v>825</v>
      </c>
      <c r="M3071" s="11">
        <v>0.4</v>
      </c>
      <c r="O3071" s="16"/>
      <c r="P3071" s="14"/>
      <c r="Q3071" s="12"/>
      <c r="R3071" s="13"/>
    </row>
    <row r="3072" spans="1:18" ht="15.75" customHeight="1">
      <c r="A3072" s="1"/>
      <c r="B3072" s="6" t="s">
        <v>14</v>
      </c>
      <c r="C3072" s="6">
        <v>1185732</v>
      </c>
      <c r="D3072" s="7">
        <v>44411</v>
      </c>
      <c r="E3072" s="6" t="s">
        <v>33</v>
      </c>
      <c r="F3072" s="6" t="s">
        <v>108</v>
      </c>
      <c r="G3072" s="6" t="s">
        <v>109</v>
      </c>
      <c r="H3072" s="6" t="s">
        <v>17</v>
      </c>
      <c r="I3072" s="8">
        <v>0.5</v>
      </c>
      <c r="J3072" s="9">
        <v>5250</v>
      </c>
      <c r="K3072" s="10">
        <f t="shared" si="24"/>
        <v>2625</v>
      </c>
      <c r="L3072" s="10">
        <f t="shared" si="25"/>
        <v>787.5</v>
      </c>
      <c r="M3072" s="11">
        <v>0.3</v>
      </c>
      <c r="O3072" s="16"/>
      <c r="P3072" s="14"/>
      <c r="Q3072" s="12"/>
      <c r="R3072" s="13"/>
    </row>
    <row r="3073" spans="1:18" ht="15.75" customHeight="1">
      <c r="A3073" s="1"/>
      <c r="B3073" s="6" t="s">
        <v>14</v>
      </c>
      <c r="C3073" s="6">
        <v>1185732</v>
      </c>
      <c r="D3073" s="7">
        <v>44411</v>
      </c>
      <c r="E3073" s="6" t="s">
        <v>33</v>
      </c>
      <c r="F3073" s="6" t="s">
        <v>108</v>
      </c>
      <c r="G3073" s="6" t="s">
        <v>109</v>
      </c>
      <c r="H3073" s="6" t="s">
        <v>18</v>
      </c>
      <c r="I3073" s="8">
        <v>0.45000000000000007</v>
      </c>
      <c r="J3073" s="9">
        <v>3000</v>
      </c>
      <c r="K3073" s="10">
        <f t="shared" si="24"/>
        <v>1350.0000000000002</v>
      </c>
      <c r="L3073" s="10">
        <f t="shared" si="25"/>
        <v>472.50000000000006</v>
      </c>
      <c r="M3073" s="11">
        <v>0.35</v>
      </c>
      <c r="O3073" s="16"/>
      <c r="P3073" s="14"/>
      <c r="Q3073" s="12"/>
      <c r="R3073" s="13"/>
    </row>
    <row r="3074" spans="1:18" ht="15.75" customHeight="1">
      <c r="A3074" s="1"/>
      <c r="B3074" s="6" t="s">
        <v>14</v>
      </c>
      <c r="C3074" s="6">
        <v>1185732</v>
      </c>
      <c r="D3074" s="7">
        <v>44411</v>
      </c>
      <c r="E3074" s="6" t="s">
        <v>33</v>
      </c>
      <c r="F3074" s="6" t="s">
        <v>108</v>
      </c>
      <c r="G3074" s="6" t="s">
        <v>109</v>
      </c>
      <c r="H3074" s="6" t="s">
        <v>19</v>
      </c>
      <c r="I3074" s="8">
        <v>0.4</v>
      </c>
      <c r="J3074" s="9">
        <v>2250</v>
      </c>
      <c r="K3074" s="10">
        <f t="shared" si="24"/>
        <v>900</v>
      </c>
      <c r="L3074" s="10">
        <f t="shared" si="25"/>
        <v>270</v>
      </c>
      <c r="M3074" s="11">
        <v>0.3</v>
      </c>
      <c r="O3074" s="16"/>
      <c r="P3074" s="14"/>
      <c r="Q3074" s="12"/>
      <c r="R3074" s="13"/>
    </row>
    <row r="3075" spans="1:18" ht="15.75" customHeight="1">
      <c r="A3075" s="1"/>
      <c r="B3075" s="6" t="s">
        <v>14</v>
      </c>
      <c r="C3075" s="6">
        <v>1185732</v>
      </c>
      <c r="D3075" s="7">
        <v>44411</v>
      </c>
      <c r="E3075" s="6" t="s">
        <v>33</v>
      </c>
      <c r="F3075" s="6" t="s">
        <v>108</v>
      </c>
      <c r="G3075" s="6" t="s">
        <v>109</v>
      </c>
      <c r="H3075" s="6" t="s">
        <v>20</v>
      </c>
      <c r="I3075" s="8">
        <v>0.4</v>
      </c>
      <c r="J3075" s="9">
        <v>2000</v>
      </c>
      <c r="K3075" s="10">
        <f t="shared" si="24"/>
        <v>800</v>
      </c>
      <c r="L3075" s="10">
        <f t="shared" si="25"/>
        <v>240</v>
      </c>
      <c r="M3075" s="11">
        <v>0.3</v>
      </c>
      <c r="O3075" s="16"/>
      <c r="P3075" s="14"/>
      <c r="Q3075" s="12"/>
      <c r="R3075" s="13"/>
    </row>
    <row r="3076" spans="1:18" ht="15.75" customHeight="1">
      <c r="A3076" s="1"/>
      <c r="B3076" s="6" t="s">
        <v>14</v>
      </c>
      <c r="C3076" s="6">
        <v>1185732</v>
      </c>
      <c r="D3076" s="7">
        <v>44411</v>
      </c>
      <c r="E3076" s="6" t="s">
        <v>33</v>
      </c>
      <c r="F3076" s="6" t="s">
        <v>108</v>
      </c>
      <c r="G3076" s="6" t="s">
        <v>109</v>
      </c>
      <c r="H3076" s="6" t="s">
        <v>21</v>
      </c>
      <c r="I3076" s="8">
        <v>0.5</v>
      </c>
      <c r="J3076" s="9">
        <v>1750</v>
      </c>
      <c r="K3076" s="10">
        <f t="shared" si="24"/>
        <v>875</v>
      </c>
      <c r="L3076" s="10">
        <f t="shared" si="25"/>
        <v>437.5</v>
      </c>
      <c r="M3076" s="11">
        <v>0.5</v>
      </c>
      <c r="O3076" s="16"/>
      <c r="P3076" s="14"/>
      <c r="Q3076" s="12"/>
      <c r="R3076" s="13"/>
    </row>
    <row r="3077" spans="1:18" ht="15.75" customHeight="1">
      <c r="A3077" s="1"/>
      <c r="B3077" s="6" t="s">
        <v>14</v>
      </c>
      <c r="C3077" s="6">
        <v>1185732</v>
      </c>
      <c r="D3077" s="7">
        <v>44411</v>
      </c>
      <c r="E3077" s="6" t="s">
        <v>33</v>
      </c>
      <c r="F3077" s="6" t="s">
        <v>108</v>
      </c>
      <c r="G3077" s="6" t="s">
        <v>109</v>
      </c>
      <c r="H3077" s="6" t="s">
        <v>22</v>
      </c>
      <c r="I3077" s="8">
        <v>0.55000000000000004</v>
      </c>
      <c r="J3077" s="9">
        <v>3500</v>
      </c>
      <c r="K3077" s="10">
        <f t="shared" si="24"/>
        <v>1925.0000000000002</v>
      </c>
      <c r="L3077" s="10">
        <f t="shared" si="25"/>
        <v>770.00000000000011</v>
      </c>
      <c r="M3077" s="11">
        <v>0.4</v>
      </c>
      <c r="O3077" s="16"/>
      <c r="P3077" s="14"/>
      <c r="Q3077" s="12"/>
      <c r="R3077" s="13"/>
    </row>
    <row r="3078" spans="1:18" ht="15.75" customHeight="1">
      <c r="A3078" s="1"/>
      <c r="B3078" s="6" t="s">
        <v>14</v>
      </c>
      <c r="C3078" s="6">
        <v>1185732</v>
      </c>
      <c r="D3078" s="7">
        <v>44443</v>
      </c>
      <c r="E3078" s="6" t="s">
        <v>33</v>
      </c>
      <c r="F3078" s="6" t="s">
        <v>108</v>
      </c>
      <c r="G3078" s="6" t="s">
        <v>109</v>
      </c>
      <c r="H3078" s="6" t="s">
        <v>17</v>
      </c>
      <c r="I3078" s="8">
        <v>0.35000000000000003</v>
      </c>
      <c r="J3078" s="9">
        <v>4750</v>
      </c>
      <c r="K3078" s="10">
        <f t="shared" si="24"/>
        <v>1662.5000000000002</v>
      </c>
      <c r="L3078" s="10">
        <f t="shared" si="25"/>
        <v>498.75000000000006</v>
      </c>
      <c r="M3078" s="11">
        <v>0.3</v>
      </c>
      <c r="O3078" s="16"/>
      <c r="P3078" s="14"/>
      <c r="Q3078" s="12"/>
      <c r="R3078" s="13"/>
    </row>
    <row r="3079" spans="1:18" ht="15.75" customHeight="1">
      <c r="A3079" s="1"/>
      <c r="B3079" s="6" t="s">
        <v>14</v>
      </c>
      <c r="C3079" s="6">
        <v>1185732</v>
      </c>
      <c r="D3079" s="7">
        <v>44443</v>
      </c>
      <c r="E3079" s="6" t="s">
        <v>33</v>
      </c>
      <c r="F3079" s="6" t="s">
        <v>108</v>
      </c>
      <c r="G3079" s="6" t="s">
        <v>109</v>
      </c>
      <c r="H3079" s="6" t="s">
        <v>18</v>
      </c>
      <c r="I3079" s="8">
        <v>0.3000000000000001</v>
      </c>
      <c r="J3079" s="9">
        <v>2500</v>
      </c>
      <c r="K3079" s="10">
        <f t="shared" si="24"/>
        <v>750.00000000000023</v>
      </c>
      <c r="L3079" s="10">
        <f t="shared" si="25"/>
        <v>262.50000000000006</v>
      </c>
      <c r="M3079" s="11">
        <v>0.35</v>
      </c>
      <c r="O3079" s="16"/>
      <c r="P3079" s="14"/>
      <c r="Q3079" s="12"/>
      <c r="R3079" s="13"/>
    </row>
    <row r="3080" spans="1:18" ht="15.75" customHeight="1">
      <c r="A3080" s="1"/>
      <c r="B3080" s="6" t="s">
        <v>14</v>
      </c>
      <c r="C3080" s="6">
        <v>1185732</v>
      </c>
      <c r="D3080" s="7">
        <v>44443</v>
      </c>
      <c r="E3080" s="6" t="s">
        <v>33</v>
      </c>
      <c r="F3080" s="6" t="s">
        <v>108</v>
      </c>
      <c r="G3080" s="6" t="s">
        <v>109</v>
      </c>
      <c r="H3080" s="6" t="s">
        <v>19</v>
      </c>
      <c r="I3080" s="8">
        <v>0.25000000000000006</v>
      </c>
      <c r="J3080" s="9">
        <v>1500</v>
      </c>
      <c r="K3080" s="10">
        <f t="shared" si="24"/>
        <v>375.00000000000006</v>
      </c>
      <c r="L3080" s="10">
        <f t="shared" si="25"/>
        <v>112.50000000000001</v>
      </c>
      <c r="M3080" s="11">
        <v>0.3</v>
      </c>
      <c r="O3080" s="16"/>
      <c r="P3080" s="14"/>
      <c r="Q3080" s="12"/>
      <c r="R3080" s="13"/>
    </row>
    <row r="3081" spans="1:18" ht="15.75" customHeight="1">
      <c r="A3081" s="1"/>
      <c r="B3081" s="6" t="s">
        <v>14</v>
      </c>
      <c r="C3081" s="6">
        <v>1185732</v>
      </c>
      <c r="D3081" s="7">
        <v>44443</v>
      </c>
      <c r="E3081" s="6" t="s">
        <v>33</v>
      </c>
      <c r="F3081" s="6" t="s">
        <v>108</v>
      </c>
      <c r="G3081" s="6" t="s">
        <v>109</v>
      </c>
      <c r="H3081" s="6" t="s">
        <v>20</v>
      </c>
      <c r="I3081" s="8">
        <v>0.25000000000000006</v>
      </c>
      <c r="J3081" s="9">
        <v>1250</v>
      </c>
      <c r="K3081" s="10">
        <f t="shared" si="24"/>
        <v>312.50000000000006</v>
      </c>
      <c r="L3081" s="10">
        <f t="shared" si="25"/>
        <v>93.750000000000014</v>
      </c>
      <c r="M3081" s="11">
        <v>0.3</v>
      </c>
      <c r="O3081" s="16"/>
      <c r="P3081" s="14"/>
      <c r="Q3081" s="12"/>
      <c r="R3081" s="13"/>
    </row>
    <row r="3082" spans="1:18" ht="15.75" customHeight="1">
      <c r="A3082" s="1"/>
      <c r="B3082" s="6" t="s">
        <v>14</v>
      </c>
      <c r="C3082" s="6">
        <v>1185732</v>
      </c>
      <c r="D3082" s="7">
        <v>44443</v>
      </c>
      <c r="E3082" s="6" t="s">
        <v>33</v>
      </c>
      <c r="F3082" s="6" t="s">
        <v>108</v>
      </c>
      <c r="G3082" s="6" t="s">
        <v>109</v>
      </c>
      <c r="H3082" s="6" t="s">
        <v>21</v>
      </c>
      <c r="I3082" s="8">
        <v>0.35000000000000003</v>
      </c>
      <c r="J3082" s="9">
        <v>1250</v>
      </c>
      <c r="K3082" s="10">
        <f t="shared" si="24"/>
        <v>437.50000000000006</v>
      </c>
      <c r="L3082" s="10">
        <f t="shared" si="25"/>
        <v>218.75000000000003</v>
      </c>
      <c r="M3082" s="11">
        <v>0.5</v>
      </c>
      <c r="O3082" s="16"/>
      <c r="P3082" s="14"/>
      <c r="Q3082" s="12"/>
      <c r="R3082" s="13"/>
    </row>
    <row r="3083" spans="1:18" ht="15.75" customHeight="1">
      <c r="A3083" s="1"/>
      <c r="B3083" s="6" t="s">
        <v>14</v>
      </c>
      <c r="C3083" s="6">
        <v>1185732</v>
      </c>
      <c r="D3083" s="7">
        <v>44443</v>
      </c>
      <c r="E3083" s="6" t="s">
        <v>33</v>
      </c>
      <c r="F3083" s="6" t="s">
        <v>108</v>
      </c>
      <c r="G3083" s="6" t="s">
        <v>109</v>
      </c>
      <c r="H3083" s="6" t="s">
        <v>22</v>
      </c>
      <c r="I3083" s="8">
        <v>0.4</v>
      </c>
      <c r="J3083" s="9">
        <v>2000</v>
      </c>
      <c r="K3083" s="10">
        <f t="shared" si="24"/>
        <v>800</v>
      </c>
      <c r="L3083" s="10">
        <f t="shared" si="25"/>
        <v>320</v>
      </c>
      <c r="M3083" s="11">
        <v>0.4</v>
      </c>
      <c r="O3083" s="16"/>
      <c r="P3083" s="14"/>
      <c r="Q3083" s="12"/>
      <c r="R3083" s="13"/>
    </row>
    <row r="3084" spans="1:18" ht="15.75" customHeight="1">
      <c r="A3084" s="1"/>
      <c r="B3084" s="6" t="s">
        <v>14</v>
      </c>
      <c r="C3084" s="6">
        <v>1185732</v>
      </c>
      <c r="D3084" s="7">
        <v>44472</v>
      </c>
      <c r="E3084" s="6" t="s">
        <v>33</v>
      </c>
      <c r="F3084" s="6" t="s">
        <v>108</v>
      </c>
      <c r="G3084" s="6" t="s">
        <v>109</v>
      </c>
      <c r="H3084" s="6" t="s">
        <v>17</v>
      </c>
      <c r="I3084" s="8">
        <v>0.44999999999999996</v>
      </c>
      <c r="J3084" s="9">
        <v>3750</v>
      </c>
      <c r="K3084" s="10">
        <f t="shared" si="24"/>
        <v>1687.4999999999998</v>
      </c>
      <c r="L3084" s="10">
        <f t="shared" si="25"/>
        <v>506.24999999999989</v>
      </c>
      <c r="M3084" s="11">
        <v>0.3</v>
      </c>
      <c r="O3084" s="16"/>
      <c r="P3084" s="14"/>
      <c r="Q3084" s="12"/>
      <c r="R3084" s="13"/>
    </row>
    <row r="3085" spans="1:18" ht="15.75" customHeight="1">
      <c r="A3085" s="1"/>
      <c r="B3085" s="6" t="s">
        <v>14</v>
      </c>
      <c r="C3085" s="6">
        <v>1185732</v>
      </c>
      <c r="D3085" s="7">
        <v>44472</v>
      </c>
      <c r="E3085" s="6" t="s">
        <v>33</v>
      </c>
      <c r="F3085" s="6" t="s">
        <v>108</v>
      </c>
      <c r="G3085" s="6" t="s">
        <v>109</v>
      </c>
      <c r="H3085" s="6" t="s">
        <v>18</v>
      </c>
      <c r="I3085" s="8">
        <v>0.35000000000000003</v>
      </c>
      <c r="J3085" s="9">
        <v>2250</v>
      </c>
      <c r="K3085" s="10">
        <f t="shared" si="24"/>
        <v>787.50000000000011</v>
      </c>
      <c r="L3085" s="10">
        <f t="shared" si="25"/>
        <v>275.625</v>
      </c>
      <c r="M3085" s="11">
        <v>0.35</v>
      </c>
      <c r="O3085" s="16"/>
      <c r="P3085" s="14"/>
      <c r="Q3085" s="12"/>
      <c r="R3085" s="13"/>
    </row>
    <row r="3086" spans="1:18" ht="15.75" customHeight="1">
      <c r="A3086" s="1"/>
      <c r="B3086" s="6" t="s">
        <v>14</v>
      </c>
      <c r="C3086" s="6">
        <v>1185732</v>
      </c>
      <c r="D3086" s="7">
        <v>44472</v>
      </c>
      <c r="E3086" s="6" t="s">
        <v>33</v>
      </c>
      <c r="F3086" s="6" t="s">
        <v>108</v>
      </c>
      <c r="G3086" s="6" t="s">
        <v>109</v>
      </c>
      <c r="H3086" s="6" t="s">
        <v>19</v>
      </c>
      <c r="I3086" s="8">
        <v>0.35000000000000003</v>
      </c>
      <c r="J3086" s="9">
        <v>1250</v>
      </c>
      <c r="K3086" s="10">
        <f t="shared" si="24"/>
        <v>437.50000000000006</v>
      </c>
      <c r="L3086" s="10">
        <f t="shared" si="25"/>
        <v>131.25</v>
      </c>
      <c r="M3086" s="11">
        <v>0.3</v>
      </c>
      <c r="O3086" s="16"/>
      <c r="P3086" s="14"/>
      <c r="Q3086" s="12"/>
      <c r="R3086" s="13"/>
    </row>
    <row r="3087" spans="1:18" ht="15.75" customHeight="1">
      <c r="A3087" s="1"/>
      <c r="B3087" s="6" t="s">
        <v>14</v>
      </c>
      <c r="C3087" s="6">
        <v>1185732</v>
      </c>
      <c r="D3087" s="7">
        <v>44472</v>
      </c>
      <c r="E3087" s="6" t="s">
        <v>33</v>
      </c>
      <c r="F3087" s="6" t="s">
        <v>108</v>
      </c>
      <c r="G3087" s="6" t="s">
        <v>109</v>
      </c>
      <c r="H3087" s="6" t="s">
        <v>20</v>
      </c>
      <c r="I3087" s="8">
        <v>0.35000000000000003</v>
      </c>
      <c r="J3087" s="9">
        <v>1250</v>
      </c>
      <c r="K3087" s="10">
        <f t="shared" si="24"/>
        <v>437.50000000000006</v>
      </c>
      <c r="L3087" s="10">
        <f t="shared" si="25"/>
        <v>131.25</v>
      </c>
      <c r="M3087" s="11">
        <v>0.3</v>
      </c>
      <c r="O3087" s="16"/>
      <c r="P3087" s="14"/>
      <c r="Q3087" s="12"/>
      <c r="R3087" s="13"/>
    </row>
    <row r="3088" spans="1:18" ht="15.75" customHeight="1">
      <c r="A3088" s="1"/>
      <c r="B3088" s="6" t="s">
        <v>14</v>
      </c>
      <c r="C3088" s="6">
        <v>1185732</v>
      </c>
      <c r="D3088" s="7">
        <v>44472</v>
      </c>
      <c r="E3088" s="6" t="s">
        <v>33</v>
      </c>
      <c r="F3088" s="6" t="s">
        <v>108</v>
      </c>
      <c r="G3088" s="6" t="s">
        <v>109</v>
      </c>
      <c r="H3088" s="6" t="s">
        <v>21</v>
      </c>
      <c r="I3088" s="8">
        <v>0.44999999999999996</v>
      </c>
      <c r="J3088" s="9">
        <v>1250</v>
      </c>
      <c r="K3088" s="10">
        <f t="shared" si="24"/>
        <v>562.5</v>
      </c>
      <c r="L3088" s="10">
        <f t="shared" si="25"/>
        <v>281.25</v>
      </c>
      <c r="M3088" s="11">
        <v>0.5</v>
      </c>
      <c r="O3088" s="16"/>
      <c r="P3088" s="14"/>
      <c r="Q3088" s="12"/>
      <c r="R3088" s="13"/>
    </row>
    <row r="3089" spans="1:18" ht="15.75" customHeight="1">
      <c r="A3089" s="1"/>
      <c r="B3089" s="6" t="s">
        <v>14</v>
      </c>
      <c r="C3089" s="6">
        <v>1185732</v>
      </c>
      <c r="D3089" s="7">
        <v>44472</v>
      </c>
      <c r="E3089" s="6" t="s">
        <v>33</v>
      </c>
      <c r="F3089" s="6" t="s">
        <v>108</v>
      </c>
      <c r="G3089" s="6" t="s">
        <v>109</v>
      </c>
      <c r="H3089" s="6" t="s">
        <v>22</v>
      </c>
      <c r="I3089" s="8">
        <v>0.49999999999999983</v>
      </c>
      <c r="J3089" s="9">
        <v>2500</v>
      </c>
      <c r="K3089" s="10">
        <f t="shared" si="24"/>
        <v>1249.9999999999995</v>
      </c>
      <c r="L3089" s="10">
        <f t="shared" si="25"/>
        <v>499.99999999999983</v>
      </c>
      <c r="M3089" s="11">
        <v>0.4</v>
      </c>
      <c r="O3089" s="16"/>
      <c r="P3089" s="14"/>
      <c r="Q3089" s="12"/>
      <c r="R3089" s="13"/>
    </row>
    <row r="3090" spans="1:18" ht="15.75" customHeight="1">
      <c r="A3090" s="1"/>
      <c r="B3090" s="6" t="s">
        <v>14</v>
      </c>
      <c r="C3090" s="6">
        <v>1185732</v>
      </c>
      <c r="D3090" s="7">
        <v>44503</v>
      </c>
      <c r="E3090" s="6" t="s">
        <v>33</v>
      </c>
      <c r="F3090" s="6" t="s">
        <v>108</v>
      </c>
      <c r="G3090" s="6" t="s">
        <v>109</v>
      </c>
      <c r="H3090" s="6" t="s">
        <v>17</v>
      </c>
      <c r="I3090" s="8">
        <v>0.44999999999999996</v>
      </c>
      <c r="J3090" s="9">
        <v>4000</v>
      </c>
      <c r="K3090" s="10">
        <f t="shared" si="24"/>
        <v>1799.9999999999998</v>
      </c>
      <c r="L3090" s="10">
        <f t="shared" si="25"/>
        <v>539.99999999999989</v>
      </c>
      <c r="M3090" s="11">
        <v>0.3</v>
      </c>
      <c r="O3090" s="16"/>
      <c r="P3090" s="14"/>
      <c r="Q3090" s="12"/>
      <c r="R3090" s="13"/>
    </row>
    <row r="3091" spans="1:18" ht="15.75" customHeight="1">
      <c r="A3091" s="1"/>
      <c r="B3091" s="6" t="s">
        <v>14</v>
      </c>
      <c r="C3091" s="6">
        <v>1185732</v>
      </c>
      <c r="D3091" s="7">
        <v>44503</v>
      </c>
      <c r="E3091" s="6" t="s">
        <v>33</v>
      </c>
      <c r="F3091" s="6" t="s">
        <v>108</v>
      </c>
      <c r="G3091" s="6" t="s">
        <v>109</v>
      </c>
      <c r="H3091" s="6" t="s">
        <v>18</v>
      </c>
      <c r="I3091" s="8">
        <v>0.35000000000000003</v>
      </c>
      <c r="J3091" s="9">
        <v>3000</v>
      </c>
      <c r="K3091" s="10">
        <f t="shared" si="24"/>
        <v>1050</v>
      </c>
      <c r="L3091" s="10">
        <f t="shared" si="25"/>
        <v>367.5</v>
      </c>
      <c r="M3091" s="11">
        <v>0.35</v>
      </c>
      <c r="O3091" s="16"/>
      <c r="P3091" s="14"/>
      <c r="Q3091" s="12"/>
      <c r="R3091" s="13"/>
    </row>
    <row r="3092" spans="1:18" ht="15.75" customHeight="1">
      <c r="A3092" s="1"/>
      <c r="B3092" s="6" t="s">
        <v>14</v>
      </c>
      <c r="C3092" s="6">
        <v>1185732</v>
      </c>
      <c r="D3092" s="7">
        <v>44503</v>
      </c>
      <c r="E3092" s="6" t="s">
        <v>33</v>
      </c>
      <c r="F3092" s="6" t="s">
        <v>108</v>
      </c>
      <c r="G3092" s="6" t="s">
        <v>109</v>
      </c>
      <c r="H3092" s="6" t="s">
        <v>19</v>
      </c>
      <c r="I3092" s="8">
        <v>0.35000000000000003</v>
      </c>
      <c r="J3092" s="9">
        <v>2450</v>
      </c>
      <c r="K3092" s="10">
        <f t="shared" si="24"/>
        <v>857.50000000000011</v>
      </c>
      <c r="L3092" s="10">
        <f t="shared" si="25"/>
        <v>257.25</v>
      </c>
      <c r="M3092" s="11">
        <v>0.3</v>
      </c>
      <c r="O3092" s="16"/>
      <c r="P3092" s="14"/>
      <c r="Q3092" s="12"/>
      <c r="R3092" s="13"/>
    </row>
    <row r="3093" spans="1:18" ht="15.75" customHeight="1">
      <c r="A3093" s="1"/>
      <c r="B3093" s="6" t="s">
        <v>14</v>
      </c>
      <c r="C3093" s="6">
        <v>1185732</v>
      </c>
      <c r="D3093" s="7">
        <v>44503</v>
      </c>
      <c r="E3093" s="6" t="s">
        <v>33</v>
      </c>
      <c r="F3093" s="6" t="s">
        <v>108</v>
      </c>
      <c r="G3093" s="6" t="s">
        <v>109</v>
      </c>
      <c r="H3093" s="6" t="s">
        <v>20</v>
      </c>
      <c r="I3093" s="8">
        <v>0.35000000000000003</v>
      </c>
      <c r="J3093" s="9">
        <v>2250</v>
      </c>
      <c r="K3093" s="10">
        <f t="shared" si="24"/>
        <v>787.50000000000011</v>
      </c>
      <c r="L3093" s="10">
        <f t="shared" si="25"/>
        <v>236.25000000000003</v>
      </c>
      <c r="M3093" s="11">
        <v>0.3</v>
      </c>
      <c r="O3093" s="16"/>
      <c r="P3093" s="14"/>
      <c r="Q3093" s="12"/>
      <c r="R3093" s="13"/>
    </row>
    <row r="3094" spans="1:18" ht="15.75" customHeight="1">
      <c r="A3094" s="1"/>
      <c r="B3094" s="6" t="s">
        <v>14</v>
      </c>
      <c r="C3094" s="6">
        <v>1185732</v>
      </c>
      <c r="D3094" s="7">
        <v>44503</v>
      </c>
      <c r="E3094" s="6" t="s">
        <v>33</v>
      </c>
      <c r="F3094" s="6" t="s">
        <v>108</v>
      </c>
      <c r="G3094" s="6" t="s">
        <v>109</v>
      </c>
      <c r="H3094" s="6" t="s">
        <v>21</v>
      </c>
      <c r="I3094" s="8">
        <v>0.6</v>
      </c>
      <c r="J3094" s="9">
        <v>2000</v>
      </c>
      <c r="K3094" s="10">
        <f t="shared" si="24"/>
        <v>1200</v>
      </c>
      <c r="L3094" s="10">
        <f t="shared" si="25"/>
        <v>600</v>
      </c>
      <c r="M3094" s="11">
        <v>0.5</v>
      </c>
      <c r="O3094" s="16"/>
      <c r="P3094" s="14"/>
      <c r="Q3094" s="12"/>
      <c r="R3094" s="13"/>
    </row>
    <row r="3095" spans="1:18" ht="15.75" customHeight="1">
      <c r="A3095" s="1"/>
      <c r="B3095" s="6" t="s">
        <v>14</v>
      </c>
      <c r="C3095" s="6">
        <v>1185732</v>
      </c>
      <c r="D3095" s="7">
        <v>44503</v>
      </c>
      <c r="E3095" s="6" t="s">
        <v>33</v>
      </c>
      <c r="F3095" s="6" t="s">
        <v>108</v>
      </c>
      <c r="G3095" s="6" t="s">
        <v>109</v>
      </c>
      <c r="H3095" s="6" t="s">
        <v>22</v>
      </c>
      <c r="I3095" s="8">
        <v>0.64999999999999991</v>
      </c>
      <c r="J3095" s="9">
        <v>3000</v>
      </c>
      <c r="K3095" s="10">
        <f t="shared" si="24"/>
        <v>1949.9999999999998</v>
      </c>
      <c r="L3095" s="10">
        <f t="shared" si="25"/>
        <v>780</v>
      </c>
      <c r="M3095" s="11">
        <v>0.4</v>
      </c>
      <c r="O3095" s="16"/>
      <c r="P3095" s="14"/>
      <c r="Q3095" s="12"/>
      <c r="R3095" s="13"/>
    </row>
    <row r="3096" spans="1:18" ht="15.75" customHeight="1">
      <c r="A3096" s="1"/>
      <c r="B3096" s="6" t="s">
        <v>14</v>
      </c>
      <c r="C3096" s="6">
        <v>1185732</v>
      </c>
      <c r="D3096" s="7">
        <v>44532</v>
      </c>
      <c r="E3096" s="6" t="s">
        <v>33</v>
      </c>
      <c r="F3096" s="6" t="s">
        <v>108</v>
      </c>
      <c r="G3096" s="6" t="s">
        <v>109</v>
      </c>
      <c r="H3096" s="6" t="s">
        <v>17</v>
      </c>
      <c r="I3096" s="8">
        <v>0.6</v>
      </c>
      <c r="J3096" s="9">
        <v>5500</v>
      </c>
      <c r="K3096" s="10">
        <f t="shared" si="24"/>
        <v>3300</v>
      </c>
      <c r="L3096" s="10">
        <f t="shared" si="25"/>
        <v>990</v>
      </c>
      <c r="M3096" s="11">
        <v>0.3</v>
      </c>
      <c r="O3096" s="16"/>
      <c r="P3096" s="14"/>
      <c r="Q3096" s="12"/>
      <c r="R3096" s="13"/>
    </row>
    <row r="3097" spans="1:18" ht="15.75" customHeight="1">
      <c r="A3097" s="1"/>
      <c r="B3097" s="6" t="s">
        <v>14</v>
      </c>
      <c r="C3097" s="6">
        <v>1185732</v>
      </c>
      <c r="D3097" s="7">
        <v>44532</v>
      </c>
      <c r="E3097" s="6" t="s">
        <v>33</v>
      </c>
      <c r="F3097" s="6" t="s">
        <v>108</v>
      </c>
      <c r="G3097" s="6" t="s">
        <v>109</v>
      </c>
      <c r="H3097" s="6" t="s">
        <v>18</v>
      </c>
      <c r="I3097" s="8">
        <v>0.5</v>
      </c>
      <c r="J3097" s="9">
        <v>3500</v>
      </c>
      <c r="K3097" s="10">
        <f t="shared" si="24"/>
        <v>1750</v>
      </c>
      <c r="L3097" s="10">
        <f t="shared" si="25"/>
        <v>612.5</v>
      </c>
      <c r="M3097" s="11">
        <v>0.35</v>
      </c>
      <c r="O3097" s="16"/>
      <c r="P3097" s="14"/>
      <c r="Q3097" s="12"/>
      <c r="R3097" s="13"/>
    </row>
    <row r="3098" spans="1:18" ht="15.75" customHeight="1">
      <c r="A3098" s="1"/>
      <c r="B3098" s="6" t="s">
        <v>14</v>
      </c>
      <c r="C3098" s="6">
        <v>1185732</v>
      </c>
      <c r="D3098" s="7">
        <v>44532</v>
      </c>
      <c r="E3098" s="6" t="s">
        <v>33</v>
      </c>
      <c r="F3098" s="6" t="s">
        <v>108</v>
      </c>
      <c r="G3098" s="6" t="s">
        <v>109</v>
      </c>
      <c r="H3098" s="6" t="s">
        <v>19</v>
      </c>
      <c r="I3098" s="8">
        <v>0.5</v>
      </c>
      <c r="J3098" s="9">
        <v>3000</v>
      </c>
      <c r="K3098" s="10">
        <f t="shared" si="24"/>
        <v>1500</v>
      </c>
      <c r="L3098" s="10">
        <f t="shared" si="25"/>
        <v>450</v>
      </c>
      <c r="M3098" s="11">
        <v>0.3</v>
      </c>
      <c r="O3098" s="16"/>
      <c r="P3098" s="14"/>
      <c r="Q3098" s="12"/>
      <c r="R3098" s="13"/>
    </row>
    <row r="3099" spans="1:18" ht="15.75" customHeight="1">
      <c r="A3099" s="1"/>
      <c r="B3099" s="6" t="s">
        <v>14</v>
      </c>
      <c r="C3099" s="6">
        <v>1185732</v>
      </c>
      <c r="D3099" s="7">
        <v>44532</v>
      </c>
      <c r="E3099" s="6" t="s">
        <v>33</v>
      </c>
      <c r="F3099" s="6" t="s">
        <v>108</v>
      </c>
      <c r="G3099" s="6" t="s">
        <v>109</v>
      </c>
      <c r="H3099" s="6" t="s">
        <v>20</v>
      </c>
      <c r="I3099" s="8">
        <v>0.5</v>
      </c>
      <c r="J3099" s="9">
        <v>2500</v>
      </c>
      <c r="K3099" s="10">
        <f t="shared" si="24"/>
        <v>1250</v>
      </c>
      <c r="L3099" s="10">
        <f t="shared" si="25"/>
        <v>375</v>
      </c>
      <c r="M3099" s="11">
        <v>0.3</v>
      </c>
      <c r="O3099" s="16"/>
      <c r="P3099" s="14"/>
      <c r="Q3099" s="12"/>
      <c r="R3099" s="13"/>
    </row>
    <row r="3100" spans="1:18" ht="15.75" customHeight="1">
      <c r="A3100" s="1"/>
      <c r="B3100" s="6" t="s">
        <v>14</v>
      </c>
      <c r="C3100" s="6">
        <v>1185732</v>
      </c>
      <c r="D3100" s="7">
        <v>44532</v>
      </c>
      <c r="E3100" s="6" t="s">
        <v>33</v>
      </c>
      <c r="F3100" s="6" t="s">
        <v>108</v>
      </c>
      <c r="G3100" s="6" t="s">
        <v>109</v>
      </c>
      <c r="H3100" s="6" t="s">
        <v>21</v>
      </c>
      <c r="I3100" s="8">
        <v>0.6</v>
      </c>
      <c r="J3100" s="9">
        <v>2500</v>
      </c>
      <c r="K3100" s="10">
        <f t="shared" si="24"/>
        <v>1500</v>
      </c>
      <c r="L3100" s="10">
        <f t="shared" si="25"/>
        <v>750</v>
      </c>
      <c r="M3100" s="11">
        <v>0.5</v>
      </c>
      <c r="O3100" s="16"/>
      <c r="P3100" s="14"/>
      <c r="Q3100" s="12"/>
      <c r="R3100" s="13"/>
    </row>
    <row r="3101" spans="1:18" ht="15.75" customHeight="1">
      <c r="A3101" s="1"/>
      <c r="B3101" s="6" t="s">
        <v>14</v>
      </c>
      <c r="C3101" s="6">
        <v>1185732</v>
      </c>
      <c r="D3101" s="7">
        <v>44532</v>
      </c>
      <c r="E3101" s="6" t="s">
        <v>33</v>
      </c>
      <c r="F3101" s="6" t="s">
        <v>108</v>
      </c>
      <c r="G3101" s="6" t="s">
        <v>109</v>
      </c>
      <c r="H3101" s="6" t="s">
        <v>22</v>
      </c>
      <c r="I3101" s="8">
        <v>0.64999999999999991</v>
      </c>
      <c r="J3101" s="9">
        <v>3500</v>
      </c>
      <c r="K3101" s="10">
        <f t="shared" si="24"/>
        <v>2274.9999999999995</v>
      </c>
      <c r="L3101" s="10">
        <f t="shared" si="25"/>
        <v>909.99999999999989</v>
      </c>
      <c r="M3101" s="11">
        <v>0.4</v>
      </c>
      <c r="O3101" s="16"/>
      <c r="P3101" s="14"/>
      <c r="Q3101" s="12"/>
      <c r="R3101" s="13"/>
    </row>
    <row r="3102" spans="1:18" ht="15.75" customHeight="1">
      <c r="A3102" s="1" t="s">
        <v>39</v>
      </c>
      <c r="B3102" s="6" t="s">
        <v>14</v>
      </c>
      <c r="C3102" s="6">
        <v>1185732</v>
      </c>
      <c r="D3102" s="7">
        <v>44206</v>
      </c>
      <c r="E3102" s="6" t="s">
        <v>33</v>
      </c>
      <c r="F3102" s="6" t="s">
        <v>110</v>
      </c>
      <c r="G3102" s="6" t="s">
        <v>111</v>
      </c>
      <c r="H3102" s="6" t="s">
        <v>17</v>
      </c>
      <c r="I3102" s="8">
        <v>0.35000000000000003</v>
      </c>
      <c r="J3102" s="9">
        <v>5000</v>
      </c>
      <c r="K3102" s="10">
        <f t="shared" si="24"/>
        <v>1750.0000000000002</v>
      </c>
      <c r="L3102" s="10">
        <f t="shared" si="25"/>
        <v>700.00000000000011</v>
      </c>
      <c r="M3102" s="11">
        <v>0.4</v>
      </c>
      <c r="O3102" s="16"/>
      <c r="P3102" s="14"/>
      <c r="Q3102" s="12"/>
      <c r="R3102" s="13"/>
    </row>
    <row r="3103" spans="1:18" ht="15.75" customHeight="1">
      <c r="A3103" s="1"/>
      <c r="B3103" s="6" t="s">
        <v>14</v>
      </c>
      <c r="C3103" s="6">
        <v>1185732</v>
      </c>
      <c r="D3103" s="7">
        <v>44206</v>
      </c>
      <c r="E3103" s="6" t="s">
        <v>33</v>
      </c>
      <c r="F3103" s="6" t="s">
        <v>110</v>
      </c>
      <c r="G3103" s="6" t="s">
        <v>111</v>
      </c>
      <c r="H3103" s="6" t="s">
        <v>18</v>
      </c>
      <c r="I3103" s="8">
        <v>0.35000000000000003</v>
      </c>
      <c r="J3103" s="9">
        <v>3000</v>
      </c>
      <c r="K3103" s="10">
        <f t="shared" si="24"/>
        <v>1050</v>
      </c>
      <c r="L3103" s="10">
        <f t="shared" si="25"/>
        <v>420</v>
      </c>
      <c r="M3103" s="11">
        <v>0.4</v>
      </c>
      <c r="O3103" s="16"/>
      <c r="P3103" s="14"/>
      <c r="Q3103" s="12"/>
      <c r="R3103" s="13"/>
    </row>
    <row r="3104" spans="1:18" ht="15.75" customHeight="1">
      <c r="A3104" s="1"/>
      <c r="B3104" s="6" t="s">
        <v>14</v>
      </c>
      <c r="C3104" s="6">
        <v>1185732</v>
      </c>
      <c r="D3104" s="7">
        <v>44206</v>
      </c>
      <c r="E3104" s="6" t="s">
        <v>33</v>
      </c>
      <c r="F3104" s="6" t="s">
        <v>110</v>
      </c>
      <c r="G3104" s="6" t="s">
        <v>111</v>
      </c>
      <c r="H3104" s="6" t="s">
        <v>19</v>
      </c>
      <c r="I3104" s="8">
        <v>0.25000000000000006</v>
      </c>
      <c r="J3104" s="9">
        <v>3000</v>
      </c>
      <c r="K3104" s="10">
        <f t="shared" si="24"/>
        <v>750.00000000000011</v>
      </c>
      <c r="L3104" s="10">
        <f t="shared" si="25"/>
        <v>262.5</v>
      </c>
      <c r="M3104" s="11">
        <v>0.35</v>
      </c>
      <c r="O3104" s="16"/>
      <c r="P3104" s="14"/>
      <c r="Q3104" s="12"/>
      <c r="R3104" s="13"/>
    </row>
    <row r="3105" spans="1:18" ht="15.75" customHeight="1">
      <c r="A3105" s="1"/>
      <c r="B3105" s="6" t="s">
        <v>14</v>
      </c>
      <c r="C3105" s="6">
        <v>1185732</v>
      </c>
      <c r="D3105" s="7">
        <v>44206</v>
      </c>
      <c r="E3105" s="6" t="s">
        <v>33</v>
      </c>
      <c r="F3105" s="6" t="s">
        <v>110</v>
      </c>
      <c r="G3105" s="6" t="s">
        <v>111</v>
      </c>
      <c r="H3105" s="6" t="s">
        <v>20</v>
      </c>
      <c r="I3105" s="8">
        <v>0.30000000000000004</v>
      </c>
      <c r="J3105" s="9">
        <v>1500</v>
      </c>
      <c r="K3105" s="10">
        <f t="shared" si="24"/>
        <v>450.00000000000006</v>
      </c>
      <c r="L3105" s="10">
        <f t="shared" si="25"/>
        <v>157.5</v>
      </c>
      <c r="M3105" s="11">
        <v>0.35</v>
      </c>
      <c r="O3105" s="16"/>
      <c r="P3105" s="14"/>
      <c r="Q3105" s="12"/>
      <c r="R3105" s="13"/>
    </row>
    <row r="3106" spans="1:18" ht="15.75" customHeight="1">
      <c r="A3106" s="1"/>
      <c r="B3106" s="6" t="s">
        <v>14</v>
      </c>
      <c r="C3106" s="6">
        <v>1185732</v>
      </c>
      <c r="D3106" s="7">
        <v>44206</v>
      </c>
      <c r="E3106" s="6" t="s">
        <v>33</v>
      </c>
      <c r="F3106" s="6" t="s">
        <v>110</v>
      </c>
      <c r="G3106" s="6" t="s">
        <v>111</v>
      </c>
      <c r="H3106" s="6" t="s">
        <v>21</v>
      </c>
      <c r="I3106" s="8">
        <v>0.44999999999999996</v>
      </c>
      <c r="J3106" s="9">
        <v>2000</v>
      </c>
      <c r="K3106" s="10">
        <f t="shared" si="24"/>
        <v>899.99999999999989</v>
      </c>
      <c r="L3106" s="10">
        <f t="shared" si="25"/>
        <v>269.99999999999994</v>
      </c>
      <c r="M3106" s="11">
        <v>0.3</v>
      </c>
      <c r="O3106" s="16"/>
      <c r="P3106" s="14"/>
      <c r="Q3106" s="12"/>
      <c r="R3106" s="13"/>
    </row>
    <row r="3107" spans="1:18" ht="15.75" customHeight="1">
      <c r="A3107" s="1"/>
      <c r="B3107" s="6" t="s">
        <v>14</v>
      </c>
      <c r="C3107" s="6">
        <v>1185732</v>
      </c>
      <c r="D3107" s="7">
        <v>44206</v>
      </c>
      <c r="E3107" s="6" t="s">
        <v>33</v>
      </c>
      <c r="F3107" s="6" t="s">
        <v>110</v>
      </c>
      <c r="G3107" s="6" t="s">
        <v>111</v>
      </c>
      <c r="H3107" s="6" t="s">
        <v>22</v>
      </c>
      <c r="I3107" s="8">
        <v>0.35000000000000003</v>
      </c>
      <c r="J3107" s="9">
        <v>3000</v>
      </c>
      <c r="K3107" s="10">
        <f t="shared" si="24"/>
        <v>1050</v>
      </c>
      <c r="L3107" s="10">
        <f t="shared" si="25"/>
        <v>420</v>
      </c>
      <c r="M3107" s="11">
        <v>0.4</v>
      </c>
      <c r="O3107" s="16"/>
      <c r="P3107" s="14"/>
      <c r="Q3107" s="12"/>
      <c r="R3107" s="13"/>
    </row>
    <row r="3108" spans="1:18" ht="15.75" customHeight="1">
      <c r="A3108" s="1"/>
      <c r="B3108" s="6" t="s">
        <v>14</v>
      </c>
      <c r="C3108" s="6">
        <v>1185732</v>
      </c>
      <c r="D3108" s="7">
        <v>44237</v>
      </c>
      <c r="E3108" s="6" t="s">
        <v>33</v>
      </c>
      <c r="F3108" s="6" t="s">
        <v>110</v>
      </c>
      <c r="G3108" s="6" t="s">
        <v>111</v>
      </c>
      <c r="H3108" s="6" t="s">
        <v>17</v>
      </c>
      <c r="I3108" s="8">
        <v>0.35000000000000003</v>
      </c>
      <c r="J3108" s="9">
        <v>5500</v>
      </c>
      <c r="K3108" s="10">
        <f t="shared" si="24"/>
        <v>1925.0000000000002</v>
      </c>
      <c r="L3108" s="10">
        <f t="shared" si="25"/>
        <v>770.00000000000011</v>
      </c>
      <c r="M3108" s="11">
        <v>0.4</v>
      </c>
      <c r="O3108" s="16"/>
      <c r="P3108" s="14"/>
      <c r="Q3108" s="12"/>
      <c r="R3108" s="13"/>
    </row>
    <row r="3109" spans="1:18" ht="15.75" customHeight="1">
      <c r="A3109" s="1"/>
      <c r="B3109" s="6" t="s">
        <v>14</v>
      </c>
      <c r="C3109" s="6">
        <v>1185732</v>
      </c>
      <c r="D3109" s="7">
        <v>44237</v>
      </c>
      <c r="E3109" s="6" t="s">
        <v>33</v>
      </c>
      <c r="F3109" s="6" t="s">
        <v>110</v>
      </c>
      <c r="G3109" s="6" t="s">
        <v>111</v>
      </c>
      <c r="H3109" s="6" t="s">
        <v>18</v>
      </c>
      <c r="I3109" s="8">
        <v>0.35000000000000003</v>
      </c>
      <c r="J3109" s="9">
        <v>2000</v>
      </c>
      <c r="K3109" s="10">
        <f t="shared" si="24"/>
        <v>700.00000000000011</v>
      </c>
      <c r="L3109" s="10">
        <f t="shared" si="25"/>
        <v>280.00000000000006</v>
      </c>
      <c r="M3109" s="11">
        <v>0.4</v>
      </c>
      <c r="O3109" s="16"/>
      <c r="P3109" s="14"/>
      <c r="Q3109" s="12"/>
      <c r="R3109" s="13"/>
    </row>
    <row r="3110" spans="1:18" ht="15.75" customHeight="1">
      <c r="A3110" s="1"/>
      <c r="B3110" s="6" t="s">
        <v>14</v>
      </c>
      <c r="C3110" s="6">
        <v>1185732</v>
      </c>
      <c r="D3110" s="7">
        <v>44237</v>
      </c>
      <c r="E3110" s="6" t="s">
        <v>33</v>
      </c>
      <c r="F3110" s="6" t="s">
        <v>110</v>
      </c>
      <c r="G3110" s="6" t="s">
        <v>111</v>
      </c>
      <c r="H3110" s="6" t="s">
        <v>19</v>
      </c>
      <c r="I3110" s="8">
        <v>0.25000000000000006</v>
      </c>
      <c r="J3110" s="9">
        <v>2500</v>
      </c>
      <c r="K3110" s="10">
        <f t="shared" si="24"/>
        <v>625.00000000000011</v>
      </c>
      <c r="L3110" s="10">
        <f t="shared" si="25"/>
        <v>218.75000000000003</v>
      </c>
      <c r="M3110" s="11">
        <v>0.35</v>
      </c>
      <c r="O3110" s="16"/>
      <c r="P3110" s="14"/>
      <c r="Q3110" s="12"/>
      <c r="R3110" s="13"/>
    </row>
    <row r="3111" spans="1:18" ht="15.75" customHeight="1">
      <c r="A3111" s="1"/>
      <c r="B3111" s="6" t="s">
        <v>14</v>
      </c>
      <c r="C3111" s="6">
        <v>1185732</v>
      </c>
      <c r="D3111" s="7">
        <v>44237</v>
      </c>
      <c r="E3111" s="6" t="s">
        <v>33</v>
      </c>
      <c r="F3111" s="6" t="s">
        <v>110</v>
      </c>
      <c r="G3111" s="6" t="s">
        <v>111</v>
      </c>
      <c r="H3111" s="6" t="s">
        <v>20</v>
      </c>
      <c r="I3111" s="8">
        <v>0.30000000000000004</v>
      </c>
      <c r="J3111" s="9">
        <v>1250</v>
      </c>
      <c r="K3111" s="10">
        <f t="shared" si="24"/>
        <v>375.00000000000006</v>
      </c>
      <c r="L3111" s="10">
        <f t="shared" si="25"/>
        <v>131.25</v>
      </c>
      <c r="M3111" s="11">
        <v>0.35</v>
      </c>
      <c r="O3111" s="16"/>
      <c r="P3111" s="14"/>
      <c r="Q3111" s="12"/>
      <c r="R3111" s="13"/>
    </row>
    <row r="3112" spans="1:18" ht="15.75" customHeight="1">
      <c r="A3112" s="1"/>
      <c r="B3112" s="6" t="s">
        <v>14</v>
      </c>
      <c r="C3112" s="6">
        <v>1185732</v>
      </c>
      <c r="D3112" s="7">
        <v>44237</v>
      </c>
      <c r="E3112" s="6" t="s">
        <v>33</v>
      </c>
      <c r="F3112" s="6" t="s">
        <v>110</v>
      </c>
      <c r="G3112" s="6" t="s">
        <v>111</v>
      </c>
      <c r="H3112" s="6" t="s">
        <v>21</v>
      </c>
      <c r="I3112" s="8">
        <v>0.44999999999999996</v>
      </c>
      <c r="J3112" s="9">
        <v>2000</v>
      </c>
      <c r="K3112" s="10">
        <f t="shared" si="24"/>
        <v>899.99999999999989</v>
      </c>
      <c r="L3112" s="10">
        <f t="shared" si="25"/>
        <v>269.99999999999994</v>
      </c>
      <c r="M3112" s="11">
        <v>0.3</v>
      </c>
      <c r="O3112" s="16"/>
      <c r="P3112" s="14"/>
      <c r="Q3112" s="12"/>
      <c r="R3112" s="13"/>
    </row>
    <row r="3113" spans="1:18" ht="15.75" customHeight="1">
      <c r="A3113" s="1"/>
      <c r="B3113" s="6" t="s">
        <v>14</v>
      </c>
      <c r="C3113" s="6">
        <v>1185732</v>
      </c>
      <c r="D3113" s="7">
        <v>44237</v>
      </c>
      <c r="E3113" s="6" t="s">
        <v>33</v>
      </c>
      <c r="F3113" s="6" t="s">
        <v>110</v>
      </c>
      <c r="G3113" s="6" t="s">
        <v>111</v>
      </c>
      <c r="H3113" s="6" t="s">
        <v>22</v>
      </c>
      <c r="I3113" s="8">
        <v>0.19999999999999996</v>
      </c>
      <c r="J3113" s="9">
        <v>3000</v>
      </c>
      <c r="K3113" s="10">
        <f t="shared" si="24"/>
        <v>599.99999999999989</v>
      </c>
      <c r="L3113" s="10">
        <f t="shared" si="25"/>
        <v>239.99999999999997</v>
      </c>
      <c r="M3113" s="11">
        <v>0.4</v>
      </c>
      <c r="O3113" s="16"/>
      <c r="P3113" s="14"/>
      <c r="Q3113" s="12"/>
      <c r="R3113" s="13"/>
    </row>
    <row r="3114" spans="1:18" ht="15.75" customHeight="1">
      <c r="A3114" s="1"/>
      <c r="B3114" s="6" t="s">
        <v>14</v>
      </c>
      <c r="C3114" s="6">
        <v>1185732</v>
      </c>
      <c r="D3114" s="7">
        <v>44264</v>
      </c>
      <c r="E3114" s="6" t="s">
        <v>33</v>
      </c>
      <c r="F3114" s="6" t="s">
        <v>110</v>
      </c>
      <c r="G3114" s="6" t="s">
        <v>111</v>
      </c>
      <c r="H3114" s="6" t="s">
        <v>17</v>
      </c>
      <c r="I3114" s="8">
        <v>0.25000000000000006</v>
      </c>
      <c r="J3114" s="9">
        <v>5200</v>
      </c>
      <c r="K3114" s="10">
        <f t="shared" si="24"/>
        <v>1300.0000000000002</v>
      </c>
      <c r="L3114" s="10">
        <f t="shared" si="25"/>
        <v>520.00000000000011</v>
      </c>
      <c r="M3114" s="11">
        <v>0.4</v>
      </c>
      <c r="O3114" s="16"/>
      <c r="P3114" s="14"/>
      <c r="Q3114" s="12"/>
      <c r="R3114" s="13"/>
    </row>
    <row r="3115" spans="1:18" ht="15.75" customHeight="1">
      <c r="A3115" s="1"/>
      <c r="B3115" s="6" t="s">
        <v>14</v>
      </c>
      <c r="C3115" s="6">
        <v>1185732</v>
      </c>
      <c r="D3115" s="7">
        <v>44264</v>
      </c>
      <c r="E3115" s="6" t="s">
        <v>33</v>
      </c>
      <c r="F3115" s="6" t="s">
        <v>110</v>
      </c>
      <c r="G3115" s="6" t="s">
        <v>111</v>
      </c>
      <c r="H3115" s="6" t="s">
        <v>18</v>
      </c>
      <c r="I3115" s="8">
        <v>0.25000000000000006</v>
      </c>
      <c r="J3115" s="9">
        <v>2250</v>
      </c>
      <c r="K3115" s="10">
        <f t="shared" si="24"/>
        <v>562.50000000000011</v>
      </c>
      <c r="L3115" s="10">
        <f t="shared" si="25"/>
        <v>225.00000000000006</v>
      </c>
      <c r="M3115" s="11">
        <v>0.4</v>
      </c>
      <c r="O3115" s="16"/>
      <c r="P3115" s="14"/>
      <c r="Q3115" s="12"/>
      <c r="R3115" s="13"/>
    </row>
    <row r="3116" spans="1:18" ht="15.75" customHeight="1">
      <c r="A3116" s="1"/>
      <c r="B3116" s="6" t="s">
        <v>14</v>
      </c>
      <c r="C3116" s="6">
        <v>1185732</v>
      </c>
      <c r="D3116" s="7">
        <v>44264</v>
      </c>
      <c r="E3116" s="6" t="s">
        <v>33</v>
      </c>
      <c r="F3116" s="6" t="s">
        <v>110</v>
      </c>
      <c r="G3116" s="6" t="s">
        <v>111</v>
      </c>
      <c r="H3116" s="6" t="s">
        <v>19</v>
      </c>
      <c r="I3116" s="8">
        <v>0.15000000000000002</v>
      </c>
      <c r="J3116" s="9">
        <v>2750</v>
      </c>
      <c r="K3116" s="10">
        <f t="shared" si="24"/>
        <v>412.50000000000006</v>
      </c>
      <c r="L3116" s="10">
        <f t="shared" si="25"/>
        <v>144.375</v>
      </c>
      <c r="M3116" s="11">
        <v>0.35</v>
      </c>
      <c r="O3116" s="16"/>
      <c r="P3116" s="14"/>
      <c r="Q3116" s="12"/>
      <c r="R3116" s="13"/>
    </row>
    <row r="3117" spans="1:18" ht="15.75" customHeight="1">
      <c r="A3117" s="1"/>
      <c r="B3117" s="6" t="s">
        <v>14</v>
      </c>
      <c r="C3117" s="6">
        <v>1185732</v>
      </c>
      <c r="D3117" s="7">
        <v>44264</v>
      </c>
      <c r="E3117" s="6" t="s">
        <v>33</v>
      </c>
      <c r="F3117" s="6" t="s">
        <v>110</v>
      </c>
      <c r="G3117" s="6" t="s">
        <v>111</v>
      </c>
      <c r="H3117" s="6" t="s">
        <v>20</v>
      </c>
      <c r="I3117" s="8">
        <v>0.19999999999999996</v>
      </c>
      <c r="J3117" s="9">
        <v>1250</v>
      </c>
      <c r="K3117" s="10">
        <f t="shared" si="24"/>
        <v>249.99999999999994</v>
      </c>
      <c r="L3117" s="10">
        <f t="shared" si="25"/>
        <v>87.499999999999972</v>
      </c>
      <c r="M3117" s="11">
        <v>0.35</v>
      </c>
      <c r="O3117" s="16"/>
      <c r="P3117" s="14"/>
      <c r="Q3117" s="12"/>
      <c r="R3117" s="13"/>
    </row>
    <row r="3118" spans="1:18" ht="15.75" customHeight="1">
      <c r="A3118" s="1"/>
      <c r="B3118" s="6" t="s">
        <v>14</v>
      </c>
      <c r="C3118" s="6">
        <v>1185732</v>
      </c>
      <c r="D3118" s="7">
        <v>44264</v>
      </c>
      <c r="E3118" s="6" t="s">
        <v>33</v>
      </c>
      <c r="F3118" s="6" t="s">
        <v>110</v>
      </c>
      <c r="G3118" s="6" t="s">
        <v>111</v>
      </c>
      <c r="H3118" s="6" t="s">
        <v>21</v>
      </c>
      <c r="I3118" s="8">
        <v>0.35000000000000003</v>
      </c>
      <c r="J3118" s="9">
        <v>1750</v>
      </c>
      <c r="K3118" s="10">
        <f t="shared" si="24"/>
        <v>612.50000000000011</v>
      </c>
      <c r="L3118" s="10">
        <f t="shared" si="25"/>
        <v>183.75000000000003</v>
      </c>
      <c r="M3118" s="11">
        <v>0.3</v>
      </c>
      <c r="O3118" s="16"/>
      <c r="P3118" s="14"/>
      <c r="Q3118" s="12"/>
      <c r="R3118" s="13"/>
    </row>
    <row r="3119" spans="1:18" ht="15.75" customHeight="1">
      <c r="A3119" s="1"/>
      <c r="B3119" s="6" t="s">
        <v>14</v>
      </c>
      <c r="C3119" s="6">
        <v>1185732</v>
      </c>
      <c r="D3119" s="7">
        <v>44264</v>
      </c>
      <c r="E3119" s="6" t="s">
        <v>33</v>
      </c>
      <c r="F3119" s="6" t="s">
        <v>110</v>
      </c>
      <c r="G3119" s="6" t="s">
        <v>111</v>
      </c>
      <c r="H3119" s="6" t="s">
        <v>22</v>
      </c>
      <c r="I3119" s="8">
        <v>0.25000000000000006</v>
      </c>
      <c r="J3119" s="9">
        <v>2750</v>
      </c>
      <c r="K3119" s="10">
        <f t="shared" si="24"/>
        <v>687.50000000000011</v>
      </c>
      <c r="L3119" s="10">
        <f t="shared" si="25"/>
        <v>275.00000000000006</v>
      </c>
      <c r="M3119" s="11">
        <v>0.4</v>
      </c>
      <c r="O3119" s="16"/>
      <c r="P3119" s="14"/>
      <c r="Q3119" s="12"/>
      <c r="R3119" s="13"/>
    </row>
    <row r="3120" spans="1:18" ht="15.75" customHeight="1">
      <c r="A3120" s="1"/>
      <c r="B3120" s="6" t="s">
        <v>14</v>
      </c>
      <c r="C3120" s="6">
        <v>1185732</v>
      </c>
      <c r="D3120" s="7">
        <v>44296</v>
      </c>
      <c r="E3120" s="6" t="s">
        <v>33</v>
      </c>
      <c r="F3120" s="6" t="s">
        <v>110</v>
      </c>
      <c r="G3120" s="6" t="s">
        <v>111</v>
      </c>
      <c r="H3120" s="6" t="s">
        <v>17</v>
      </c>
      <c r="I3120" s="8">
        <v>0.25000000000000006</v>
      </c>
      <c r="J3120" s="9">
        <v>5000</v>
      </c>
      <c r="K3120" s="10">
        <f t="shared" si="24"/>
        <v>1250.0000000000002</v>
      </c>
      <c r="L3120" s="10">
        <f t="shared" si="25"/>
        <v>500.00000000000011</v>
      </c>
      <c r="M3120" s="11">
        <v>0.4</v>
      </c>
      <c r="O3120" s="16"/>
      <c r="P3120" s="14"/>
      <c r="Q3120" s="12"/>
      <c r="R3120" s="13"/>
    </row>
    <row r="3121" spans="1:18" ht="15.75" customHeight="1">
      <c r="A3121" s="1"/>
      <c r="B3121" s="6" t="s">
        <v>14</v>
      </c>
      <c r="C3121" s="6">
        <v>1185732</v>
      </c>
      <c r="D3121" s="7">
        <v>44296</v>
      </c>
      <c r="E3121" s="6" t="s">
        <v>33</v>
      </c>
      <c r="F3121" s="6" t="s">
        <v>110</v>
      </c>
      <c r="G3121" s="6" t="s">
        <v>111</v>
      </c>
      <c r="H3121" s="6" t="s">
        <v>18</v>
      </c>
      <c r="I3121" s="8">
        <v>0.25000000000000006</v>
      </c>
      <c r="J3121" s="9">
        <v>2000</v>
      </c>
      <c r="K3121" s="10">
        <f t="shared" si="24"/>
        <v>500.00000000000011</v>
      </c>
      <c r="L3121" s="10">
        <f t="shared" si="25"/>
        <v>200.00000000000006</v>
      </c>
      <c r="M3121" s="11">
        <v>0.4</v>
      </c>
      <c r="O3121" s="16"/>
      <c r="P3121" s="14"/>
      <c r="Q3121" s="12"/>
      <c r="R3121" s="13"/>
    </row>
    <row r="3122" spans="1:18" ht="15.75" customHeight="1">
      <c r="A3122" s="1"/>
      <c r="B3122" s="6" t="s">
        <v>14</v>
      </c>
      <c r="C3122" s="6">
        <v>1185732</v>
      </c>
      <c r="D3122" s="7">
        <v>44296</v>
      </c>
      <c r="E3122" s="6" t="s">
        <v>33</v>
      </c>
      <c r="F3122" s="6" t="s">
        <v>110</v>
      </c>
      <c r="G3122" s="6" t="s">
        <v>111</v>
      </c>
      <c r="H3122" s="6" t="s">
        <v>19</v>
      </c>
      <c r="I3122" s="8">
        <v>0.15000000000000002</v>
      </c>
      <c r="J3122" s="9">
        <v>2000</v>
      </c>
      <c r="K3122" s="10">
        <f t="shared" si="24"/>
        <v>300.00000000000006</v>
      </c>
      <c r="L3122" s="10">
        <f t="shared" si="25"/>
        <v>105.00000000000001</v>
      </c>
      <c r="M3122" s="11">
        <v>0.35</v>
      </c>
      <c r="O3122" s="16"/>
      <c r="P3122" s="14"/>
      <c r="Q3122" s="12"/>
      <c r="R3122" s="13"/>
    </row>
    <row r="3123" spans="1:18" ht="15.75" customHeight="1">
      <c r="A3123" s="1"/>
      <c r="B3123" s="6" t="s">
        <v>14</v>
      </c>
      <c r="C3123" s="6">
        <v>1185732</v>
      </c>
      <c r="D3123" s="7">
        <v>44296</v>
      </c>
      <c r="E3123" s="6" t="s">
        <v>33</v>
      </c>
      <c r="F3123" s="6" t="s">
        <v>110</v>
      </c>
      <c r="G3123" s="6" t="s">
        <v>111</v>
      </c>
      <c r="H3123" s="6" t="s">
        <v>20</v>
      </c>
      <c r="I3123" s="8">
        <v>0.19999999999999996</v>
      </c>
      <c r="J3123" s="9">
        <v>1250</v>
      </c>
      <c r="K3123" s="10">
        <f t="shared" si="24"/>
        <v>249.99999999999994</v>
      </c>
      <c r="L3123" s="10">
        <f t="shared" si="25"/>
        <v>87.499999999999972</v>
      </c>
      <c r="M3123" s="11">
        <v>0.35</v>
      </c>
      <c r="O3123" s="16"/>
      <c r="P3123" s="14"/>
      <c r="Q3123" s="12"/>
      <c r="R3123" s="13"/>
    </row>
    <row r="3124" spans="1:18" ht="15.75" customHeight="1">
      <c r="A3124" s="1"/>
      <c r="B3124" s="6" t="s">
        <v>14</v>
      </c>
      <c r="C3124" s="6">
        <v>1185732</v>
      </c>
      <c r="D3124" s="7">
        <v>44296</v>
      </c>
      <c r="E3124" s="6" t="s">
        <v>33</v>
      </c>
      <c r="F3124" s="6" t="s">
        <v>110</v>
      </c>
      <c r="G3124" s="6" t="s">
        <v>111</v>
      </c>
      <c r="H3124" s="6" t="s">
        <v>21</v>
      </c>
      <c r="I3124" s="8">
        <v>0.65</v>
      </c>
      <c r="J3124" s="9">
        <v>1500</v>
      </c>
      <c r="K3124" s="10">
        <f t="shared" si="24"/>
        <v>975</v>
      </c>
      <c r="L3124" s="10">
        <f t="shared" si="25"/>
        <v>292.5</v>
      </c>
      <c r="M3124" s="11">
        <v>0.3</v>
      </c>
      <c r="O3124" s="16"/>
      <c r="P3124" s="14"/>
      <c r="Q3124" s="12"/>
      <c r="R3124" s="13"/>
    </row>
    <row r="3125" spans="1:18" ht="15.75" customHeight="1">
      <c r="A3125" s="1"/>
      <c r="B3125" s="6" t="s">
        <v>14</v>
      </c>
      <c r="C3125" s="6">
        <v>1185732</v>
      </c>
      <c r="D3125" s="7">
        <v>44296</v>
      </c>
      <c r="E3125" s="6" t="s">
        <v>33</v>
      </c>
      <c r="F3125" s="6" t="s">
        <v>110</v>
      </c>
      <c r="G3125" s="6" t="s">
        <v>111</v>
      </c>
      <c r="H3125" s="6" t="s">
        <v>22</v>
      </c>
      <c r="I3125" s="8">
        <v>0.5</v>
      </c>
      <c r="J3125" s="9">
        <v>2750</v>
      </c>
      <c r="K3125" s="10">
        <f t="shared" si="24"/>
        <v>1375</v>
      </c>
      <c r="L3125" s="10">
        <f t="shared" si="25"/>
        <v>550</v>
      </c>
      <c r="M3125" s="11">
        <v>0.4</v>
      </c>
      <c r="O3125" s="16"/>
      <c r="P3125" s="14"/>
      <c r="Q3125" s="12"/>
      <c r="R3125" s="13"/>
    </row>
    <row r="3126" spans="1:18" ht="15.75" customHeight="1">
      <c r="A3126" s="1"/>
      <c r="B3126" s="6" t="s">
        <v>14</v>
      </c>
      <c r="C3126" s="6">
        <v>1185732</v>
      </c>
      <c r="D3126" s="7">
        <v>44327</v>
      </c>
      <c r="E3126" s="6" t="s">
        <v>33</v>
      </c>
      <c r="F3126" s="6" t="s">
        <v>110</v>
      </c>
      <c r="G3126" s="6" t="s">
        <v>111</v>
      </c>
      <c r="H3126" s="6" t="s">
        <v>17</v>
      </c>
      <c r="I3126" s="8">
        <v>0.6</v>
      </c>
      <c r="J3126" s="9">
        <v>5450</v>
      </c>
      <c r="K3126" s="10">
        <f t="shared" si="24"/>
        <v>3270</v>
      </c>
      <c r="L3126" s="10">
        <f t="shared" si="25"/>
        <v>1308</v>
      </c>
      <c r="M3126" s="11">
        <v>0.4</v>
      </c>
      <c r="O3126" s="16"/>
      <c r="P3126" s="14"/>
      <c r="Q3126" s="12"/>
      <c r="R3126" s="13"/>
    </row>
    <row r="3127" spans="1:18" ht="15.75" customHeight="1">
      <c r="A3127" s="1"/>
      <c r="B3127" s="6" t="s">
        <v>14</v>
      </c>
      <c r="C3127" s="6">
        <v>1185732</v>
      </c>
      <c r="D3127" s="7">
        <v>44327</v>
      </c>
      <c r="E3127" s="6" t="s">
        <v>33</v>
      </c>
      <c r="F3127" s="6" t="s">
        <v>110</v>
      </c>
      <c r="G3127" s="6" t="s">
        <v>111</v>
      </c>
      <c r="H3127" s="6" t="s">
        <v>18</v>
      </c>
      <c r="I3127" s="8">
        <v>0.4</v>
      </c>
      <c r="J3127" s="9">
        <v>2500</v>
      </c>
      <c r="K3127" s="10">
        <f t="shared" si="24"/>
        <v>1000</v>
      </c>
      <c r="L3127" s="10">
        <f t="shared" si="25"/>
        <v>400</v>
      </c>
      <c r="M3127" s="11">
        <v>0.4</v>
      </c>
      <c r="O3127" s="16"/>
      <c r="P3127" s="14"/>
      <c r="Q3127" s="12"/>
      <c r="R3127" s="13"/>
    </row>
    <row r="3128" spans="1:18" ht="15.75" customHeight="1">
      <c r="A3128" s="1"/>
      <c r="B3128" s="6" t="s">
        <v>14</v>
      </c>
      <c r="C3128" s="6">
        <v>1185732</v>
      </c>
      <c r="D3128" s="7">
        <v>44327</v>
      </c>
      <c r="E3128" s="6" t="s">
        <v>33</v>
      </c>
      <c r="F3128" s="6" t="s">
        <v>110</v>
      </c>
      <c r="G3128" s="6" t="s">
        <v>111</v>
      </c>
      <c r="H3128" s="6" t="s">
        <v>19</v>
      </c>
      <c r="I3128" s="8">
        <v>0.35000000000000003</v>
      </c>
      <c r="J3128" s="9">
        <v>2250</v>
      </c>
      <c r="K3128" s="10">
        <f t="shared" si="24"/>
        <v>787.50000000000011</v>
      </c>
      <c r="L3128" s="10">
        <f t="shared" si="25"/>
        <v>275.625</v>
      </c>
      <c r="M3128" s="11">
        <v>0.35</v>
      </c>
      <c r="O3128" s="16"/>
      <c r="P3128" s="14"/>
      <c r="Q3128" s="12"/>
      <c r="R3128" s="13"/>
    </row>
    <row r="3129" spans="1:18" ht="15.75" customHeight="1">
      <c r="A3129" s="1"/>
      <c r="B3129" s="6" t="s">
        <v>14</v>
      </c>
      <c r="C3129" s="6">
        <v>1185732</v>
      </c>
      <c r="D3129" s="7">
        <v>44327</v>
      </c>
      <c r="E3129" s="6" t="s">
        <v>33</v>
      </c>
      <c r="F3129" s="6" t="s">
        <v>110</v>
      </c>
      <c r="G3129" s="6" t="s">
        <v>111</v>
      </c>
      <c r="H3129" s="6" t="s">
        <v>20</v>
      </c>
      <c r="I3129" s="8">
        <v>0.35000000000000003</v>
      </c>
      <c r="J3129" s="9">
        <v>1750</v>
      </c>
      <c r="K3129" s="10">
        <f t="shared" si="24"/>
        <v>612.50000000000011</v>
      </c>
      <c r="L3129" s="10">
        <f t="shared" si="25"/>
        <v>214.37500000000003</v>
      </c>
      <c r="M3129" s="11">
        <v>0.35</v>
      </c>
      <c r="O3129" s="16"/>
      <c r="P3129" s="14"/>
      <c r="Q3129" s="12"/>
      <c r="R3129" s="13"/>
    </row>
    <row r="3130" spans="1:18" ht="15.75" customHeight="1">
      <c r="A3130" s="1"/>
      <c r="B3130" s="6" t="s">
        <v>14</v>
      </c>
      <c r="C3130" s="6">
        <v>1185732</v>
      </c>
      <c r="D3130" s="7">
        <v>44327</v>
      </c>
      <c r="E3130" s="6" t="s">
        <v>33</v>
      </c>
      <c r="F3130" s="6" t="s">
        <v>110</v>
      </c>
      <c r="G3130" s="6" t="s">
        <v>111</v>
      </c>
      <c r="H3130" s="6" t="s">
        <v>21</v>
      </c>
      <c r="I3130" s="8">
        <v>0.44999999999999996</v>
      </c>
      <c r="J3130" s="9">
        <v>2000</v>
      </c>
      <c r="K3130" s="10">
        <f t="shared" si="24"/>
        <v>899.99999999999989</v>
      </c>
      <c r="L3130" s="10">
        <f t="shared" si="25"/>
        <v>269.99999999999994</v>
      </c>
      <c r="M3130" s="11">
        <v>0.3</v>
      </c>
      <c r="O3130" s="16"/>
      <c r="P3130" s="14"/>
      <c r="Q3130" s="12"/>
      <c r="R3130" s="13"/>
    </row>
    <row r="3131" spans="1:18" ht="15.75" customHeight="1">
      <c r="A3131" s="1"/>
      <c r="B3131" s="6" t="s">
        <v>14</v>
      </c>
      <c r="C3131" s="6">
        <v>1185732</v>
      </c>
      <c r="D3131" s="7">
        <v>44327</v>
      </c>
      <c r="E3131" s="6" t="s">
        <v>33</v>
      </c>
      <c r="F3131" s="6" t="s">
        <v>110</v>
      </c>
      <c r="G3131" s="6" t="s">
        <v>111</v>
      </c>
      <c r="H3131" s="6" t="s">
        <v>22</v>
      </c>
      <c r="I3131" s="8">
        <v>0.54999999999999993</v>
      </c>
      <c r="J3131" s="9">
        <v>3250</v>
      </c>
      <c r="K3131" s="10">
        <f t="shared" si="24"/>
        <v>1787.4999999999998</v>
      </c>
      <c r="L3131" s="10">
        <f t="shared" si="25"/>
        <v>715</v>
      </c>
      <c r="M3131" s="11">
        <v>0.4</v>
      </c>
      <c r="O3131" s="16"/>
      <c r="P3131" s="14"/>
      <c r="Q3131" s="12"/>
      <c r="R3131" s="13"/>
    </row>
    <row r="3132" spans="1:18" ht="15.75" customHeight="1">
      <c r="A3132" s="1"/>
      <c r="B3132" s="6" t="s">
        <v>14</v>
      </c>
      <c r="C3132" s="6">
        <v>1185732</v>
      </c>
      <c r="D3132" s="7">
        <v>44357</v>
      </c>
      <c r="E3132" s="6" t="s">
        <v>33</v>
      </c>
      <c r="F3132" s="6" t="s">
        <v>110</v>
      </c>
      <c r="G3132" s="6" t="s">
        <v>111</v>
      </c>
      <c r="H3132" s="6" t="s">
        <v>17</v>
      </c>
      <c r="I3132" s="8">
        <v>0.4</v>
      </c>
      <c r="J3132" s="9">
        <v>5750</v>
      </c>
      <c r="K3132" s="10">
        <f t="shared" si="24"/>
        <v>2300</v>
      </c>
      <c r="L3132" s="10">
        <f t="shared" si="25"/>
        <v>920</v>
      </c>
      <c r="M3132" s="11">
        <v>0.4</v>
      </c>
      <c r="O3132" s="16"/>
      <c r="P3132" s="14"/>
      <c r="Q3132" s="12"/>
      <c r="R3132" s="13"/>
    </row>
    <row r="3133" spans="1:18" ht="15.75" customHeight="1">
      <c r="A3133" s="1"/>
      <c r="B3133" s="6" t="s">
        <v>14</v>
      </c>
      <c r="C3133" s="6">
        <v>1185732</v>
      </c>
      <c r="D3133" s="7">
        <v>44357</v>
      </c>
      <c r="E3133" s="6" t="s">
        <v>33</v>
      </c>
      <c r="F3133" s="6" t="s">
        <v>110</v>
      </c>
      <c r="G3133" s="6" t="s">
        <v>111</v>
      </c>
      <c r="H3133" s="6" t="s">
        <v>18</v>
      </c>
      <c r="I3133" s="8">
        <v>0.35000000000000009</v>
      </c>
      <c r="J3133" s="9">
        <v>3250</v>
      </c>
      <c r="K3133" s="10">
        <f t="shared" si="24"/>
        <v>1137.5000000000002</v>
      </c>
      <c r="L3133" s="10">
        <f t="shared" si="25"/>
        <v>455.00000000000011</v>
      </c>
      <c r="M3133" s="11">
        <v>0.4</v>
      </c>
      <c r="O3133" s="16"/>
      <c r="P3133" s="14"/>
      <c r="Q3133" s="12"/>
      <c r="R3133" s="13"/>
    </row>
    <row r="3134" spans="1:18" ht="15.75" customHeight="1">
      <c r="A3134" s="1"/>
      <c r="B3134" s="6" t="s">
        <v>14</v>
      </c>
      <c r="C3134" s="6">
        <v>1185732</v>
      </c>
      <c r="D3134" s="7">
        <v>44357</v>
      </c>
      <c r="E3134" s="6" t="s">
        <v>33</v>
      </c>
      <c r="F3134" s="6" t="s">
        <v>110</v>
      </c>
      <c r="G3134" s="6" t="s">
        <v>111</v>
      </c>
      <c r="H3134" s="6" t="s">
        <v>19</v>
      </c>
      <c r="I3134" s="8">
        <v>0.30000000000000004</v>
      </c>
      <c r="J3134" s="9">
        <v>2000</v>
      </c>
      <c r="K3134" s="10">
        <f t="shared" si="24"/>
        <v>600.00000000000011</v>
      </c>
      <c r="L3134" s="10">
        <f t="shared" si="25"/>
        <v>210.00000000000003</v>
      </c>
      <c r="M3134" s="11">
        <v>0.35</v>
      </c>
      <c r="O3134" s="16"/>
      <c r="P3134" s="14"/>
      <c r="Q3134" s="12"/>
      <c r="R3134" s="13"/>
    </row>
    <row r="3135" spans="1:18" ht="15.75" customHeight="1">
      <c r="A3135" s="1"/>
      <c r="B3135" s="6" t="s">
        <v>14</v>
      </c>
      <c r="C3135" s="6">
        <v>1185732</v>
      </c>
      <c r="D3135" s="7">
        <v>44357</v>
      </c>
      <c r="E3135" s="6" t="s">
        <v>33</v>
      </c>
      <c r="F3135" s="6" t="s">
        <v>110</v>
      </c>
      <c r="G3135" s="6" t="s">
        <v>111</v>
      </c>
      <c r="H3135" s="6" t="s">
        <v>20</v>
      </c>
      <c r="I3135" s="8">
        <v>0.30000000000000004</v>
      </c>
      <c r="J3135" s="9">
        <v>1750</v>
      </c>
      <c r="K3135" s="10">
        <f t="shared" si="24"/>
        <v>525.00000000000011</v>
      </c>
      <c r="L3135" s="10">
        <f t="shared" si="25"/>
        <v>183.75000000000003</v>
      </c>
      <c r="M3135" s="11">
        <v>0.35</v>
      </c>
      <c r="O3135" s="16"/>
      <c r="P3135" s="14"/>
      <c r="Q3135" s="12"/>
      <c r="R3135" s="13"/>
    </row>
    <row r="3136" spans="1:18" ht="15.75" customHeight="1">
      <c r="A3136" s="1"/>
      <c r="B3136" s="6" t="s">
        <v>14</v>
      </c>
      <c r="C3136" s="6">
        <v>1185732</v>
      </c>
      <c r="D3136" s="7">
        <v>44357</v>
      </c>
      <c r="E3136" s="6" t="s">
        <v>33</v>
      </c>
      <c r="F3136" s="6" t="s">
        <v>110</v>
      </c>
      <c r="G3136" s="6" t="s">
        <v>111</v>
      </c>
      <c r="H3136" s="6" t="s">
        <v>21</v>
      </c>
      <c r="I3136" s="8">
        <v>0.4</v>
      </c>
      <c r="J3136" s="9">
        <v>1750</v>
      </c>
      <c r="K3136" s="10">
        <f t="shared" si="24"/>
        <v>700</v>
      </c>
      <c r="L3136" s="10">
        <f t="shared" si="25"/>
        <v>210</v>
      </c>
      <c r="M3136" s="11">
        <v>0.3</v>
      </c>
      <c r="O3136" s="16"/>
      <c r="P3136" s="14"/>
      <c r="Q3136" s="12"/>
      <c r="R3136" s="13"/>
    </row>
    <row r="3137" spans="1:18" ht="15.75" customHeight="1">
      <c r="A3137" s="1"/>
      <c r="B3137" s="6" t="s">
        <v>14</v>
      </c>
      <c r="C3137" s="6">
        <v>1185732</v>
      </c>
      <c r="D3137" s="7">
        <v>44357</v>
      </c>
      <c r="E3137" s="6" t="s">
        <v>33</v>
      </c>
      <c r="F3137" s="6" t="s">
        <v>110</v>
      </c>
      <c r="G3137" s="6" t="s">
        <v>111</v>
      </c>
      <c r="H3137" s="6" t="s">
        <v>22</v>
      </c>
      <c r="I3137" s="8">
        <v>0.60000000000000009</v>
      </c>
      <c r="J3137" s="9">
        <v>3250</v>
      </c>
      <c r="K3137" s="10">
        <f t="shared" si="24"/>
        <v>1950.0000000000002</v>
      </c>
      <c r="L3137" s="10">
        <f t="shared" si="25"/>
        <v>780.00000000000011</v>
      </c>
      <c r="M3137" s="11">
        <v>0.4</v>
      </c>
      <c r="O3137" s="16"/>
      <c r="P3137" s="14"/>
      <c r="Q3137" s="12"/>
      <c r="R3137" s="13"/>
    </row>
    <row r="3138" spans="1:18" ht="15.75" customHeight="1">
      <c r="A3138" s="1"/>
      <c r="B3138" s="6" t="s">
        <v>14</v>
      </c>
      <c r="C3138" s="6">
        <v>1185732</v>
      </c>
      <c r="D3138" s="7">
        <v>44386</v>
      </c>
      <c r="E3138" s="6" t="s">
        <v>33</v>
      </c>
      <c r="F3138" s="6" t="s">
        <v>110</v>
      </c>
      <c r="G3138" s="6" t="s">
        <v>111</v>
      </c>
      <c r="H3138" s="6" t="s">
        <v>17</v>
      </c>
      <c r="I3138" s="8">
        <v>0.55000000000000004</v>
      </c>
      <c r="J3138" s="9">
        <v>5500</v>
      </c>
      <c r="K3138" s="10">
        <f t="shared" si="24"/>
        <v>3025.0000000000005</v>
      </c>
      <c r="L3138" s="10">
        <f t="shared" si="25"/>
        <v>1210.0000000000002</v>
      </c>
      <c r="M3138" s="11">
        <v>0.4</v>
      </c>
      <c r="O3138" s="16"/>
      <c r="P3138" s="14"/>
      <c r="Q3138" s="12"/>
      <c r="R3138" s="13"/>
    </row>
    <row r="3139" spans="1:18" ht="15.75" customHeight="1">
      <c r="A3139" s="1"/>
      <c r="B3139" s="6" t="s">
        <v>14</v>
      </c>
      <c r="C3139" s="6">
        <v>1185732</v>
      </c>
      <c r="D3139" s="7">
        <v>44386</v>
      </c>
      <c r="E3139" s="6" t="s">
        <v>33</v>
      </c>
      <c r="F3139" s="6" t="s">
        <v>110</v>
      </c>
      <c r="G3139" s="6" t="s">
        <v>111</v>
      </c>
      <c r="H3139" s="6" t="s">
        <v>18</v>
      </c>
      <c r="I3139" s="8">
        <v>0.50000000000000011</v>
      </c>
      <c r="J3139" s="9">
        <v>3000</v>
      </c>
      <c r="K3139" s="10">
        <f t="shared" si="24"/>
        <v>1500.0000000000002</v>
      </c>
      <c r="L3139" s="10">
        <f t="shared" si="25"/>
        <v>600.00000000000011</v>
      </c>
      <c r="M3139" s="11">
        <v>0.4</v>
      </c>
      <c r="O3139" s="16"/>
      <c r="P3139" s="14"/>
      <c r="Q3139" s="12"/>
      <c r="R3139" s="13"/>
    </row>
    <row r="3140" spans="1:18" ht="15.75" customHeight="1">
      <c r="A3140" s="1"/>
      <c r="B3140" s="6" t="s">
        <v>14</v>
      </c>
      <c r="C3140" s="6">
        <v>1185732</v>
      </c>
      <c r="D3140" s="7">
        <v>44386</v>
      </c>
      <c r="E3140" s="6" t="s">
        <v>33</v>
      </c>
      <c r="F3140" s="6" t="s">
        <v>110</v>
      </c>
      <c r="G3140" s="6" t="s">
        <v>111</v>
      </c>
      <c r="H3140" s="6" t="s">
        <v>19</v>
      </c>
      <c r="I3140" s="8">
        <v>0.45</v>
      </c>
      <c r="J3140" s="9">
        <v>2250</v>
      </c>
      <c r="K3140" s="10">
        <f t="shared" si="24"/>
        <v>1012.5</v>
      </c>
      <c r="L3140" s="10">
        <f t="shared" si="25"/>
        <v>354.375</v>
      </c>
      <c r="M3140" s="11">
        <v>0.35</v>
      </c>
      <c r="O3140" s="16"/>
      <c r="P3140" s="14"/>
      <c r="Q3140" s="12"/>
      <c r="R3140" s="13"/>
    </row>
    <row r="3141" spans="1:18" ht="15.75" customHeight="1">
      <c r="A3141" s="1"/>
      <c r="B3141" s="6" t="s">
        <v>14</v>
      </c>
      <c r="C3141" s="6">
        <v>1185732</v>
      </c>
      <c r="D3141" s="7">
        <v>44386</v>
      </c>
      <c r="E3141" s="6" t="s">
        <v>33</v>
      </c>
      <c r="F3141" s="6" t="s">
        <v>110</v>
      </c>
      <c r="G3141" s="6" t="s">
        <v>111</v>
      </c>
      <c r="H3141" s="6" t="s">
        <v>20</v>
      </c>
      <c r="I3141" s="8">
        <v>0.45</v>
      </c>
      <c r="J3141" s="9">
        <v>1750</v>
      </c>
      <c r="K3141" s="10">
        <f t="shared" si="24"/>
        <v>787.5</v>
      </c>
      <c r="L3141" s="10">
        <f t="shared" si="25"/>
        <v>275.625</v>
      </c>
      <c r="M3141" s="11">
        <v>0.35</v>
      </c>
      <c r="O3141" s="16"/>
      <c r="P3141" s="14"/>
      <c r="Q3141" s="12"/>
      <c r="R3141" s="13"/>
    </row>
    <row r="3142" spans="1:18" ht="15.75" customHeight="1">
      <c r="A3142" s="1"/>
      <c r="B3142" s="6" t="s">
        <v>14</v>
      </c>
      <c r="C3142" s="6">
        <v>1185732</v>
      </c>
      <c r="D3142" s="7">
        <v>44386</v>
      </c>
      <c r="E3142" s="6" t="s">
        <v>33</v>
      </c>
      <c r="F3142" s="6" t="s">
        <v>110</v>
      </c>
      <c r="G3142" s="6" t="s">
        <v>111</v>
      </c>
      <c r="H3142" s="6" t="s">
        <v>21</v>
      </c>
      <c r="I3142" s="8">
        <v>0.55000000000000004</v>
      </c>
      <c r="J3142" s="9">
        <v>2000</v>
      </c>
      <c r="K3142" s="10">
        <f t="shared" si="24"/>
        <v>1100</v>
      </c>
      <c r="L3142" s="10">
        <f t="shared" si="25"/>
        <v>330</v>
      </c>
      <c r="M3142" s="11">
        <v>0.3</v>
      </c>
      <c r="O3142" s="16"/>
      <c r="P3142" s="14"/>
      <c r="Q3142" s="12"/>
      <c r="R3142" s="13"/>
    </row>
    <row r="3143" spans="1:18" ht="15.75" customHeight="1">
      <c r="A3143" s="1"/>
      <c r="B3143" s="6" t="s">
        <v>14</v>
      </c>
      <c r="C3143" s="6">
        <v>1185732</v>
      </c>
      <c r="D3143" s="7">
        <v>44386</v>
      </c>
      <c r="E3143" s="6" t="s">
        <v>33</v>
      </c>
      <c r="F3143" s="6" t="s">
        <v>110</v>
      </c>
      <c r="G3143" s="6" t="s">
        <v>111</v>
      </c>
      <c r="H3143" s="6" t="s">
        <v>22</v>
      </c>
      <c r="I3143" s="8">
        <v>0.60000000000000009</v>
      </c>
      <c r="J3143" s="9">
        <v>3750</v>
      </c>
      <c r="K3143" s="10">
        <f t="shared" si="24"/>
        <v>2250.0000000000005</v>
      </c>
      <c r="L3143" s="10">
        <f t="shared" si="25"/>
        <v>900.00000000000023</v>
      </c>
      <c r="M3143" s="11">
        <v>0.4</v>
      </c>
      <c r="O3143" s="16"/>
      <c r="P3143" s="14"/>
      <c r="Q3143" s="12"/>
      <c r="R3143" s="13"/>
    </row>
    <row r="3144" spans="1:18" ht="15.75" customHeight="1">
      <c r="A3144" s="1"/>
      <c r="B3144" s="6" t="s">
        <v>14</v>
      </c>
      <c r="C3144" s="6">
        <v>1185732</v>
      </c>
      <c r="D3144" s="7">
        <v>44418</v>
      </c>
      <c r="E3144" s="6" t="s">
        <v>33</v>
      </c>
      <c r="F3144" s="6" t="s">
        <v>110</v>
      </c>
      <c r="G3144" s="6" t="s">
        <v>111</v>
      </c>
      <c r="H3144" s="6" t="s">
        <v>17</v>
      </c>
      <c r="I3144" s="8">
        <v>0.5</v>
      </c>
      <c r="J3144" s="9">
        <v>5250</v>
      </c>
      <c r="K3144" s="10">
        <f t="shared" si="24"/>
        <v>2625</v>
      </c>
      <c r="L3144" s="10">
        <f t="shared" si="25"/>
        <v>1050</v>
      </c>
      <c r="M3144" s="11">
        <v>0.4</v>
      </c>
      <c r="O3144" s="16"/>
      <c r="P3144" s="14"/>
      <c r="Q3144" s="12"/>
      <c r="R3144" s="13"/>
    </row>
    <row r="3145" spans="1:18" ht="15.75" customHeight="1">
      <c r="A3145" s="1"/>
      <c r="B3145" s="6" t="s">
        <v>14</v>
      </c>
      <c r="C3145" s="6">
        <v>1185732</v>
      </c>
      <c r="D3145" s="7">
        <v>44418</v>
      </c>
      <c r="E3145" s="6" t="s">
        <v>33</v>
      </c>
      <c r="F3145" s="6" t="s">
        <v>110</v>
      </c>
      <c r="G3145" s="6" t="s">
        <v>111</v>
      </c>
      <c r="H3145" s="6" t="s">
        <v>18</v>
      </c>
      <c r="I3145" s="8">
        <v>0.45000000000000007</v>
      </c>
      <c r="J3145" s="9">
        <v>3000</v>
      </c>
      <c r="K3145" s="10">
        <f t="shared" si="24"/>
        <v>1350.0000000000002</v>
      </c>
      <c r="L3145" s="10">
        <f t="shared" si="25"/>
        <v>540.00000000000011</v>
      </c>
      <c r="M3145" s="11">
        <v>0.4</v>
      </c>
      <c r="O3145" s="16"/>
      <c r="P3145" s="14"/>
      <c r="Q3145" s="12"/>
      <c r="R3145" s="13"/>
    </row>
    <row r="3146" spans="1:18" ht="15.75" customHeight="1">
      <c r="A3146" s="1"/>
      <c r="B3146" s="6" t="s">
        <v>14</v>
      </c>
      <c r="C3146" s="6">
        <v>1185732</v>
      </c>
      <c r="D3146" s="7">
        <v>44418</v>
      </c>
      <c r="E3146" s="6" t="s">
        <v>33</v>
      </c>
      <c r="F3146" s="6" t="s">
        <v>110</v>
      </c>
      <c r="G3146" s="6" t="s">
        <v>111</v>
      </c>
      <c r="H3146" s="6" t="s">
        <v>19</v>
      </c>
      <c r="I3146" s="8">
        <v>0.4</v>
      </c>
      <c r="J3146" s="9">
        <v>2250</v>
      </c>
      <c r="K3146" s="10">
        <f t="shared" si="24"/>
        <v>900</v>
      </c>
      <c r="L3146" s="10">
        <f t="shared" si="25"/>
        <v>315</v>
      </c>
      <c r="M3146" s="11">
        <v>0.35</v>
      </c>
      <c r="O3146" s="16"/>
      <c r="P3146" s="14"/>
      <c r="Q3146" s="12"/>
      <c r="R3146" s="13"/>
    </row>
    <row r="3147" spans="1:18" ht="15.75" customHeight="1">
      <c r="A3147" s="1"/>
      <c r="B3147" s="6" t="s">
        <v>14</v>
      </c>
      <c r="C3147" s="6">
        <v>1185732</v>
      </c>
      <c r="D3147" s="7">
        <v>44418</v>
      </c>
      <c r="E3147" s="6" t="s">
        <v>33</v>
      </c>
      <c r="F3147" s="6" t="s">
        <v>110</v>
      </c>
      <c r="G3147" s="6" t="s">
        <v>111</v>
      </c>
      <c r="H3147" s="6" t="s">
        <v>20</v>
      </c>
      <c r="I3147" s="8">
        <v>0.4</v>
      </c>
      <c r="J3147" s="9">
        <v>2000</v>
      </c>
      <c r="K3147" s="10">
        <f t="shared" si="24"/>
        <v>800</v>
      </c>
      <c r="L3147" s="10">
        <f t="shared" si="25"/>
        <v>280</v>
      </c>
      <c r="M3147" s="11">
        <v>0.35</v>
      </c>
      <c r="O3147" s="16"/>
      <c r="P3147" s="14"/>
      <c r="Q3147" s="12"/>
      <c r="R3147" s="13"/>
    </row>
    <row r="3148" spans="1:18" ht="15.75" customHeight="1">
      <c r="A3148" s="1"/>
      <c r="B3148" s="6" t="s">
        <v>14</v>
      </c>
      <c r="C3148" s="6">
        <v>1185732</v>
      </c>
      <c r="D3148" s="7">
        <v>44418</v>
      </c>
      <c r="E3148" s="6" t="s">
        <v>33</v>
      </c>
      <c r="F3148" s="6" t="s">
        <v>110</v>
      </c>
      <c r="G3148" s="6" t="s">
        <v>111</v>
      </c>
      <c r="H3148" s="6" t="s">
        <v>21</v>
      </c>
      <c r="I3148" s="8">
        <v>0.5</v>
      </c>
      <c r="J3148" s="9">
        <v>1750</v>
      </c>
      <c r="K3148" s="10">
        <f t="shared" si="24"/>
        <v>875</v>
      </c>
      <c r="L3148" s="10">
        <f t="shared" si="25"/>
        <v>262.5</v>
      </c>
      <c r="M3148" s="11">
        <v>0.3</v>
      </c>
      <c r="O3148" s="16"/>
      <c r="P3148" s="14"/>
      <c r="Q3148" s="12"/>
      <c r="R3148" s="13"/>
    </row>
    <row r="3149" spans="1:18" ht="15.75" customHeight="1">
      <c r="A3149" s="1"/>
      <c r="B3149" s="6" t="s">
        <v>14</v>
      </c>
      <c r="C3149" s="6">
        <v>1185732</v>
      </c>
      <c r="D3149" s="7">
        <v>44418</v>
      </c>
      <c r="E3149" s="6" t="s">
        <v>33</v>
      </c>
      <c r="F3149" s="6" t="s">
        <v>110</v>
      </c>
      <c r="G3149" s="6" t="s">
        <v>111</v>
      </c>
      <c r="H3149" s="6" t="s">
        <v>22</v>
      </c>
      <c r="I3149" s="8">
        <v>0.55000000000000004</v>
      </c>
      <c r="J3149" s="9">
        <v>3500</v>
      </c>
      <c r="K3149" s="10">
        <f t="shared" si="24"/>
        <v>1925.0000000000002</v>
      </c>
      <c r="L3149" s="10">
        <f t="shared" si="25"/>
        <v>770.00000000000011</v>
      </c>
      <c r="M3149" s="11">
        <v>0.4</v>
      </c>
      <c r="O3149" s="16"/>
      <c r="P3149" s="14"/>
      <c r="Q3149" s="12"/>
      <c r="R3149" s="13"/>
    </row>
    <row r="3150" spans="1:18" ht="15.75" customHeight="1">
      <c r="A3150" s="1"/>
      <c r="B3150" s="6" t="s">
        <v>14</v>
      </c>
      <c r="C3150" s="6">
        <v>1185732</v>
      </c>
      <c r="D3150" s="7">
        <v>44450</v>
      </c>
      <c r="E3150" s="6" t="s">
        <v>33</v>
      </c>
      <c r="F3150" s="6" t="s">
        <v>110</v>
      </c>
      <c r="G3150" s="6" t="s">
        <v>111</v>
      </c>
      <c r="H3150" s="6" t="s">
        <v>17</v>
      </c>
      <c r="I3150" s="8">
        <v>0.35000000000000003</v>
      </c>
      <c r="J3150" s="9">
        <v>4750</v>
      </c>
      <c r="K3150" s="10">
        <f t="shared" si="24"/>
        <v>1662.5000000000002</v>
      </c>
      <c r="L3150" s="10">
        <f t="shared" si="25"/>
        <v>665.00000000000011</v>
      </c>
      <c r="M3150" s="11">
        <v>0.4</v>
      </c>
      <c r="O3150" s="16"/>
      <c r="P3150" s="14"/>
      <c r="Q3150" s="12"/>
      <c r="R3150" s="13"/>
    </row>
    <row r="3151" spans="1:18" ht="15.75" customHeight="1">
      <c r="A3151" s="1"/>
      <c r="B3151" s="6" t="s">
        <v>14</v>
      </c>
      <c r="C3151" s="6">
        <v>1185732</v>
      </c>
      <c r="D3151" s="7">
        <v>44450</v>
      </c>
      <c r="E3151" s="6" t="s">
        <v>33</v>
      </c>
      <c r="F3151" s="6" t="s">
        <v>110</v>
      </c>
      <c r="G3151" s="6" t="s">
        <v>111</v>
      </c>
      <c r="H3151" s="6" t="s">
        <v>18</v>
      </c>
      <c r="I3151" s="8">
        <v>0.3000000000000001</v>
      </c>
      <c r="J3151" s="9">
        <v>2750</v>
      </c>
      <c r="K3151" s="10">
        <f t="shared" si="24"/>
        <v>825.00000000000023</v>
      </c>
      <c r="L3151" s="10">
        <f t="shared" si="25"/>
        <v>330.00000000000011</v>
      </c>
      <c r="M3151" s="11">
        <v>0.4</v>
      </c>
      <c r="O3151" s="16"/>
      <c r="P3151" s="14"/>
      <c r="Q3151" s="12"/>
      <c r="R3151" s="13"/>
    </row>
    <row r="3152" spans="1:18" ht="15.75" customHeight="1">
      <c r="A3152" s="1"/>
      <c r="B3152" s="6" t="s">
        <v>14</v>
      </c>
      <c r="C3152" s="6">
        <v>1185732</v>
      </c>
      <c r="D3152" s="7">
        <v>44450</v>
      </c>
      <c r="E3152" s="6" t="s">
        <v>33</v>
      </c>
      <c r="F3152" s="6" t="s">
        <v>110</v>
      </c>
      <c r="G3152" s="6" t="s">
        <v>111</v>
      </c>
      <c r="H3152" s="6" t="s">
        <v>19</v>
      </c>
      <c r="I3152" s="8">
        <v>0.25000000000000006</v>
      </c>
      <c r="J3152" s="9">
        <v>1750</v>
      </c>
      <c r="K3152" s="10">
        <f t="shared" si="24"/>
        <v>437.50000000000011</v>
      </c>
      <c r="L3152" s="10">
        <f t="shared" si="25"/>
        <v>153.12500000000003</v>
      </c>
      <c r="M3152" s="11">
        <v>0.35</v>
      </c>
      <c r="O3152" s="16"/>
      <c r="P3152" s="14"/>
      <c r="Q3152" s="12"/>
      <c r="R3152" s="13"/>
    </row>
    <row r="3153" spans="1:18" ht="15.75" customHeight="1">
      <c r="A3153" s="1"/>
      <c r="B3153" s="6" t="s">
        <v>14</v>
      </c>
      <c r="C3153" s="6">
        <v>1185732</v>
      </c>
      <c r="D3153" s="7">
        <v>44450</v>
      </c>
      <c r="E3153" s="6" t="s">
        <v>33</v>
      </c>
      <c r="F3153" s="6" t="s">
        <v>110</v>
      </c>
      <c r="G3153" s="6" t="s">
        <v>111</v>
      </c>
      <c r="H3153" s="6" t="s">
        <v>20</v>
      </c>
      <c r="I3153" s="8">
        <v>0.25000000000000006</v>
      </c>
      <c r="J3153" s="9">
        <v>1500</v>
      </c>
      <c r="K3153" s="10">
        <f t="shared" si="24"/>
        <v>375.00000000000006</v>
      </c>
      <c r="L3153" s="10">
        <f t="shared" si="25"/>
        <v>131.25</v>
      </c>
      <c r="M3153" s="11">
        <v>0.35</v>
      </c>
      <c r="O3153" s="16"/>
      <c r="P3153" s="14"/>
      <c r="Q3153" s="12"/>
      <c r="R3153" s="13"/>
    </row>
    <row r="3154" spans="1:18" ht="15.75" customHeight="1">
      <c r="A3154" s="1"/>
      <c r="B3154" s="6" t="s">
        <v>14</v>
      </c>
      <c r="C3154" s="6">
        <v>1185732</v>
      </c>
      <c r="D3154" s="7">
        <v>44450</v>
      </c>
      <c r="E3154" s="6" t="s">
        <v>33</v>
      </c>
      <c r="F3154" s="6" t="s">
        <v>110</v>
      </c>
      <c r="G3154" s="6" t="s">
        <v>111</v>
      </c>
      <c r="H3154" s="6" t="s">
        <v>21</v>
      </c>
      <c r="I3154" s="8">
        <v>0.35000000000000003</v>
      </c>
      <c r="J3154" s="9">
        <v>1500</v>
      </c>
      <c r="K3154" s="10">
        <f t="shared" si="24"/>
        <v>525</v>
      </c>
      <c r="L3154" s="10">
        <f t="shared" si="25"/>
        <v>157.5</v>
      </c>
      <c r="M3154" s="11">
        <v>0.3</v>
      </c>
      <c r="O3154" s="16"/>
      <c r="P3154" s="14"/>
      <c r="Q3154" s="12"/>
      <c r="R3154" s="13"/>
    </row>
    <row r="3155" spans="1:18" ht="15.75" customHeight="1">
      <c r="A3155" s="1"/>
      <c r="B3155" s="6" t="s">
        <v>14</v>
      </c>
      <c r="C3155" s="6">
        <v>1185732</v>
      </c>
      <c r="D3155" s="7">
        <v>44450</v>
      </c>
      <c r="E3155" s="6" t="s">
        <v>33</v>
      </c>
      <c r="F3155" s="6" t="s">
        <v>110</v>
      </c>
      <c r="G3155" s="6" t="s">
        <v>111</v>
      </c>
      <c r="H3155" s="6" t="s">
        <v>22</v>
      </c>
      <c r="I3155" s="8">
        <v>0.4</v>
      </c>
      <c r="J3155" s="9">
        <v>2250</v>
      </c>
      <c r="K3155" s="10">
        <f t="shared" si="24"/>
        <v>900</v>
      </c>
      <c r="L3155" s="10">
        <f t="shared" si="25"/>
        <v>360</v>
      </c>
      <c r="M3155" s="11">
        <v>0.4</v>
      </c>
      <c r="O3155" s="16"/>
      <c r="P3155" s="14"/>
      <c r="Q3155" s="12"/>
      <c r="R3155" s="13"/>
    </row>
    <row r="3156" spans="1:18" ht="15.75" customHeight="1">
      <c r="A3156" s="1"/>
      <c r="B3156" s="6" t="s">
        <v>14</v>
      </c>
      <c r="C3156" s="6">
        <v>1185732</v>
      </c>
      <c r="D3156" s="7">
        <v>44479</v>
      </c>
      <c r="E3156" s="6" t="s">
        <v>33</v>
      </c>
      <c r="F3156" s="6" t="s">
        <v>110</v>
      </c>
      <c r="G3156" s="6" t="s">
        <v>111</v>
      </c>
      <c r="H3156" s="6" t="s">
        <v>17</v>
      </c>
      <c r="I3156" s="8">
        <v>0.44999999999999996</v>
      </c>
      <c r="J3156" s="9">
        <v>4000</v>
      </c>
      <c r="K3156" s="10">
        <f t="shared" si="24"/>
        <v>1799.9999999999998</v>
      </c>
      <c r="L3156" s="10">
        <f t="shared" si="25"/>
        <v>720</v>
      </c>
      <c r="M3156" s="11">
        <v>0.4</v>
      </c>
      <c r="O3156" s="16"/>
      <c r="P3156" s="14"/>
      <c r="Q3156" s="12"/>
      <c r="R3156" s="13"/>
    </row>
    <row r="3157" spans="1:18" ht="15.75" customHeight="1">
      <c r="A3157" s="1"/>
      <c r="B3157" s="6" t="s">
        <v>14</v>
      </c>
      <c r="C3157" s="6">
        <v>1185732</v>
      </c>
      <c r="D3157" s="7">
        <v>44479</v>
      </c>
      <c r="E3157" s="6" t="s">
        <v>33</v>
      </c>
      <c r="F3157" s="6" t="s">
        <v>110</v>
      </c>
      <c r="G3157" s="6" t="s">
        <v>111</v>
      </c>
      <c r="H3157" s="6" t="s">
        <v>18</v>
      </c>
      <c r="I3157" s="8">
        <v>0.35000000000000003</v>
      </c>
      <c r="J3157" s="9">
        <v>2500</v>
      </c>
      <c r="K3157" s="10">
        <f t="shared" si="24"/>
        <v>875.00000000000011</v>
      </c>
      <c r="L3157" s="10">
        <f t="shared" si="25"/>
        <v>350.00000000000006</v>
      </c>
      <c r="M3157" s="11">
        <v>0.4</v>
      </c>
      <c r="O3157" s="16"/>
      <c r="P3157" s="14"/>
      <c r="Q3157" s="12"/>
      <c r="R3157" s="13"/>
    </row>
    <row r="3158" spans="1:18" ht="15.75" customHeight="1">
      <c r="A3158" s="1"/>
      <c r="B3158" s="6" t="s">
        <v>14</v>
      </c>
      <c r="C3158" s="6">
        <v>1185732</v>
      </c>
      <c r="D3158" s="7">
        <v>44479</v>
      </c>
      <c r="E3158" s="6" t="s">
        <v>33</v>
      </c>
      <c r="F3158" s="6" t="s">
        <v>110</v>
      </c>
      <c r="G3158" s="6" t="s">
        <v>111</v>
      </c>
      <c r="H3158" s="6" t="s">
        <v>19</v>
      </c>
      <c r="I3158" s="8">
        <v>0.35000000000000003</v>
      </c>
      <c r="J3158" s="9">
        <v>1500</v>
      </c>
      <c r="K3158" s="10">
        <f t="shared" si="24"/>
        <v>525</v>
      </c>
      <c r="L3158" s="10">
        <f t="shared" si="25"/>
        <v>183.75</v>
      </c>
      <c r="M3158" s="11">
        <v>0.35</v>
      </c>
      <c r="O3158" s="16"/>
      <c r="P3158" s="14"/>
      <c r="Q3158" s="12"/>
      <c r="R3158" s="13"/>
    </row>
    <row r="3159" spans="1:18" ht="15.75" customHeight="1">
      <c r="A3159" s="1"/>
      <c r="B3159" s="6" t="s">
        <v>14</v>
      </c>
      <c r="C3159" s="6">
        <v>1185732</v>
      </c>
      <c r="D3159" s="7">
        <v>44479</v>
      </c>
      <c r="E3159" s="6" t="s">
        <v>33</v>
      </c>
      <c r="F3159" s="6" t="s">
        <v>110</v>
      </c>
      <c r="G3159" s="6" t="s">
        <v>111</v>
      </c>
      <c r="H3159" s="6" t="s">
        <v>20</v>
      </c>
      <c r="I3159" s="8">
        <v>0.35000000000000003</v>
      </c>
      <c r="J3159" s="9">
        <v>1500</v>
      </c>
      <c r="K3159" s="10">
        <f t="shared" si="24"/>
        <v>525</v>
      </c>
      <c r="L3159" s="10">
        <f t="shared" si="25"/>
        <v>183.75</v>
      </c>
      <c r="M3159" s="11">
        <v>0.35</v>
      </c>
      <c r="O3159" s="16"/>
      <c r="P3159" s="14"/>
      <c r="Q3159" s="12"/>
      <c r="R3159" s="13"/>
    </row>
    <row r="3160" spans="1:18" ht="15.75" customHeight="1">
      <c r="A3160" s="1"/>
      <c r="B3160" s="6" t="s">
        <v>14</v>
      </c>
      <c r="C3160" s="6">
        <v>1185732</v>
      </c>
      <c r="D3160" s="7">
        <v>44479</v>
      </c>
      <c r="E3160" s="6" t="s">
        <v>33</v>
      </c>
      <c r="F3160" s="6" t="s">
        <v>110</v>
      </c>
      <c r="G3160" s="6" t="s">
        <v>111</v>
      </c>
      <c r="H3160" s="6" t="s">
        <v>21</v>
      </c>
      <c r="I3160" s="8">
        <v>0.44999999999999996</v>
      </c>
      <c r="J3160" s="9">
        <v>1500</v>
      </c>
      <c r="K3160" s="10">
        <f t="shared" si="24"/>
        <v>674.99999999999989</v>
      </c>
      <c r="L3160" s="10">
        <f t="shared" si="25"/>
        <v>202.49999999999997</v>
      </c>
      <c r="M3160" s="11">
        <v>0.3</v>
      </c>
      <c r="O3160" s="16"/>
      <c r="P3160" s="14"/>
      <c r="Q3160" s="12"/>
      <c r="R3160" s="13"/>
    </row>
    <row r="3161" spans="1:18" ht="15.75" customHeight="1">
      <c r="A3161" s="1"/>
      <c r="B3161" s="6" t="s">
        <v>14</v>
      </c>
      <c r="C3161" s="6">
        <v>1185732</v>
      </c>
      <c r="D3161" s="7">
        <v>44479</v>
      </c>
      <c r="E3161" s="6" t="s">
        <v>33</v>
      </c>
      <c r="F3161" s="6" t="s">
        <v>110</v>
      </c>
      <c r="G3161" s="6" t="s">
        <v>111</v>
      </c>
      <c r="H3161" s="6" t="s">
        <v>22</v>
      </c>
      <c r="I3161" s="8">
        <v>0.49999999999999983</v>
      </c>
      <c r="J3161" s="9">
        <v>2750</v>
      </c>
      <c r="K3161" s="10">
        <f t="shared" si="24"/>
        <v>1374.9999999999995</v>
      </c>
      <c r="L3161" s="10">
        <f t="shared" si="25"/>
        <v>549.99999999999989</v>
      </c>
      <c r="M3161" s="11">
        <v>0.4</v>
      </c>
      <c r="O3161" s="16"/>
      <c r="P3161" s="14"/>
      <c r="Q3161" s="12"/>
      <c r="R3161" s="13"/>
    </row>
    <row r="3162" spans="1:18" ht="15.75" customHeight="1">
      <c r="A3162" s="1"/>
      <c r="B3162" s="6" t="s">
        <v>14</v>
      </c>
      <c r="C3162" s="6">
        <v>1185732</v>
      </c>
      <c r="D3162" s="7">
        <v>44510</v>
      </c>
      <c r="E3162" s="6" t="s">
        <v>33</v>
      </c>
      <c r="F3162" s="6" t="s">
        <v>110</v>
      </c>
      <c r="G3162" s="6" t="s">
        <v>111</v>
      </c>
      <c r="H3162" s="6" t="s">
        <v>17</v>
      </c>
      <c r="I3162" s="8">
        <v>0.44999999999999996</v>
      </c>
      <c r="J3162" s="9">
        <v>4250</v>
      </c>
      <c r="K3162" s="10">
        <f t="shared" si="24"/>
        <v>1912.4999999999998</v>
      </c>
      <c r="L3162" s="10">
        <f t="shared" si="25"/>
        <v>765</v>
      </c>
      <c r="M3162" s="11">
        <v>0.4</v>
      </c>
      <c r="O3162" s="16"/>
      <c r="P3162" s="14"/>
      <c r="Q3162" s="12"/>
      <c r="R3162" s="13"/>
    </row>
    <row r="3163" spans="1:18" ht="15.75" customHeight="1">
      <c r="A3163" s="1"/>
      <c r="B3163" s="6" t="s">
        <v>14</v>
      </c>
      <c r="C3163" s="6">
        <v>1185732</v>
      </c>
      <c r="D3163" s="7">
        <v>44510</v>
      </c>
      <c r="E3163" s="6" t="s">
        <v>33</v>
      </c>
      <c r="F3163" s="6" t="s">
        <v>110</v>
      </c>
      <c r="G3163" s="6" t="s">
        <v>111</v>
      </c>
      <c r="H3163" s="6" t="s">
        <v>18</v>
      </c>
      <c r="I3163" s="8">
        <v>0.35000000000000003</v>
      </c>
      <c r="J3163" s="9">
        <v>3250</v>
      </c>
      <c r="K3163" s="10">
        <f t="shared" si="24"/>
        <v>1137.5</v>
      </c>
      <c r="L3163" s="10">
        <f t="shared" si="25"/>
        <v>455</v>
      </c>
      <c r="M3163" s="11">
        <v>0.4</v>
      </c>
      <c r="O3163" s="16"/>
      <c r="P3163" s="14"/>
      <c r="Q3163" s="12"/>
      <c r="R3163" s="13"/>
    </row>
    <row r="3164" spans="1:18" ht="15.75" customHeight="1">
      <c r="A3164" s="1"/>
      <c r="B3164" s="6" t="s">
        <v>14</v>
      </c>
      <c r="C3164" s="6">
        <v>1185732</v>
      </c>
      <c r="D3164" s="7">
        <v>44510</v>
      </c>
      <c r="E3164" s="6" t="s">
        <v>33</v>
      </c>
      <c r="F3164" s="6" t="s">
        <v>110</v>
      </c>
      <c r="G3164" s="6" t="s">
        <v>111</v>
      </c>
      <c r="H3164" s="6" t="s">
        <v>19</v>
      </c>
      <c r="I3164" s="8">
        <v>0.35000000000000003</v>
      </c>
      <c r="J3164" s="9">
        <v>2700</v>
      </c>
      <c r="K3164" s="10">
        <f t="shared" si="24"/>
        <v>945.00000000000011</v>
      </c>
      <c r="L3164" s="10">
        <f t="shared" si="25"/>
        <v>330.75</v>
      </c>
      <c r="M3164" s="11">
        <v>0.35</v>
      </c>
      <c r="O3164" s="16"/>
      <c r="P3164" s="14"/>
      <c r="Q3164" s="12"/>
      <c r="R3164" s="13"/>
    </row>
    <row r="3165" spans="1:18" ht="15.75" customHeight="1">
      <c r="A3165" s="1"/>
      <c r="B3165" s="6" t="s">
        <v>14</v>
      </c>
      <c r="C3165" s="6">
        <v>1185732</v>
      </c>
      <c r="D3165" s="7">
        <v>44510</v>
      </c>
      <c r="E3165" s="6" t="s">
        <v>33</v>
      </c>
      <c r="F3165" s="6" t="s">
        <v>110</v>
      </c>
      <c r="G3165" s="6" t="s">
        <v>111</v>
      </c>
      <c r="H3165" s="6" t="s">
        <v>20</v>
      </c>
      <c r="I3165" s="8">
        <v>0.35000000000000003</v>
      </c>
      <c r="J3165" s="9">
        <v>2750</v>
      </c>
      <c r="K3165" s="10">
        <f t="shared" si="24"/>
        <v>962.50000000000011</v>
      </c>
      <c r="L3165" s="10">
        <f t="shared" si="25"/>
        <v>336.875</v>
      </c>
      <c r="M3165" s="11">
        <v>0.35</v>
      </c>
      <c r="O3165" s="16"/>
      <c r="P3165" s="14"/>
      <c r="Q3165" s="12"/>
      <c r="R3165" s="13"/>
    </row>
    <row r="3166" spans="1:18" ht="15.75" customHeight="1">
      <c r="A3166" s="1"/>
      <c r="B3166" s="6" t="s">
        <v>14</v>
      </c>
      <c r="C3166" s="6">
        <v>1185732</v>
      </c>
      <c r="D3166" s="7">
        <v>44510</v>
      </c>
      <c r="E3166" s="6" t="s">
        <v>33</v>
      </c>
      <c r="F3166" s="6" t="s">
        <v>110</v>
      </c>
      <c r="G3166" s="6" t="s">
        <v>111</v>
      </c>
      <c r="H3166" s="6" t="s">
        <v>21</v>
      </c>
      <c r="I3166" s="8">
        <v>0.6</v>
      </c>
      <c r="J3166" s="9">
        <v>2500</v>
      </c>
      <c r="K3166" s="10">
        <f t="shared" si="24"/>
        <v>1500</v>
      </c>
      <c r="L3166" s="10">
        <f t="shared" si="25"/>
        <v>450</v>
      </c>
      <c r="M3166" s="11">
        <v>0.3</v>
      </c>
      <c r="O3166" s="16"/>
      <c r="P3166" s="14"/>
      <c r="Q3166" s="12"/>
      <c r="R3166" s="13"/>
    </row>
    <row r="3167" spans="1:18" ht="15.75" customHeight="1">
      <c r="A3167" s="1"/>
      <c r="B3167" s="6" t="s">
        <v>14</v>
      </c>
      <c r="C3167" s="6">
        <v>1185732</v>
      </c>
      <c r="D3167" s="7">
        <v>44510</v>
      </c>
      <c r="E3167" s="6" t="s">
        <v>33</v>
      </c>
      <c r="F3167" s="6" t="s">
        <v>110</v>
      </c>
      <c r="G3167" s="6" t="s">
        <v>111</v>
      </c>
      <c r="H3167" s="6" t="s">
        <v>22</v>
      </c>
      <c r="I3167" s="8">
        <v>0.64999999999999991</v>
      </c>
      <c r="J3167" s="9">
        <v>3500</v>
      </c>
      <c r="K3167" s="10">
        <f t="shared" si="24"/>
        <v>2274.9999999999995</v>
      </c>
      <c r="L3167" s="10">
        <f t="shared" si="25"/>
        <v>909.99999999999989</v>
      </c>
      <c r="M3167" s="11">
        <v>0.4</v>
      </c>
      <c r="O3167" s="16"/>
      <c r="P3167" s="14"/>
      <c r="Q3167" s="12"/>
      <c r="R3167" s="13"/>
    </row>
    <row r="3168" spans="1:18" ht="15.75" customHeight="1">
      <c r="A3168" s="1"/>
      <c r="B3168" s="6" t="s">
        <v>14</v>
      </c>
      <c r="C3168" s="6">
        <v>1185732</v>
      </c>
      <c r="D3168" s="7">
        <v>44539</v>
      </c>
      <c r="E3168" s="6" t="s">
        <v>33</v>
      </c>
      <c r="F3168" s="6" t="s">
        <v>110</v>
      </c>
      <c r="G3168" s="6" t="s">
        <v>111</v>
      </c>
      <c r="H3168" s="6" t="s">
        <v>17</v>
      </c>
      <c r="I3168" s="8">
        <v>0.6</v>
      </c>
      <c r="J3168" s="9">
        <v>6000</v>
      </c>
      <c r="K3168" s="10">
        <f t="shared" si="24"/>
        <v>3600</v>
      </c>
      <c r="L3168" s="10">
        <f t="shared" si="25"/>
        <v>1440</v>
      </c>
      <c r="M3168" s="11">
        <v>0.4</v>
      </c>
      <c r="O3168" s="16"/>
      <c r="P3168" s="14"/>
      <c r="Q3168" s="12"/>
      <c r="R3168" s="13"/>
    </row>
    <row r="3169" spans="1:18" ht="15.75" customHeight="1">
      <c r="A3169" s="1"/>
      <c r="B3169" s="6" t="s">
        <v>14</v>
      </c>
      <c r="C3169" s="6">
        <v>1185732</v>
      </c>
      <c r="D3169" s="7">
        <v>44539</v>
      </c>
      <c r="E3169" s="6" t="s">
        <v>33</v>
      </c>
      <c r="F3169" s="6" t="s">
        <v>110</v>
      </c>
      <c r="G3169" s="6" t="s">
        <v>111</v>
      </c>
      <c r="H3169" s="6" t="s">
        <v>18</v>
      </c>
      <c r="I3169" s="8">
        <v>0.5</v>
      </c>
      <c r="J3169" s="9">
        <v>4000</v>
      </c>
      <c r="K3169" s="10">
        <f t="shared" si="24"/>
        <v>2000</v>
      </c>
      <c r="L3169" s="10">
        <f t="shared" si="25"/>
        <v>800</v>
      </c>
      <c r="M3169" s="11">
        <v>0.4</v>
      </c>
      <c r="O3169" s="16"/>
      <c r="P3169" s="14"/>
      <c r="Q3169" s="12"/>
      <c r="R3169" s="13"/>
    </row>
    <row r="3170" spans="1:18" ht="15.75" customHeight="1">
      <c r="A3170" s="1"/>
      <c r="B3170" s="6" t="s">
        <v>14</v>
      </c>
      <c r="C3170" s="6">
        <v>1185732</v>
      </c>
      <c r="D3170" s="7">
        <v>44539</v>
      </c>
      <c r="E3170" s="6" t="s">
        <v>33</v>
      </c>
      <c r="F3170" s="6" t="s">
        <v>110</v>
      </c>
      <c r="G3170" s="6" t="s">
        <v>111</v>
      </c>
      <c r="H3170" s="6" t="s">
        <v>19</v>
      </c>
      <c r="I3170" s="8">
        <v>0.5</v>
      </c>
      <c r="J3170" s="9">
        <v>3500</v>
      </c>
      <c r="K3170" s="10">
        <f t="shared" si="24"/>
        <v>1750</v>
      </c>
      <c r="L3170" s="10">
        <f t="shared" si="25"/>
        <v>612.5</v>
      </c>
      <c r="M3170" s="11">
        <v>0.35</v>
      </c>
      <c r="O3170" s="16"/>
      <c r="P3170" s="14"/>
      <c r="Q3170" s="12"/>
      <c r="R3170" s="13"/>
    </row>
    <row r="3171" spans="1:18" ht="15.75" customHeight="1">
      <c r="A3171" s="1"/>
      <c r="B3171" s="6" t="s">
        <v>14</v>
      </c>
      <c r="C3171" s="6">
        <v>1185732</v>
      </c>
      <c r="D3171" s="7">
        <v>44539</v>
      </c>
      <c r="E3171" s="6" t="s">
        <v>33</v>
      </c>
      <c r="F3171" s="6" t="s">
        <v>110</v>
      </c>
      <c r="G3171" s="6" t="s">
        <v>111</v>
      </c>
      <c r="H3171" s="6" t="s">
        <v>20</v>
      </c>
      <c r="I3171" s="8">
        <v>0.5</v>
      </c>
      <c r="J3171" s="9">
        <v>3000</v>
      </c>
      <c r="K3171" s="10">
        <f t="shared" si="24"/>
        <v>1500</v>
      </c>
      <c r="L3171" s="10">
        <f t="shared" si="25"/>
        <v>525</v>
      </c>
      <c r="M3171" s="11">
        <v>0.35</v>
      </c>
      <c r="O3171" s="16"/>
      <c r="P3171" s="14"/>
      <c r="Q3171" s="12"/>
      <c r="R3171" s="13"/>
    </row>
    <row r="3172" spans="1:18" ht="15.75" customHeight="1">
      <c r="A3172" s="1"/>
      <c r="B3172" s="6" t="s">
        <v>14</v>
      </c>
      <c r="C3172" s="6">
        <v>1185732</v>
      </c>
      <c r="D3172" s="7">
        <v>44539</v>
      </c>
      <c r="E3172" s="6" t="s">
        <v>33</v>
      </c>
      <c r="F3172" s="6" t="s">
        <v>110</v>
      </c>
      <c r="G3172" s="6" t="s">
        <v>111</v>
      </c>
      <c r="H3172" s="6" t="s">
        <v>21</v>
      </c>
      <c r="I3172" s="8">
        <v>0.6</v>
      </c>
      <c r="J3172" s="9">
        <v>3000</v>
      </c>
      <c r="K3172" s="10">
        <f t="shared" si="24"/>
        <v>1800</v>
      </c>
      <c r="L3172" s="10">
        <f t="shared" si="25"/>
        <v>540</v>
      </c>
      <c r="M3172" s="11">
        <v>0.3</v>
      </c>
      <c r="O3172" s="16"/>
      <c r="P3172" s="14"/>
      <c r="Q3172" s="12"/>
      <c r="R3172" s="13"/>
    </row>
    <row r="3173" spans="1:18" ht="15.75" customHeight="1">
      <c r="A3173" s="1"/>
      <c r="B3173" s="6" t="s">
        <v>14</v>
      </c>
      <c r="C3173" s="6">
        <v>1185732</v>
      </c>
      <c r="D3173" s="7">
        <v>44539</v>
      </c>
      <c r="E3173" s="6" t="s">
        <v>33</v>
      </c>
      <c r="F3173" s="6" t="s">
        <v>110</v>
      </c>
      <c r="G3173" s="6" t="s">
        <v>111</v>
      </c>
      <c r="H3173" s="6" t="s">
        <v>22</v>
      </c>
      <c r="I3173" s="8">
        <v>0.64999999999999991</v>
      </c>
      <c r="J3173" s="9">
        <v>4000</v>
      </c>
      <c r="K3173" s="10">
        <f t="shared" si="24"/>
        <v>2599.9999999999995</v>
      </c>
      <c r="L3173" s="10">
        <f t="shared" si="25"/>
        <v>1039.9999999999998</v>
      </c>
      <c r="M3173" s="11">
        <v>0.4</v>
      </c>
      <c r="O3173" s="16"/>
      <c r="P3173" s="14"/>
      <c r="Q3173" s="12"/>
      <c r="R3173" s="13"/>
    </row>
    <row r="3174" spans="1:18" ht="15.75" customHeight="1">
      <c r="A3174" s="1" t="s">
        <v>39</v>
      </c>
      <c r="B3174" s="6" t="s">
        <v>14</v>
      </c>
      <c r="C3174" s="6">
        <v>1185732</v>
      </c>
      <c r="D3174" s="7">
        <v>44213</v>
      </c>
      <c r="E3174" s="6" t="s">
        <v>33</v>
      </c>
      <c r="F3174" s="6" t="s">
        <v>112</v>
      </c>
      <c r="G3174" s="6" t="s">
        <v>113</v>
      </c>
      <c r="H3174" s="6" t="s">
        <v>17</v>
      </c>
      <c r="I3174" s="8">
        <v>0.35000000000000003</v>
      </c>
      <c r="J3174" s="9">
        <v>5000</v>
      </c>
      <c r="K3174" s="10">
        <f t="shared" si="24"/>
        <v>1750.0000000000002</v>
      </c>
      <c r="L3174" s="10">
        <f t="shared" si="25"/>
        <v>700.00000000000011</v>
      </c>
      <c r="M3174" s="11">
        <v>0.4</v>
      </c>
      <c r="O3174" s="16"/>
      <c r="P3174" s="14"/>
      <c r="Q3174" s="12"/>
      <c r="R3174" s="13"/>
    </row>
    <row r="3175" spans="1:18" ht="15.75" customHeight="1">
      <c r="A3175" s="1"/>
      <c r="B3175" s="6" t="s">
        <v>14</v>
      </c>
      <c r="C3175" s="6">
        <v>1185732</v>
      </c>
      <c r="D3175" s="7">
        <v>44213</v>
      </c>
      <c r="E3175" s="6" t="s">
        <v>33</v>
      </c>
      <c r="F3175" s="6" t="s">
        <v>112</v>
      </c>
      <c r="G3175" s="6" t="s">
        <v>113</v>
      </c>
      <c r="H3175" s="6" t="s">
        <v>18</v>
      </c>
      <c r="I3175" s="8">
        <v>0.35000000000000003</v>
      </c>
      <c r="J3175" s="9">
        <v>3000</v>
      </c>
      <c r="K3175" s="10">
        <f t="shared" si="24"/>
        <v>1050</v>
      </c>
      <c r="L3175" s="10">
        <f t="shared" si="25"/>
        <v>420</v>
      </c>
      <c r="M3175" s="11">
        <v>0.4</v>
      </c>
      <c r="O3175" s="16"/>
      <c r="P3175" s="14"/>
      <c r="Q3175" s="12"/>
      <c r="R3175" s="13"/>
    </row>
    <row r="3176" spans="1:18" ht="15.75" customHeight="1">
      <c r="A3176" s="1"/>
      <c r="B3176" s="6" t="s">
        <v>14</v>
      </c>
      <c r="C3176" s="6">
        <v>1185732</v>
      </c>
      <c r="D3176" s="7">
        <v>44213</v>
      </c>
      <c r="E3176" s="6" t="s">
        <v>33</v>
      </c>
      <c r="F3176" s="6" t="s">
        <v>112</v>
      </c>
      <c r="G3176" s="6" t="s">
        <v>113</v>
      </c>
      <c r="H3176" s="6" t="s">
        <v>19</v>
      </c>
      <c r="I3176" s="8">
        <v>0.25000000000000006</v>
      </c>
      <c r="J3176" s="9">
        <v>3000</v>
      </c>
      <c r="K3176" s="10">
        <f t="shared" si="24"/>
        <v>750.00000000000011</v>
      </c>
      <c r="L3176" s="10">
        <f t="shared" si="25"/>
        <v>300.00000000000006</v>
      </c>
      <c r="M3176" s="11">
        <v>0.4</v>
      </c>
      <c r="O3176" s="16"/>
      <c r="P3176" s="14"/>
      <c r="Q3176" s="12"/>
      <c r="R3176" s="13"/>
    </row>
    <row r="3177" spans="1:18" ht="15.75" customHeight="1">
      <c r="A3177" s="1"/>
      <c r="B3177" s="6" t="s">
        <v>14</v>
      </c>
      <c r="C3177" s="6">
        <v>1185732</v>
      </c>
      <c r="D3177" s="7">
        <v>44213</v>
      </c>
      <c r="E3177" s="6" t="s">
        <v>33</v>
      </c>
      <c r="F3177" s="6" t="s">
        <v>112</v>
      </c>
      <c r="G3177" s="6" t="s">
        <v>113</v>
      </c>
      <c r="H3177" s="6" t="s">
        <v>20</v>
      </c>
      <c r="I3177" s="8">
        <v>0.30000000000000004</v>
      </c>
      <c r="J3177" s="9">
        <v>1500</v>
      </c>
      <c r="K3177" s="10">
        <f t="shared" si="24"/>
        <v>450.00000000000006</v>
      </c>
      <c r="L3177" s="10">
        <f t="shared" si="25"/>
        <v>180.00000000000003</v>
      </c>
      <c r="M3177" s="11">
        <v>0.4</v>
      </c>
      <c r="O3177" s="16"/>
      <c r="P3177" s="14"/>
      <c r="Q3177" s="12"/>
      <c r="R3177" s="13"/>
    </row>
    <row r="3178" spans="1:18" ht="15.75" customHeight="1">
      <c r="A3178" s="1"/>
      <c r="B3178" s="6" t="s">
        <v>14</v>
      </c>
      <c r="C3178" s="6">
        <v>1185732</v>
      </c>
      <c r="D3178" s="7">
        <v>44213</v>
      </c>
      <c r="E3178" s="6" t="s">
        <v>33</v>
      </c>
      <c r="F3178" s="6" t="s">
        <v>112</v>
      </c>
      <c r="G3178" s="6" t="s">
        <v>113</v>
      </c>
      <c r="H3178" s="6" t="s">
        <v>21</v>
      </c>
      <c r="I3178" s="8">
        <v>0.44999999999999996</v>
      </c>
      <c r="J3178" s="9">
        <v>2000</v>
      </c>
      <c r="K3178" s="10">
        <f t="shared" si="24"/>
        <v>899.99999999999989</v>
      </c>
      <c r="L3178" s="10">
        <f t="shared" si="25"/>
        <v>360</v>
      </c>
      <c r="M3178" s="11">
        <v>0.4</v>
      </c>
      <c r="O3178" s="16"/>
      <c r="P3178" s="14"/>
      <c r="Q3178" s="12"/>
      <c r="R3178" s="13"/>
    </row>
    <row r="3179" spans="1:18" ht="15.75" customHeight="1">
      <c r="A3179" s="1"/>
      <c r="B3179" s="6" t="s">
        <v>14</v>
      </c>
      <c r="C3179" s="6">
        <v>1185732</v>
      </c>
      <c r="D3179" s="7">
        <v>44213</v>
      </c>
      <c r="E3179" s="6" t="s">
        <v>33</v>
      </c>
      <c r="F3179" s="6" t="s">
        <v>112</v>
      </c>
      <c r="G3179" s="6" t="s">
        <v>113</v>
      </c>
      <c r="H3179" s="6" t="s">
        <v>22</v>
      </c>
      <c r="I3179" s="8">
        <v>0.35000000000000003</v>
      </c>
      <c r="J3179" s="9">
        <v>3000</v>
      </c>
      <c r="K3179" s="10">
        <f t="shared" si="24"/>
        <v>1050</v>
      </c>
      <c r="L3179" s="10">
        <f t="shared" si="25"/>
        <v>420</v>
      </c>
      <c r="M3179" s="11">
        <v>0.4</v>
      </c>
      <c r="O3179" s="16"/>
      <c r="P3179" s="14"/>
      <c r="Q3179" s="12"/>
      <c r="R3179" s="13"/>
    </row>
    <row r="3180" spans="1:18" ht="15.75" customHeight="1">
      <c r="A3180" s="1"/>
      <c r="B3180" s="6" t="s">
        <v>14</v>
      </c>
      <c r="C3180" s="6">
        <v>1185732</v>
      </c>
      <c r="D3180" s="7">
        <v>44244</v>
      </c>
      <c r="E3180" s="6" t="s">
        <v>33</v>
      </c>
      <c r="F3180" s="6" t="s">
        <v>112</v>
      </c>
      <c r="G3180" s="6" t="s">
        <v>113</v>
      </c>
      <c r="H3180" s="6" t="s">
        <v>17</v>
      </c>
      <c r="I3180" s="8">
        <v>0.35000000000000003</v>
      </c>
      <c r="J3180" s="9">
        <v>5500</v>
      </c>
      <c r="K3180" s="10">
        <f t="shared" si="24"/>
        <v>1925.0000000000002</v>
      </c>
      <c r="L3180" s="10">
        <f t="shared" si="25"/>
        <v>770.00000000000011</v>
      </c>
      <c r="M3180" s="11">
        <v>0.4</v>
      </c>
      <c r="O3180" s="16"/>
      <c r="P3180" s="14"/>
      <c r="Q3180" s="12"/>
      <c r="R3180" s="13"/>
    </row>
    <row r="3181" spans="1:18" ht="15.75" customHeight="1">
      <c r="A3181" s="1"/>
      <c r="B3181" s="6" t="s">
        <v>14</v>
      </c>
      <c r="C3181" s="6">
        <v>1185732</v>
      </c>
      <c r="D3181" s="7">
        <v>44244</v>
      </c>
      <c r="E3181" s="6" t="s">
        <v>33</v>
      </c>
      <c r="F3181" s="6" t="s">
        <v>112</v>
      </c>
      <c r="G3181" s="6" t="s">
        <v>113</v>
      </c>
      <c r="H3181" s="6" t="s">
        <v>18</v>
      </c>
      <c r="I3181" s="8">
        <v>0.4</v>
      </c>
      <c r="J3181" s="9">
        <v>2000</v>
      </c>
      <c r="K3181" s="10">
        <f t="shared" si="24"/>
        <v>800</v>
      </c>
      <c r="L3181" s="10">
        <f t="shared" si="25"/>
        <v>320</v>
      </c>
      <c r="M3181" s="11">
        <v>0.4</v>
      </c>
      <c r="O3181" s="16"/>
      <c r="P3181" s="14"/>
      <c r="Q3181" s="12"/>
      <c r="R3181" s="13"/>
    </row>
    <row r="3182" spans="1:18" ht="15.75" customHeight="1">
      <c r="A3182" s="1"/>
      <c r="B3182" s="6" t="s">
        <v>14</v>
      </c>
      <c r="C3182" s="6">
        <v>1185732</v>
      </c>
      <c r="D3182" s="7">
        <v>44244</v>
      </c>
      <c r="E3182" s="6" t="s">
        <v>33</v>
      </c>
      <c r="F3182" s="6" t="s">
        <v>112</v>
      </c>
      <c r="G3182" s="6" t="s">
        <v>113</v>
      </c>
      <c r="H3182" s="6" t="s">
        <v>19</v>
      </c>
      <c r="I3182" s="8">
        <v>0.30000000000000004</v>
      </c>
      <c r="J3182" s="9">
        <v>3000</v>
      </c>
      <c r="K3182" s="10">
        <f t="shared" si="24"/>
        <v>900.00000000000011</v>
      </c>
      <c r="L3182" s="10">
        <f t="shared" si="25"/>
        <v>360.00000000000006</v>
      </c>
      <c r="M3182" s="11">
        <v>0.4</v>
      </c>
      <c r="O3182" s="16"/>
      <c r="P3182" s="14"/>
      <c r="Q3182" s="12"/>
      <c r="R3182" s="13"/>
    </row>
    <row r="3183" spans="1:18" ht="15.75" customHeight="1">
      <c r="A3183" s="1"/>
      <c r="B3183" s="6" t="s">
        <v>14</v>
      </c>
      <c r="C3183" s="6">
        <v>1185732</v>
      </c>
      <c r="D3183" s="7">
        <v>44244</v>
      </c>
      <c r="E3183" s="6" t="s">
        <v>33</v>
      </c>
      <c r="F3183" s="6" t="s">
        <v>112</v>
      </c>
      <c r="G3183" s="6" t="s">
        <v>113</v>
      </c>
      <c r="H3183" s="6" t="s">
        <v>20</v>
      </c>
      <c r="I3183" s="8">
        <v>0.35000000000000003</v>
      </c>
      <c r="J3183" s="9">
        <v>1750</v>
      </c>
      <c r="K3183" s="10">
        <f t="shared" si="24"/>
        <v>612.50000000000011</v>
      </c>
      <c r="L3183" s="10">
        <f t="shared" si="25"/>
        <v>245.00000000000006</v>
      </c>
      <c r="M3183" s="11">
        <v>0.4</v>
      </c>
      <c r="O3183" s="16"/>
      <c r="P3183" s="14"/>
      <c r="Q3183" s="12"/>
      <c r="R3183" s="13"/>
    </row>
    <row r="3184" spans="1:18" ht="15.75" customHeight="1">
      <c r="A3184" s="1"/>
      <c r="B3184" s="6" t="s">
        <v>14</v>
      </c>
      <c r="C3184" s="6">
        <v>1185732</v>
      </c>
      <c r="D3184" s="7">
        <v>44244</v>
      </c>
      <c r="E3184" s="6" t="s">
        <v>33</v>
      </c>
      <c r="F3184" s="6" t="s">
        <v>112</v>
      </c>
      <c r="G3184" s="6" t="s">
        <v>113</v>
      </c>
      <c r="H3184" s="6" t="s">
        <v>21</v>
      </c>
      <c r="I3184" s="8">
        <v>0.49999999999999994</v>
      </c>
      <c r="J3184" s="9">
        <v>2500</v>
      </c>
      <c r="K3184" s="10">
        <f t="shared" si="24"/>
        <v>1249.9999999999998</v>
      </c>
      <c r="L3184" s="10">
        <f t="shared" si="25"/>
        <v>499.99999999999994</v>
      </c>
      <c r="M3184" s="11">
        <v>0.4</v>
      </c>
      <c r="O3184" s="16"/>
      <c r="P3184" s="14"/>
      <c r="Q3184" s="12"/>
      <c r="R3184" s="13"/>
    </row>
    <row r="3185" spans="1:18" ht="15.75" customHeight="1">
      <c r="A3185" s="1"/>
      <c r="B3185" s="6" t="s">
        <v>14</v>
      </c>
      <c r="C3185" s="6">
        <v>1185732</v>
      </c>
      <c r="D3185" s="7">
        <v>44244</v>
      </c>
      <c r="E3185" s="6" t="s">
        <v>33</v>
      </c>
      <c r="F3185" s="6" t="s">
        <v>112</v>
      </c>
      <c r="G3185" s="6" t="s">
        <v>113</v>
      </c>
      <c r="H3185" s="6" t="s">
        <v>22</v>
      </c>
      <c r="I3185" s="8">
        <v>0.24999999999999994</v>
      </c>
      <c r="J3185" s="9">
        <v>3500</v>
      </c>
      <c r="K3185" s="10">
        <f t="shared" si="24"/>
        <v>874.99999999999977</v>
      </c>
      <c r="L3185" s="10">
        <f t="shared" si="25"/>
        <v>349.99999999999994</v>
      </c>
      <c r="M3185" s="11">
        <v>0.4</v>
      </c>
      <c r="O3185" s="16"/>
      <c r="P3185" s="14"/>
      <c r="Q3185" s="12"/>
      <c r="R3185" s="13"/>
    </row>
    <row r="3186" spans="1:18" ht="15.75" customHeight="1">
      <c r="A3186" s="1"/>
      <c r="B3186" s="6" t="s">
        <v>14</v>
      </c>
      <c r="C3186" s="6">
        <v>1185732</v>
      </c>
      <c r="D3186" s="7">
        <v>44271</v>
      </c>
      <c r="E3186" s="6" t="s">
        <v>33</v>
      </c>
      <c r="F3186" s="6" t="s">
        <v>112</v>
      </c>
      <c r="G3186" s="6" t="s">
        <v>113</v>
      </c>
      <c r="H3186" s="6" t="s">
        <v>17</v>
      </c>
      <c r="I3186" s="8">
        <v>0.30000000000000004</v>
      </c>
      <c r="J3186" s="9">
        <v>5700</v>
      </c>
      <c r="K3186" s="10">
        <f t="shared" si="24"/>
        <v>1710.0000000000002</v>
      </c>
      <c r="L3186" s="10">
        <f t="shared" si="25"/>
        <v>684.00000000000011</v>
      </c>
      <c r="M3186" s="11">
        <v>0.4</v>
      </c>
      <c r="O3186" s="16"/>
      <c r="P3186" s="14"/>
      <c r="Q3186" s="12"/>
      <c r="R3186" s="13"/>
    </row>
    <row r="3187" spans="1:18" ht="15.75" customHeight="1">
      <c r="A3187" s="1"/>
      <c r="B3187" s="6" t="s">
        <v>14</v>
      </c>
      <c r="C3187" s="6">
        <v>1185732</v>
      </c>
      <c r="D3187" s="7">
        <v>44271</v>
      </c>
      <c r="E3187" s="6" t="s">
        <v>33</v>
      </c>
      <c r="F3187" s="6" t="s">
        <v>112</v>
      </c>
      <c r="G3187" s="6" t="s">
        <v>113</v>
      </c>
      <c r="H3187" s="6" t="s">
        <v>18</v>
      </c>
      <c r="I3187" s="8">
        <v>0.30000000000000004</v>
      </c>
      <c r="J3187" s="9">
        <v>2750</v>
      </c>
      <c r="K3187" s="10">
        <f t="shared" si="24"/>
        <v>825.00000000000011</v>
      </c>
      <c r="L3187" s="10">
        <f t="shared" si="25"/>
        <v>330.00000000000006</v>
      </c>
      <c r="M3187" s="11">
        <v>0.4</v>
      </c>
      <c r="O3187" s="16"/>
      <c r="P3187" s="14"/>
      <c r="Q3187" s="12"/>
      <c r="R3187" s="13"/>
    </row>
    <row r="3188" spans="1:18" ht="15.75" customHeight="1">
      <c r="A3188" s="1"/>
      <c r="B3188" s="6" t="s">
        <v>14</v>
      </c>
      <c r="C3188" s="6">
        <v>1185732</v>
      </c>
      <c r="D3188" s="7">
        <v>44271</v>
      </c>
      <c r="E3188" s="6" t="s">
        <v>33</v>
      </c>
      <c r="F3188" s="6" t="s">
        <v>112</v>
      </c>
      <c r="G3188" s="6" t="s">
        <v>113</v>
      </c>
      <c r="H3188" s="6" t="s">
        <v>19</v>
      </c>
      <c r="I3188" s="8">
        <v>0.2</v>
      </c>
      <c r="J3188" s="9">
        <v>3250</v>
      </c>
      <c r="K3188" s="10">
        <f t="shared" si="24"/>
        <v>650</v>
      </c>
      <c r="L3188" s="10">
        <f t="shared" si="25"/>
        <v>260</v>
      </c>
      <c r="M3188" s="11">
        <v>0.4</v>
      </c>
      <c r="O3188" s="16"/>
      <c r="P3188" s="14"/>
      <c r="Q3188" s="12"/>
      <c r="R3188" s="13"/>
    </row>
    <row r="3189" spans="1:18" ht="15.75" customHeight="1">
      <c r="A3189" s="1"/>
      <c r="B3189" s="6" t="s">
        <v>14</v>
      </c>
      <c r="C3189" s="6">
        <v>1185732</v>
      </c>
      <c r="D3189" s="7">
        <v>44271</v>
      </c>
      <c r="E3189" s="6" t="s">
        <v>33</v>
      </c>
      <c r="F3189" s="6" t="s">
        <v>112</v>
      </c>
      <c r="G3189" s="6" t="s">
        <v>113</v>
      </c>
      <c r="H3189" s="6" t="s">
        <v>20</v>
      </c>
      <c r="I3189" s="8">
        <v>0.24999999999999994</v>
      </c>
      <c r="J3189" s="9">
        <v>1750</v>
      </c>
      <c r="K3189" s="10">
        <f t="shared" si="24"/>
        <v>437.49999999999989</v>
      </c>
      <c r="L3189" s="10">
        <f t="shared" si="25"/>
        <v>174.99999999999997</v>
      </c>
      <c r="M3189" s="11">
        <v>0.4</v>
      </c>
      <c r="O3189" s="16"/>
      <c r="P3189" s="14"/>
      <c r="Q3189" s="12"/>
      <c r="R3189" s="13"/>
    </row>
    <row r="3190" spans="1:18" ht="15.75" customHeight="1">
      <c r="A3190" s="1"/>
      <c r="B3190" s="6" t="s">
        <v>14</v>
      </c>
      <c r="C3190" s="6">
        <v>1185732</v>
      </c>
      <c r="D3190" s="7">
        <v>44271</v>
      </c>
      <c r="E3190" s="6" t="s">
        <v>33</v>
      </c>
      <c r="F3190" s="6" t="s">
        <v>112</v>
      </c>
      <c r="G3190" s="6" t="s">
        <v>113</v>
      </c>
      <c r="H3190" s="6" t="s">
        <v>21</v>
      </c>
      <c r="I3190" s="8">
        <v>0.4</v>
      </c>
      <c r="J3190" s="9">
        <v>2250</v>
      </c>
      <c r="K3190" s="10">
        <f t="shared" si="24"/>
        <v>900</v>
      </c>
      <c r="L3190" s="10">
        <f t="shared" si="25"/>
        <v>360</v>
      </c>
      <c r="M3190" s="11">
        <v>0.4</v>
      </c>
      <c r="O3190" s="16"/>
      <c r="P3190" s="14"/>
      <c r="Q3190" s="12"/>
      <c r="R3190" s="13"/>
    </row>
    <row r="3191" spans="1:18" ht="15.75" customHeight="1">
      <c r="A3191" s="1"/>
      <c r="B3191" s="6" t="s">
        <v>14</v>
      </c>
      <c r="C3191" s="6">
        <v>1185732</v>
      </c>
      <c r="D3191" s="7">
        <v>44271</v>
      </c>
      <c r="E3191" s="6" t="s">
        <v>33</v>
      </c>
      <c r="F3191" s="6" t="s">
        <v>112</v>
      </c>
      <c r="G3191" s="6" t="s">
        <v>113</v>
      </c>
      <c r="H3191" s="6" t="s">
        <v>22</v>
      </c>
      <c r="I3191" s="8">
        <v>0.30000000000000004</v>
      </c>
      <c r="J3191" s="9">
        <v>3250</v>
      </c>
      <c r="K3191" s="10">
        <f t="shared" si="24"/>
        <v>975.00000000000011</v>
      </c>
      <c r="L3191" s="10">
        <f t="shared" si="25"/>
        <v>390.00000000000006</v>
      </c>
      <c r="M3191" s="11">
        <v>0.4</v>
      </c>
      <c r="O3191" s="16"/>
      <c r="P3191" s="14"/>
      <c r="Q3191" s="12"/>
      <c r="R3191" s="13"/>
    </row>
    <row r="3192" spans="1:18" ht="15.75" customHeight="1">
      <c r="A3192" s="1"/>
      <c r="B3192" s="6" t="s">
        <v>14</v>
      </c>
      <c r="C3192" s="6">
        <v>1185732</v>
      </c>
      <c r="D3192" s="7">
        <v>44303</v>
      </c>
      <c r="E3192" s="6" t="s">
        <v>33</v>
      </c>
      <c r="F3192" s="6" t="s">
        <v>112</v>
      </c>
      <c r="G3192" s="6" t="s">
        <v>113</v>
      </c>
      <c r="H3192" s="6" t="s">
        <v>17</v>
      </c>
      <c r="I3192" s="8">
        <v>0.30000000000000004</v>
      </c>
      <c r="J3192" s="9">
        <v>5500</v>
      </c>
      <c r="K3192" s="10">
        <f t="shared" si="24"/>
        <v>1650.0000000000002</v>
      </c>
      <c r="L3192" s="10">
        <f t="shared" si="25"/>
        <v>660.00000000000011</v>
      </c>
      <c r="M3192" s="11">
        <v>0.4</v>
      </c>
      <c r="O3192" s="16"/>
      <c r="P3192" s="14"/>
      <c r="Q3192" s="12"/>
      <c r="R3192" s="13"/>
    </row>
    <row r="3193" spans="1:18" ht="15.75" customHeight="1">
      <c r="A3193" s="1"/>
      <c r="B3193" s="6" t="s">
        <v>14</v>
      </c>
      <c r="C3193" s="6">
        <v>1185732</v>
      </c>
      <c r="D3193" s="7">
        <v>44303</v>
      </c>
      <c r="E3193" s="6" t="s">
        <v>33</v>
      </c>
      <c r="F3193" s="6" t="s">
        <v>112</v>
      </c>
      <c r="G3193" s="6" t="s">
        <v>113</v>
      </c>
      <c r="H3193" s="6" t="s">
        <v>18</v>
      </c>
      <c r="I3193" s="8">
        <v>0.30000000000000004</v>
      </c>
      <c r="J3193" s="9">
        <v>2500</v>
      </c>
      <c r="K3193" s="10">
        <f t="shared" si="24"/>
        <v>750.00000000000011</v>
      </c>
      <c r="L3193" s="10">
        <f t="shared" si="25"/>
        <v>300.00000000000006</v>
      </c>
      <c r="M3193" s="11">
        <v>0.4</v>
      </c>
      <c r="O3193" s="16"/>
      <c r="P3193" s="14"/>
      <c r="Q3193" s="12"/>
      <c r="R3193" s="13"/>
    </row>
    <row r="3194" spans="1:18" ht="15.75" customHeight="1">
      <c r="A3194" s="1"/>
      <c r="B3194" s="6" t="s">
        <v>14</v>
      </c>
      <c r="C3194" s="6">
        <v>1185732</v>
      </c>
      <c r="D3194" s="7">
        <v>44303</v>
      </c>
      <c r="E3194" s="6" t="s">
        <v>33</v>
      </c>
      <c r="F3194" s="6" t="s">
        <v>112</v>
      </c>
      <c r="G3194" s="6" t="s">
        <v>113</v>
      </c>
      <c r="H3194" s="6" t="s">
        <v>19</v>
      </c>
      <c r="I3194" s="8">
        <v>0.2</v>
      </c>
      <c r="J3194" s="9">
        <v>2500</v>
      </c>
      <c r="K3194" s="10">
        <f t="shared" si="24"/>
        <v>500</v>
      </c>
      <c r="L3194" s="10">
        <f t="shared" si="25"/>
        <v>200</v>
      </c>
      <c r="M3194" s="11">
        <v>0.4</v>
      </c>
      <c r="O3194" s="16"/>
      <c r="P3194" s="14"/>
      <c r="Q3194" s="12"/>
      <c r="R3194" s="13"/>
    </row>
    <row r="3195" spans="1:18" ht="15.75" customHeight="1">
      <c r="A3195" s="1"/>
      <c r="B3195" s="6" t="s">
        <v>14</v>
      </c>
      <c r="C3195" s="6">
        <v>1185732</v>
      </c>
      <c r="D3195" s="7">
        <v>44303</v>
      </c>
      <c r="E3195" s="6" t="s">
        <v>33</v>
      </c>
      <c r="F3195" s="6" t="s">
        <v>112</v>
      </c>
      <c r="G3195" s="6" t="s">
        <v>113</v>
      </c>
      <c r="H3195" s="6" t="s">
        <v>20</v>
      </c>
      <c r="I3195" s="8">
        <v>0.24999999999999994</v>
      </c>
      <c r="J3195" s="9">
        <v>1750</v>
      </c>
      <c r="K3195" s="10">
        <f t="shared" si="24"/>
        <v>437.49999999999989</v>
      </c>
      <c r="L3195" s="10">
        <f t="shared" si="25"/>
        <v>174.99999999999997</v>
      </c>
      <c r="M3195" s="11">
        <v>0.4</v>
      </c>
      <c r="O3195" s="16"/>
      <c r="P3195" s="14"/>
      <c r="Q3195" s="12"/>
      <c r="R3195" s="13"/>
    </row>
    <row r="3196" spans="1:18" ht="15.75" customHeight="1">
      <c r="A3196" s="1"/>
      <c r="B3196" s="6" t="s">
        <v>14</v>
      </c>
      <c r="C3196" s="6">
        <v>1185732</v>
      </c>
      <c r="D3196" s="7">
        <v>44303</v>
      </c>
      <c r="E3196" s="6" t="s">
        <v>33</v>
      </c>
      <c r="F3196" s="6" t="s">
        <v>112</v>
      </c>
      <c r="G3196" s="6" t="s">
        <v>113</v>
      </c>
      <c r="H3196" s="6" t="s">
        <v>21</v>
      </c>
      <c r="I3196" s="8">
        <v>0.65</v>
      </c>
      <c r="J3196" s="9">
        <v>2000</v>
      </c>
      <c r="K3196" s="10">
        <f t="shared" si="24"/>
        <v>1300</v>
      </c>
      <c r="L3196" s="10">
        <f t="shared" si="25"/>
        <v>520</v>
      </c>
      <c r="M3196" s="11">
        <v>0.4</v>
      </c>
      <c r="O3196" s="16"/>
      <c r="P3196" s="14"/>
      <c r="Q3196" s="12"/>
      <c r="R3196" s="13"/>
    </row>
    <row r="3197" spans="1:18" ht="15.75" customHeight="1">
      <c r="A3197" s="1"/>
      <c r="B3197" s="6" t="s">
        <v>14</v>
      </c>
      <c r="C3197" s="6">
        <v>1185732</v>
      </c>
      <c r="D3197" s="7">
        <v>44303</v>
      </c>
      <c r="E3197" s="6" t="s">
        <v>33</v>
      </c>
      <c r="F3197" s="6" t="s">
        <v>112</v>
      </c>
      <c r="G3197" s="6" t="s">
        <v>113</v>
      </c>
      <c r="H3197" s="6" t="s">
        <v>22</v>
      </c>
      <c r="I3197" s="8">
        <v>0.5</v>
      </c>
      <c r="J3197" s="9">
        <v>3250</v>
      </c>
      <c r="K3197" s="10">
        <f t="shared" si="24"/>
        <v>1625</v>
      </c>
      <c r="L3197" s="10">
        <f t="shared" si="25"/>
        <v>650</v>
      </c>
      <c r="M3197" s="11">
        <v>0.4</v>
      </c>
      <c r="O3197" s="16"/>
      <c r="P3197" s="14"/>
      <c r="Q3197" s="12"/>
      <c r="R3197" s="13"/>
    </row>
    <row r="3198" spans="1:18" ht="15.75" customHeight="1">
      <c r="A3198" s="1"/>
      <c r="B3198" s="6" t="s">
        <v>14</v>
      </c>
      <c r="C3198" s="6">
        <v>1185732</v>
      </c>
      <c r="D3198" s="7">
        <v>44334</v>
      </c>
      <c r="E3198" s="6" t="s">
        <v>33</v>
      </c>
      <c r="F3198" s="6" t="s">
        <v>112</v>
      </c>
      <c r="G3198" s="6" t="s">
        <v>113</v>
      </c>
      <c r="H3198" s="6" t="s">
        <v>17</v>
      </c>
      <c r="I3198" s="8">
        <v>0.6</v>
      </c>
      <c r="J3198" s="9">
        <v>5950</v>
      </c>
      <c r="K3198" s="10">
        <f t="shared" si="24"/>
        <v>3570</v>
      </c>
      <c r="L3198" s="10">
        <f t="shared" si="25"/>
        <v>1428</v>
      </c>
      <c r="M3198" s="11">
        <v>0.4</v>
      </c>
      <c r="O3198" s="16"/>
      <c r="P3198" s="14"/>
      <c r="Q3198" s="12"/>
      <c r="R3198" s="13"/>
    </row>
    <row r="3199" spans="1:18" ht="15.75" customHeight="1">
      <c r="A3199" s="1"/>
      <c r="B3199" s="6" t="s">
        <v>14</v>
      </c>
      <c r="C3199" s="6">
        <v>1185732</v>
      </c>
      <c r="D3199" s="7">
        <v>44334</v>
      </c>
      <c r="E3199" s="6" t="s">
        <v>33</v>
      </c>
      <c r="F3199" s="6" t="s">
        <v>112</v>
      </c>
      <c r="G3199" s="6" t="s">
        <v>113</v>
      </c>
      <c r="H3199" s="6" t="s">
        <v>18</v>
      </c>
      <c r="I3199" s="8">
        <v>0.4</v>
      </c>
      <c r="J3199" s="9">
        <v>3000</v>
      </c>
      <c r="K3199" s="10">
        <f t="shared" si="24"/>
        <v>1200</v>
      </c>
      <c r="L3199" s="10">
        <f t="shared" si="25"/>
        <v>480</v>
      </c>
      <c r="M3199" s="11">
        <v>0.4</v>
      </c>
      <c r="O3199" s="16"/>
      <c r="P3199" s="14"/>
      <c r="Q3199" s="12"/>
      <c r="R3199" s="13"/>
    </row>
    <row r="3200" spans="1:18" ht="15.75" customHeight="1">
      <c r="A3200" s="1"/>
      <c r="B3200" s="6" t="s">
        <v>14</v>
      </c>
      <c r="C3200" s="6">
        <v>1185732</v>
      </c>
      <c r="D3200" s="7">
        <v>44334</v>
      </c>
      <c r="E3200" s="6" t="s">
        <v>33</v>
      </c>
      <c r="F3200" s="6" t="s">
        <v>112</v>
      </c>
      <c r="G3200" s="6" t="s">
        <v>113</v>
      </c>
      <c r="H3200" s="6" t="s">
        <v>19</v>
      </c>
      <c r="I3200" s="8">
        <v>0.35000000000000003</v>
      </c>
      <c r="J3200" s="9">
        <v>2750</v>
      </c>
      <c r="K3200" s="10">
        <f t="shared" si="24"/>
        <v>962.50000000000011</v>
      </c>
      <c r="L3200" s="10">
        <f t="shared" si="25"/>
        <v>385.00000000000006</v>
      </c>
      <c r="M3200" s="11">
        <v>0.4</v>
      </c>
      <c r="O3200" s="16"/>
      <c r="P3200" s="14"/>
      <c r="Q3200" s="12"/>
      <c r="R3200" s="13"/>
    </row>
    <row r="3201" spans="1:18" ht="15.75" customHeight="1">
      <c r="A3201" s="1"/>
      <c r="B3201" s="6" t="s">
        <v>14</v>
      </c>
      <c r="C3201" s="6">
        <v>1185732</v>
      </c>
      <c r="D3201" s="7">
        <v>44334</v>
      </c>
      <c r="E3201" s="6" t="s">
        <v>33</v>
      </c>
      <c r="F3201" s="6" t="s">
        <v>112</v>
      </c>
      <c r="G3201" s="6" t="s">
        <v>113</v>
      </c>
      <c r="H3201" s="6" t="s">
        <v>20</v>
      </c>
      <c r="I3201" s="8">
        <v>0.35000000000000003</v>
      </c>
      <c r="J3201" s="9">
        <v>2000</v>
      </c>
      <c r="K3201" s="10">
        <f t="shared" si="24"/>
        <v>700.00000000000011</v>
      </c>
      <c r="L3201" s="10">
        <f t="shared" si="25"/>
        <v>280.00000000000006</v>
      </c>
      <c r="M3201" s="11">
        <v>0.4</v>
      </c>
      <c r="O3201" s="16"/>
      <c r="P3201" s="14"/>
      <c r="Q3201" s="12"/>
      <c r="R3201" s="13"/>
    </row>
    <row r="3202" spans="1:18" ht="15.75" customHeight="1">
      <c r="A3202" s="1"/>
      <c r="B3202" s="6" t="s">
        <v>14</v>
      </c>
      <c r="C3202" s="6">
        <v>1185732</v>
      </c>
      <c r="D3202" s="7">
        <v>44334</v>
      </c>
      <c r="E3202" s="6" t="s">
        <v>33</v>
      </c>
      <c r="F3202" s="6" t="s">
        <v>112</v>
      </c>
      <c r="G3202" s="6" t="s">
        <v>113</v>
      </c>
      <c r="H3202" s="6" t="s">
        <v>21</v>
      </c>
      <c r="I3202" s="8">
        <v>0.44999999999999996</v>
      </c>
      <c r="J3202" s="9">
        <v>2250</v>
      </c>
      <c r="K3202" s="10">
        <f t="shared" si="24"/>
        <v>1012.4999999999999</v>
      </c>
      <c r="L3202" s="10">
        <f t="shared" si="25"/>
        <v>405</v>
      </c>
      <c r="M3202" s="11">
        <v>0.4</v>
      </c>
      <c r="O3202" s="16"/>
      <c r="P3202" s="14"/>
      <c r="Q3202" s="12"/>
      <c r="R3202" s="13"/>
    </row>
    <row r="3203" spans="1:18" ht="15.75" customHeight="1">
      <c r="A3203" s="1"/>
      <c r="B3203" s="6" t="s">
        <v>14</v>
      </c>
      <c r="C3203" s="6">
        <v>1185732</v>
      </c>
      <c r="D3203" s="7">
        <v>44334</v>
      </c>
      <c r="E3203" s="6" t="s">
        <v>33</v>
      </c>
      <c r="F3203" s="6" t="s">
        <v>112</v>
      </c>
      <c r="G3203" s="6" t="s">
        <v>113</v>
      </c>
      <c r="H3203" s="6" t="s">
        <v>22</v>
      </c>
      <c r="I3203" s="8">
        <v>0.54999999999999993</v>
      </c>
      <c r="J3203" s="9">
        <v>3500</v>
      </c>
      <c r="K3203" s="10">
        <f t="shared" si="24"/>
        <v>1924.9999999999998</v>
      </c>
      <c r="L3203" s="10">
        <f t="shared" si="25"/>
        <v>770</v>
      </c>
      <c r="M3203" s="11">
        <v>0.4</v>
      </c>
      <c r="O3203" s="16"/>
      <c r="P3203" s="14"/>
      <c r="Q3203" s="12"/>
      <c r="R3203" s="13"/>
    </row>
    <row r="3204" spans="1:18" ht="15.75" customHeight="1">
      <c r="A3204" s="1"/>
      <c r="B3204" s="6" t="s">
        <v>14</v>
      </c>
      <c r="C3204" s="6">
        <v>1185732</v>
      </c>
      <c r="D3204" s="7">
        <v>44364</v>
      </c>
      <c r="E3204" s="6" t="s">
        <v>33</v>
      </c>
      <c r="F3204" s="6" t="s">
        <v>112</v>
      </c>
      <c r="G3204" s="6" t="s">
        <v>113</v>
      </c>
      <c r="H3204" s="6" t="s">
        <v>17</v>
      </c>
      <c r="I3204" s="8">
        <v>0.45</v>
      </c>
      <c r="J3204" s="9">
        <v>6000</v>
      </c>
      <c r="K3204" s="10">
        <f t="shared" si="24"/>
        <v>2700</v>
      </c>
      <c r="L3204" s="10">
        <f t="shared" si="25"/>
        <v>1080</v>
      </c>
      <c r="M3204" s="11">
        <v>0.4</v>
      </c>
      <c r="O3204" s="16"/>
      <c r="P3204" s="14"/>
      <c r="Q3204" s="12"/>
      <c r="R3204" s="13"/>
    </row>
    <row r="3205" spans="1:18" ht="15.75" customHeight="1">
      <c r="A3205" s="1"/>
      <c r="B3205" s="6" t="s">
        <v>14</v>
      </c>
      <c r="C3205" s="6">
        <v>1185732</v>
      </c>
      <c r="D3205" s="7">
        <v>44364</v>
      </c>
      <c r="E3205" s="6" t="s">
        <v>33</v>
      </c>
      <c r="F3205" s="6" t="s">
        <v>112</v>
      </c>
      <c r="G3205" s="6" t="s">
        <v>113</v>
      </c>
      <c r="H3205" s="6" t="s">
        <v>18</v>
      </c>
      <c r="I3205" s="8">
        <v>0.40000000000000008</v>
      </c>
      <c r="J3205" s="9">
        <v>4250</v>
      </c>
      <c r="K3205" s="10">
        <f t="shared" si="24"/>
        <v>1700.0000000000002</v>
      </c>
      <c r="L3205" s="10">
        <f t="shared" si="25"/>
        <v>680.00000000000011</v>
      </c>
      <c r="M3205" s="11">
        <v>0.4</v>
      </c>
      <c r="O3205" s="16"/>
      <c r="P3205" s="14"/>
      <c r="Q3205" s="12"/>
      <c r="R3205" s="13"/>
    </row>
    <row r="3206" spans="1:18" ht="15.75" customHeight="1">
      <c r="A3206" s="1"/>
      <c r="B3206" s="6" t="s">
        <v>14</v>
      </c>
      <c r="C3206" s="6">
        <v>1185732</v>
      </c>
      <c r="D3206" s="7">
        <v>44364</v>
      </c>
      <c r="E3206" s="6" t="s">
        <v>33</v>
      </c>
      <c r="F3206" s="6" t="s">
        <v>112</v>
      </c>
      <c r="G3206" s="6" t="s">
        <v>113</v>
      </c>
      <c r="H3206" s="6" t="s">
        <v>19</v>
      </c>
      <c r="I3206" s="8">
        <v>0.35000000000000003</v>
      </c>
      <c r="J3206" s="9">
        <v>3000</v>
      </c>
      <c r="K3206" s="10">
        <f t="shared" si="24"/>
        <v>1050</v>
      </c>
      <c r="L3206" s="10">
        <f t="shared" si="25"/>
        <v>420</v>
      </c>
      <c r="M3206" s="11">
        <v>0.4</v>
      </c>
      <c r="O3206" s="16"/>
      <c r="P3206" s="14"/>
      <c r="Q3206" s="12"/>
      <c r="R3206" s="13"/>
    </row>
    <row r="3207" spans="1:18" ht="15.75" customHeight="1">
      <c r="A3207" s="1"/>
      <c r="B3207" s="6" t="s">
        <v>14</v>
      </c>
      <c r="C3207" s="6">
        <v>1185732</v>
      </c>
      <c r="D3207" s="7">
        <v>44364</v>
      </c>
      <c r="E3207" s="6" t="s">
        <v>33</v>
      </c>
      <c r="F3207" s="6" t="s">
        <v>112</v>
      </c>
      <c r="G3207" s="6" t="s">
        <v>113</v>
      </c>
      <c r="H3207" s="6" t="s">
        <v>20</v>
      </c>
      <c r="I3207" s="8">
        <v>0.35000000000000003</v>
      </c>
      <c r="J3207" s="9">
        <v>2750</v>
      </c>
      <c r="K3207" s="10">
        <f t="shared" si="24"/>
        <v>962.50000000000011</v>
      </c>
      <c r="L3207" s="10">
        <f t="shared" si="25"/>
        <v>385.00000000000006</v>
      </c>
      <c r="M3207" s="11">
        <v>0.4</v>
      </c>
      <c r="O3207" s="16"/>
      <c r="P3207" s="14"/>
      <c r="Q3207" s="12"/>
      <c r="R3207" s="13"/>
    </row>
    <row r="3208" spans="1:18" ht="15.75" customHeight="1">
      <c r="A3208" s="1"/>
      <c r="B3208" s="6" t="s">
        <v>14</v>
      </c>
      <c r="C3208" s="6">
        <v>1185732</v>
      </c>
      <c r="D3208" s="7">
        <v>44364</v>
      </c>
      <c r="E3208" s="6" t="s">
        <v>33</v>
      </c>
      <c r="F3208" s="6" t="s">
        <v>112</v>
      </c>
      <c r="G3208" s="6" t="s">
        <v>113</v>
      </c>
      <c r="H3208" s="6" t="s">
        <v>21</v>
      </c>
      <c r="I3208" s="8">
        <v>0.45</v>
      </c>
      <c r="J3208" s="9">
        <v>2750</v>
      </c>
      <c r="K3208" s="10">
        <f t="shared" si="24"/>
        <v>1237.5</v>
      </c>
      <c r="L3208" s="10">
        <f t="shared" si="25"/>
        <v>495</v>
      </c>
      <c r="M3208" s="11">
        <v>0.4</v>
      </c>
      <c r="O3208" s="16"/>
      <c r="P3208" s="14"/>
      <c r="Q3208" s="12"/>
      <c r="R3208" s="13"/>
    </row>
    <row r="3209" spans="1:18" ht="15.75" customHeight="1">
      <c r="A3209" s="1"/>
      <c r="B3209" s="6" t="s">
        <v>14</v>
      </c>
      <c r="C3209" s="6">
        <v>1185732</v>
      </c>
      <c r="D3209" s="7">
        <v>44364</v>
      </c>
      <c r="E3209" s="6" t="s">
        <v>33</v>
      </c>
      <c r="F3209" s="6" t="s">
        <v>112</v>
      </c>
      <c r="G3209" s="6" t="s">
        <v>113</v>
      </c>
      <c r="H3209" s="6" t="s">
        <v>22</v>
      </c>
      <c r="I3209" s="8">
        <v>0.65000000000000013</v>
      </c>
      <c r="J3209" s="9">
        <v>4250</v>
      </c>
      <c r="K3209" s="10">
        <f t="shared" si="24"/>
        <v>2762.5000000000005</v>
      </c>
      <c r="L3209" s="10">
        <f t="shared" si="25"/>
        <v>1105.0000000000002</v>
      </c>
      <c r="M3209" s="11">
        <v>0.4</v>
      </c>
      <c r="O3209" s="16"/>
      <c r="P3209" s="14"/>
      <c r="Q3209" s="12"/>
      <c r="R3209" s="13"/>
    </row>
    <row r="3210" spans="1:18" ht="15.75" customHeight="1">
      <c r="A3210" s="1"/>
      <c r="B3210" s="6" t="s">
        <v>14</v>
      </c>
      <c r="C3210" s="6">
        <v>1185732</v>
      </c>
      <c r="D3210" s="7">
        <v>44393</v>
      </c>
      <c r="E3210" s="6" t="s">
        <v>33</v>
      </c>
      <c r="F3210" s="6" t="s">
        <v>112</v>
      </c>
      <c r="G3210" s="6" t="s">
        <v>113</v>
      </c>
      <c r="H3210" s="6" t="s">
        <v>17</v>
      </c>
      <c r="I3210" s="8">
        <v>0.60000000000000009</v>
      </c>
      <c r="J3210" s="9">
        <v>6500</v>
      </c>
      <c r="K3210" s="10">
        <f t="shared" si="24"/>
        <v>3900.0000000000005</v>
      </c>
      <c r="L3210" s="10">
        <f t="shared" si="25"/>
        <v>1560.0000000000002</v>
      </c>
      <c r="M3210" s="11">
        <v>0.4</v>
      </c>
      <c r="O3210" s="16"/>
      <c r="P3210" s="14"/>
      <c r="Q3210" s="12"/>
      <c r="R3210" s="13"/>
    </row>
    <row r="3211" spans="1:18" ht="15.75" customHeight="1">
      <c r="A3211" s="1"/>
      <c r="B3211" s="6" t="s">
        <v>14</v>
      </c>
      <c r="C3211" s="6">
        <v>1185732</v>
      </c>
      <c r="D3211" s="7">
        <v>44393</v>
      </c>
      <c r="E3211" s="6" t="s">
        <v>33</v>
      </c>
      <c r="F3211" s="6" t="s">
        <v>112</v>
      </c>
      <c r="G3211" s="6" t="s">
        <v>113</v>
      </c>
      <c r="H3211" s="6" t="s">
        <v>18</v>
      </c>
      <c r="I3211" s="8">
        <v>0.55000000000000016</v>
      </c>
      <c r="J3211" s="9">
        <v>4000</v>
      </c>
      <c r="K3211" s="10">
        <f t="shared" si="24"/>
        <v>2200.0000000000005</v>
      </c>
      <c r="L3211" s="10">
        <f t="shared" si="25"/>
        <v>880.00000000000023</v>
      </c>
      <c r="M3211" s="11">
        <v>0.4</v>
      </c>
      <c r="O3211" s="16"/>
      <c r="P3211" s="14"/>
      <c r="Q3211" s="12"/>
      <c r="R3211" s="13"/>
    </row>
    <row r="3212" spans="1:18" ht="15.75" customHeight="1">
      <c r="A3212" s="1"/>
      <c r="B3212" s="6" t="s">
        <v>14</v>
      </c>
      <c r="C3212" s="6">
        <v>1185732</v>
      </c>
      <c r="D3212" s="7">
        <v>44393</v>
      </c>
      <c r="E3212" s="6" t="s">
        <v>33</v>
      </c>
      <c r="F3212" s="6" t="s">
        <v>112</v>
      </c>
      <c r="G3212" s="6" t="s">
        <v>113</v>
      </c>
      <c r="H3212" s="6" t="s">
        <v>19</v>
      </c>
      <c r="I3212" s="8">
        <v>0.5</v>
      </c>
      <c r="J3212" s="9">
        <v>3250</v>
      </c>
      <c r="K3212" s="10">
        <f t="shared" si="24"/>
        <v>1625</v>
      </c>
      <c r="L3212" s="10">
        <f t="shared" si="25"/>
        <v>650</v>
      </c>
      <c r="M3212" s="11">
        <v>0.4</v>
      </c>
      <c r="O3212" s="16"/>
      <c r="P3212" s="14"/>
      <c r="Q3212" s="12"/>
      <c r="R3212" s="13"/>
    </row>
    <row r="3213" spans="1:18" ht="15.75" customHeight="1">
      <c r="A3213" s="1"/>
      <c r="B3213" s="6" t="s">
        <v>14</v>
      </c>
      <c r="C3213" s="6">
        <v>1185732</v>
      </c>
      <c r="D3213" s="7">
        <v>44393</v>
      </c>
      <c r="E3213" s="6" t="s">
        <v>33</v>
      </c>
      <c r="F3213" s="6" t="s">
        <v>112</v>
      </c>
      <c r="G3213" s="6" t="s">
        <v>113</v>
      </c>
      <c r="H3213" s="6" t="s">
        <v>20</v>
      </c>
      <c r="I3213" s="8">
        <v>0.5</v>
      </c>
      <c r="J3213" s="9">
        <v>2750</v>
      </c>
      <c r="K3213" s="10">
        <f t="shared" si="24"/>
        <v>1375</v>
      </c>
      <c r="L3213" s="10">
        <f t="shared" si="25"/>
        <v>550</v>
      </c>
      <c r="M3213" s="11">
        <v>0.4</v>
      </c>
      <c r="O3213" s="16"/>
      <c r="P3213" s="14"/>
      <c r="Q3213" s="12"/>
      <c r="R3213" s="13"/>
    </row>
    <row r="3214" spans="1:18" ht="15.75" customHeight="1">
      <c r="A3214" s="1"/>
      <c r="B3214" s="6" t="s">
        <v>14</v>
      </c>
      <c r="C3214" s="6">
        <v>1185732</v>
      </c>
      <c r="D3214" s="7">
        <v>44393</v>
      </c>
      <c r="E3214" s="6" t="s">
        <v>33</v>
      </c>
      <c r="F3214" s="6" t="s">
        <v>112</v>
      </c>
      <c r="G3214" s="6" t="s">
        <v>113</v>
      </c>
      <c r="H3214" s="6" t="s">
        <v>21</v>
      </c>
      <c r="I3214" s="8">
        <v>0.60000000000000009</v>
      </c>
      <c r="J3214" s="9">
        <v>3000</v>
      </c>
      <c r="K3214" s="10">
        <f t="shared" si="24"/>
        <v>1800.0000000000002</v>
      </c>
      <c r="L3214" s="10">
        <f t="shared" si="25"/>
        <v>720.00000000000011</v>
      </c>
      <c r="M3214" s="11">
        <v>0.4</v>
      </c>
      <c r="O3214" s="16"/>
      <c r="P3214" s="14"/>
      <c r="Q3214" s="12"/>
      <c r="R3214" s="13"/>
    </row>
    <row r="3215" spans="1:18" ht="15.75" customHeight="1">
      <c r="A3215" s="1"/>
      <c r="B3215" s="6" t="s">
        <v>14</v>
      </c>
      <c r="C3215" s="6">
        <v>1185732</v>
      </c>
      <c r="D3215" s="7">
        <v>44393</v>
      </c>
      <c r="E3215" s="6" t="s">
        <v>33</v>
      </c>
      <c r="F3215" s="6" t="s">
        <v>112</v>
      </c>
      <c r="G3215" s="6" t="s">
        <v>113</v>
      </c>
      <c r="H3215" s="6" t="s">
        <v>22</v>
      </c>
      <c r="I3215" s="8">
        <v>0.65000000000000013</v>
      </c>
      <c r="J3215" s="9">
        <v>4750</v>
      </c>
      <c r="K3215" s="10">
        <f t="shared" si="24"/>
        <v>3087.5000000000005</v>
      </c>
      <c r="L3215" s="10">
        <f t="shared" si="25"/>
        <v>1235.0000000000002</v>
      </c>
      <c r="M3215" s="11">
        <v>0.4</v>
      </c>
      <c r="O3215" s="16"/>
      <c r="P3215" s="14"/>
      <c r="Q3215" s="12"/>
      <c r="R3215" s="13"/>
    </row>
    <row r="3216" spans="1:18" ht="15.75" customHeight="1">
      <c r="A3216" s="1"/>
      <c r="B3216" s="6" t="s">
        <v>14</v>
      </c>
      <c r="C3216" s="6">
        <v>1185732</v>
      </c>
      <c r="D3216" s="7">
        <v>44425</v>
      </c>
      <c r="E3216" s="6" t="s">
        <v>33</v>
      </c>
      <c r="F3216" s="6" t="s">
        <v>112</v>
      </c>
      <c r="G3216" s="6" t="s">
        <v>113</v>
      </c>
      <c r="H3216" s="6" t="s">
        <v>17</v>
      </c>
      <c r="I3216" s="8">
        <v>0.5</v>
      </c>
      <c r="J3216" s="9">
        <v>5250</v>
      </c>
      <c r="K3216" s="10">
        <f t="shared" si="24"/>
        <v>2625</v>
      </c>
      <c r="L3216" s="10">
        <f t="shared" si="25"/>
        <v>1050</v>
      </c>
      <c r="M3216" s="11">
        <v>0.4</v>
      </c>
      <c r="O3216" s="16"/>
      <c r="P3216" s="14"/>
      <c r="Q3216" s="12"/>
      <c r="R3216" s="13"/>
    </row>
    <row r="3217" spans="1:18" ht="15.75" customHeight="1">
      <c r="A3217" s="1"/>
      <c r="B3217" s="6" t="s">
        <v>14</v>
      </c>
      <c r="C3217" s="6">
        <v>1185732</v>
      </c>
      <c r="D3217" s="7">
        <v>44425</v>
      </c>
      <c r="E3217" s="6" t="s">
        <v>33</v>
      </c>
      <c r="F3217" s="6" t="s">
        <v>112</v>
      </c>
      <c r="G3217" s="6" t="s">
        <v>113</v>
      </c>
      <c r="H3217" s="6" t="s">
        <v>18</v>
      </c>
      <c r="I3217" s="8">
        <v>0.45000000000000007</v>
      </c>
      <c r="J3217" s="9">
        <v>3000</v>
      </c>
      <c r="K3217" s="10">
        <f t="shared" si="24"/>
        <v>1350.0000000000002</v>
      </c>
      <c r="L3217" s="10">
        <f t="shared" si="25"/>
        <v>540.00000000000011</v>
      </c>
      <c r="M3217" s="11">
        <v>0.4</v>
      </c>
      <c r="O3217" s="16"/>
      <c r="P3217" s="14"/>
      <c r="Q3217" s="12"/>
      <c r="R3217" s="13"/>
    </row>
    <row r="3218" spans="1:18" ht="15.75" customHeight="1">
      <c r="A3218" s="1"/>
      <c r="B3218" s="6" t="s">
        <v>14</v>
      </c>
      <c r="C3218" s="6">
        <v>1185732</v>
      </c>
      <c r="D3218" s="7">
        <v>44425</v>
      </c>
      <c r="E3218" s="6" t="s">
        <v>33</v>
      </c>
      <c r="F3218" s="6" t="s">
        <v>112</v>
      </c>
      <c r="G3218" s="6" t="s">
        <v>113</v>
      </c>
      <c r="H3218" s="6" t="s">
        <v>19</v>
      </c>
      <c r="I3218" s="8">
        <v>0.4</v>
      </c>
      <c r="J3218" s="9">
        <v>3000</v>
      </c>
      <c r="K3218" s="10">
        <f t="shared" si="24"/>
        <v>1200</v>
      </c>
      <c r="L3218" s="10">
        <f t="shared" si="25"/>
        <v>480</v>
      </c>
      <c r="M3218" s="11">
        <v>0.4</v>
      </c>
      <c r="O3218" s="16"/>
      <c r="P3218" s="14"/>
      <c r="Q3218" s="12"/>
      <c r="R3218" s="13"/>
    </row>
    <row r="3219" spans="1:18" ht="15.75" customHeight="1">
      <c r="A3219" s="1"/>
      <c r="B3219" s="6" t="s">
        <v>14</v>
      </c>
      <c r="C3219" s="6">
        <v>1185732</v>
      </c>
      <c r="D3219" s="7">
        <v>44425</v>
      </c>
      <c r="E3219" s="6" t="s">
        <v>33</v>
      </c>
      <c r="F3219" s="6" t="s">
        <v>112</v>
      </c>
      <c r="G3219" s="6" t="s">
        <v>113</v>
      </c>
      <c r="H3219" s="6" t="s">
        <v>20</v>
      </c>
      <c r="I3219" s="8">
        <v>0.4</v>
      </c>
      <c r="J3219" s="9">
        <v>2750</v>
      </c>
      <c r="K3219" s="10">
        <f t="shared" si="24"/>
        <v>1100</v>
      </c>
      <c r="L3219" s="10">
        <f t="shared" si="25"/>
        <v>440</v>
      </c>
      <c r="M3219" s="11">
        <v>0.4</v>
      </c>
      <c r="O3219" s="16"/>
      <c r="P3219" s="14"/>
      <c r="Q3219" s="12"/>
      <c r="R3219" s="13"/>
    </row>
    <row r="3220" spans="1:18" ht="15.75" customHeight="1">
      <c r="A3220" s="1"/>
      <c r="B3220" s="6" t="s">
        <v>14</v>
      </c>
      <c r="C3220" s="6">
        <v>1185732</v>
      </c>
      <c r="D3220" s="7">
        <v>44425</v>
      </c>
      <c r="E3220" s="6" t="s">
        <v>33</v>
      </c>
      <c r="F3220" s="6" t="s">
        <v>112</v>
      </c>
      <c r="G3220" s="6" t="s">
        <v>113</v>
      </c>
      <c r="H3220" s="6" t="s">
        <v>21</v>
      </c>
      <c r="I3220" s="8">
        <v>0.5</v>
      </c>
      <c r="J3220" s="9">
        <v>2500</v>
      </c>
      <c r="K3220" s="10">
        <f t="shared" si="24"/>
        <v>1250</v>
      </c>
      <c r="L3220" s="10">
        <f t="shared" si="25"/>
        <v>500</v>
      </c>
      <c r="M3220" s="11">
        <v>0.4</v>
      </c>
      <c r="O3220" s="16"/>
      <c r="P3220" s="14"/>
      <c r="Q3220" s="12"/>
      <c r="R3220" s="13"/>
    </row>
    <row r="3221" spans="1:18" ht="15.75" customHeight="1">
      <c r="A3221" s="1"/>
      <c r="B3221" s="6" t="s">
        <v>14</v>
      </c>
      <c r="C3221" s="6">
        <v>1185732</v>
      </c>
      <c r="D3221" s="7">
        <v>44425</v>
      </c>
      <c r="E3221" s="6" t="s">
        <v>33</v>
      </c>
      <c r="F3221" s="6" t="s">
        <v>112</v>
      </c>
      <c r="G3221" s="6" t="s">
        <v>113</v>
      </c>
      <c r="H3221" s="6" t="s">
        <v>22</v>
      </c>
      <c r="I3221" s="8">
        <v>0.55000000000000004</v>
      </c>
      <c r="J3221" s="9">
        <v>4250</v>
      </c>
      <c r="K3221" s="10">
        <f t="shared" si="24"/>
        <v>2337.5</v>
      </c>
      <c r="L3221" s="10">
        <f t="shared" si="25"/>
        <v>935</v>
      </c>
      <c r="M3221" s="11">
        <v>0.4</v>
      </c>
      <c r="O3221" s="16"/>
      <c r="P3221" s="14"/>
      <c r="Q3221" s="12"/>
      <c r="R3221" s="13"/>
    </row>
    <row r="3222" spans="1:18" ht="15.75" customHeight="1">
      <c r="A3222" s="1"/>
      <c r="B3222" s="6" t="s">
        <v>14</v>
      </c>
      <c r="C3222" s="6">
        <v>1185732</v>
      </c>
      <c r="D3222" s="7">
        <v>44457</v>
      </c>
      <c r="E3222" s="6" t="s">
        <v>33</v>
      </c>
      <c r="F3222" s="6" t="s">
        <v>112</v>
      </c>
      <c r="G3222" s="6" t="s">
        <v>113</v>
      </c>
      <c r="H3222" s="6" t="s">
        <v>17</v>
      </c>
      <c r="I3222" s="8">
        <v>0.35000000000000003</v>
      </c>
      <c r="J3222" s="9">
        <v>5500</v>
      </c>
      <c r="K3222" s="10">
        <f t="shared" si="24"/>
        <v>1925.0000000000002</v>
      </c>
      <c r="L3222" s="10">
        <f t="shared" si="25"/>
        <v>770.00000000000011</v>
      </c>
      <c r="M3222" s="11">
        <v>0.4</v>
      </c>
      <c r="O3222" s="16"/>
      <c r="P3222" s="14"/>
      <c r="Q3222" s="12"/>
      <c r="R3222" s="13"/>
    </row>
    <row r="3223" spans="1:18" ht="15.75" customHeight="1">
      <c r="A3223" s="1"/>
      <c r="B3223" s="6" t="s">
        <v>14</v>
      </c>
      <c r="C3223" s="6">
        <v>1185732</v>
      </c>
      <c r="D3223" s="7">
        <v>44457</v>
      </c>
      <c r="E3223" s="6" t="s">
        <v>33</v>
      </c>
      <c r="F3223" s="6" t="s">
        <v>112</v>
      </c>
      <c r="G3223" s="6" t="s">
        <v>113</v>
      </c>
      <c r="H3223" s="6" t="s">
        <v>18</v>
      </c>
      <c r="I3223" s="8">
        <v>0.3000000000000001</v>
      </c>
      <c r="J3223" s="9">
        <v>3500</v>
      </c>
      <c r="K3223" s="10">
        <f t="shared" si="24"/>
        <v>1050.0000000000005</v>
      </c>
      <c r="L3223" s="10">
        <f t="shared" si="25"/>
        <v>420.00000000000023</v>
      </c>
      <c r="M3223" s="11">
        <v>0.4</v>
      </c>
      <c r="O3223" s="16"/>
      <c r="P3223" s="14"/>
      <c r="Q3223" s="12"/>
      <c r="R3223" s="13"/>
    </row>
    <row r="3224" spans="1:18" ht="15.75" customHeight="1">
      <c r="A3224" s="1"/>
      <c r="B3224" s="6" t="s">
        <v>14</v>
      </c>
      <c r="C3224" s="6">
        <v>1185732</v>
      </c>
      <c r="D3224" s="7">
        <v>44457</v>
      </c>
      <c r="E3224" s="6" t="s">
        <v>33</v>
      </c>
      <c r="F3224" s="6" t="s">
        <v>112</v>
      </c>
      <c r="G3224" s="6" t="s">
        <v>113</v>
      </c>
      <c r="H3224" s="6" t="s">
        <v>19</v>
      </c>
      <c r="I3224" s="8">
        <v>0.25000000000000006</v>
      </c>
      <c r="J3224" s="9">
        <v>2500</v>
      </c>
      <c r="K3224" s="10">
        <f t="shared" si="24"/>
        <v>625.00000000000011</v>
      </c>
      <c r="L3224" s="10">
        <f t="shared" si="25"/>
        <v>250.00000000000006</v>
      </c>
      <c r="M3224" s="11">
        <v>0.4</v>
      </c>
      <c r="O3224" s="16"/>
      <c r="P3224" s="14"/>
      <c r="Q3224" s="12"/>
      <c r="R3224" s="13"/>
    </row>
    <row r="3225" spans="1:18" ht="15.75" customHeight="1">
      <c r="A3225" s="1"/>
      <c r="B3225" s="6" t="s">
        <v>14</v>
      </c>
      <c r="C3225" s="6">
        <v>1185732</v>
      </c>
      <c r="D3225" s="7">
        <v>44457</v>
      </c>
      <c r="E3225" s="6" t="s">
        <v>33</v>
      </c>
      <c r="F3225" s="6" t="s">
        <v>112</v>
      </c>
      <c r="G3225" s="6" t="s">
        <v>113</v>
      </c>
      <c r="H3225" s="6" t="s">
        <v>20</v>
      </c>
      <c r="I3225" s="8">
        <v>0.25000000000000006</v>
      </c>
      <c r="J3225" s="9">
        <v>2250</v>
      </c>
      <c r="K3225" s="10">
        <f t="shared" si="24"/>
        <v>562.50000000000011</v>
      </c>
      <c r="L3225" s="10">
        <f t="shared" si="25"/>
        <v>225.00000000000006</v>
      </c>
      <c r="M3225" s="11">
        <v>0.4</v>
      </c>
      <c r="O3225" s="16"/>
      <c r="P3225" s="14"/>
      <c r="Q3225" s="12"/>
      <c r="R3225" s="13"/>
    </row>
    <row r="3226" spans="1:18" ht="15.75" customHeight="1">
      <c r="A3226" s="1"/>
      <c r="B3226" s="6" t="s">
        <v>14</v>
      </c>
      <c r="C3226" s="6">
        <v>1185732</v>
      </c>
      <c r="D3226" s="7">
        <v>44457</v>
      </c>
      <c r="E3226" s="6" t="s">
        <v>33</v>
      </c>
      <c r="F3226" s="6" t="s">
        <v>112</v>
      </c>
      <c r="G3226" s="6" t="s">
        <v>113</v>
      </c>
      <c r="H3226" s="6" t="s">
        <v>21</v>
      </c>
      <c r="I3226" s="8">
        <v>0.35000000000000003</v>
      </c>
      <c r="J3226" s="9">
        <v>2250</v>
      </c>
      <c r="K3226" s="10">
        <f t="shared" si="24"/>
        <v>787.50000000000011</v>
      </c>
      <c r="L3226" s="10">
        <f t="shared" si="25"/>
        <v>315.00000000000006</v>
      </c>
      <c r="M3226" s="11">
        <v>0.4</v>
      </c>
      <c r="O3226" s="16"/>
      <c r="P3226" s="14"/>
      <c r="Q3226" s="12"/>
      <c r="R3226" s="13"/>
    </row>
    <row r="3227" spans="1:18" ht="15.75" customHeight="1">
      <c r="A3227" s="1"/>
      <c r="B3227" s="6" t="s">
        <v>14</v>
      </c>
      <c r="C3227" s="6">
        <v>1185732</v>
      </c>
      <c r="D3227" s="7">
        <v>44457</v>
      </c>
      <c r="E3227" s="6" t="s">
        <v>33</v>
      </c>
      <c r="F3227" s="6" t="s">
        <v>112</v>
      </c>
      <c r="G3227" s="6" t="s">
        <v>113</v>
      </c>
      <c r="H3227" s="6" t="s">
        <v>22</v>
      </c>
      <c r="I3227" s="8">
        <v>0.4</v>
      </c>
      <c r="J3227" s="9">
        <v>3000</v>
      </c>
      <c r="K3227" s="10">
        <f t="shared" si="24"/>
        <v>1200</v>
      </c>
      <c r="L3227" s="10">
        <f t="shared" si="25"/>
        <v>480</v>
      </c>
      <c r="M3227" s="11">
        <v>0.4</v>
      </c>
      <c r="O3227" s="16"/>
      <c r="P3227" s="14"/>
      <c r="Q3227" s="12"/>
      <c r="R3227" s="13"/>
    </row>
    <row r="3228" spans="1:18" ht="15.75" customHeight="1">
      <c r="A3228" s="1"/>
      <c r="B3228" s="6" t="s">
        <v>14</v>
      </c>
      <c r="C3228" s="6">
        <v>1185732</v>
      </c>
      <c r="D3228" s="7">
        <v>44486</v>
      </c>
      <c r="E3228" s="6" t="s">
        <v>33</v>
      </c>
      <c r="F3228" s="6" t="s">
        <v>112</v>
      </c>
      <c r="G3228" s="6" t="s">
        <v>113</v>
      </c>
      <c r="H3228" s="6" t="s">
        <v>17</v>
      </c>
      <c r="I3228" s="8">
        <v>0.44999999999999996</v>
      </c>
      <c r="J3228" s="9">
        <v>4250</v>
      </c>
      <c r="K3228" s="10">
        <f t="shared" si="24"/>
        <v>1912.4999999999998</v>
      </c>
      <c r="L3228" s="10">
        <f t="shared" si="25"/>
        <v>765</v>
      </c>
      <c r="M3228" s="11">
        <v>0.4</v>
      </c>
      <c r="O3228" s="16"/>
      <c r="P3228" s="14"/>
      <c r="Q3228" s="12"/>
      <c r="R3228" s="13"/>
    </row>
    <row r="3229" spans="1:18" ht="15.75" customHeight="1">
      <c r="A3229" s="1"/>
      <c r="B3229" s="6" t="s">
        <v>14</v>
      </c>
      <c r="C3229" s="6">
        <v>1185732</v>
      </c>
      <c r="D3229" s="7">
        <v>44486</v>
      </c>
      <c r="E3229" s="6" t="s">
        <v>33</v>
      </c>
      <c r="F3229" s="6" t="s">
        <v>112</v>
      </c>
      <c r="G3229" s="6" t="s">
        <v>113</v>
      </c>
      <c r="H3229" s="6" t="s">
        <v>18</v>
      </c>
      <c r="I3229" s="8">
        <v>0.35000000000000003</v>
      </c>
      <c r="J3229" s="9">
        <v>2750</v>
      </c>
      <c r="K3229" s="10">
        <f t="shared" si="24"/>
        <v>962.50000000000011</v>
      </c>
      <c r="L3229" s="10">
        <f t="shared" si="25"/>
        <v>385.00000000000006</v>
      </c>
      <c r="M3229" s="11">
        <v>0.4</v>
      </c>
      <c r="O3229" s="16"/>
      <c r="P3229" s="14"/>
      <c r="Q3229" s="12"/>
      <c r="R3229" s="13"/>
    </row>
    <row r="3230" spans="1:18" ht="15.75" customHeight="1">
      <c r="A3230" s="1"/>
      <c r="B3230" s="6" t="s">
        <v>14</v>
      </c>
      <c r="C3230" s="6">
        <v>1185732</v>
      </c>
      <c r="D3230" s="7">
        <v>44486</v>
      </c>
      <c r="E3230" s="6" t="s">
        <v>33</v>
      </c>
      <c r="F3230" s="6" t="s">
        <v>112</v>
      </c>
      <c r="G3230" s="6" t="s">
        <v>113</v>
      </c>
      <c r="H3230" s="6" t="s">
        <v>19</v>
      </c>
      <c r="I3230" s="8">
        <v>0.35000000000000003</v>
      </c>
      <c r="J3230" s="9">
        <v>1750</v>
      </c>
      <c r="K3230" s="10">
        <f t="shared" si="24"/>
        <v>612.50000000000011</v>
      </c>
      <c r="L3230" s="10">
        <f t="shared" si="25"/>
        <v>245.00000000000006</v>
      </c>
      <c r="M3230" s="11">
        <v>0.4</v>
      </c>
      <c r="O3230" s="16"/>
      <c r="P3230" s="14"/>
      <c r="Q3230" s="12"/>
      <c r="R3230" s="13"/>
    </row>
    <row r="3231" spans="1:18" ht="15.75" customHeight="1">
      <c r="A3231" s="1"/>
      <c r="B3231" s="6" t="s">
        <v>14</v>
      </c>
      <c r="C3231" s="6">
        <v>1185732</v>
      </c>
      <c r="D3231" s="7">
        <v>44486</v>
      </c>
      <c r="E3231" s="6" t="s">
        <v>33</v>
      </c>
      <c r="F3231" s="6" t="s">
        <v>112</v>
      </c>
      <c r="G3231" s="6" t="s">
        <v>113</v>
      </c>
      <c r="H3231" s="6" t="s">
        <v>20</v>
      </c>
      <c r="I3231" s="8">
        <v>0.35000000000000003</v>
      </c>
      <c r="J3231" s="9">
        <v>1750</v>
      </c>
      <c r="K3231" s="10">
        <f t="shared" si="24"/>
        <v>612.50000000000011</v>
      </c>
      <c r="L3231" s="10">
        <f t="shared" si="25"/>
        <v>245.00000000000006</v>
      </c>
      <c r="M3231" s="11">
        <v>0.4</v>
      </c>
      <c r="O3231" s="16"/>
      <c r="P3231" s="14"/>
      <c r="Q3231" s="12"/>
      <c r="R3231" s="13"/>
    </row>
    <row r="3232" spans="1:18" ht="15.75" customHeight="1">
      <c r="A3232" s="1"/>
      <c r="B3232" s="6" t="s">
        <v>14</v>
      </c>
      <c r="C3232" s="6">
        <v>1185732</v>
      </c>
      <c r="D3232" s="7">
        <v>44486</v>
      </c>
      <c r="E3232" s="6" t="s">
        <v>33</v>
      </c>
      <c r="F3232" s="6" t="s">
        <v>112</v>
      </c>
      <c r="G3232" s="6" t="s">
        <v>113</v>
      </c>
      <c r="H3232" s="6" t="s">
        <v>21</v>
      </c>
      <c r="I3232" s="8">
        <v>0.44999999999999996</v>
      </c>
      <c r="J3232" s="9">
        <v>1750</v>
      </c>
      <c r="K3232" s="10">
        <f t="shared" si="24"/>
        <v>787.49999999999989</v>
      </c>
      <c r="L3232" s="10">
        <f t="shared" si="25"/>
        <v>315</v>
      </c>
      <c r="M3232" s="11">
        <v>0.4</v>
      </c>
      <c r="O3232" s="16"/>
      <c r="P3232" s="14"/>
      <c r="Q3232" s="12"/>
      <c r="R3232" s="13"/>
    </row>
    <row r="3233" spans="1:18" ht="15.75" customHeight="1">
      <c r="A3233" s="1"/>
      <c r="B3233" s="6" t="s">
        <v>14</v>
      </c>
      <c r="C3233" s="6">
        <v>1185732</v>
      </c>
      <c r="D3233" s="7">
        <v>44486</v>
      </c>
      <c r="E3233" s="6" t="s">
        <v>33</v>
      </c>
      <c r="F3233" s="6" t="s">
        <v>112</v>
      </c>
      <c r="G3233" s="6" t="s">
        <v>113</v>
      </c>
      <c r="H3233" s="6" t="s">
        <v>22</v>
      </c>
      <c r="I3233" s="8">
        <v>0.49999999999999983</v>
      </c>
      <c r="J3233" s="9">
        <v>3000</v>
      </c>
      <c r="K3233" s="10">
        <f t="shared" si="24"/>
        <v>1499.9999999999995</v>
      </c>
      <c r="L3233" s="10">
        <f t="shared" si="25"/>
        <v>599.99999999999989</v>
      </c>
      <c r="M3233" s="11">
        <v>0.4</v>
      </c>
      <c r="O3233" s="16"/>
      <c r="P3233" s="14"/>
      <c r="Q3233" s="12"/>
      <c r="R3233" s="13"/>
    </row>
    <row r="3234" spans="1:18" ht="15.75" customHeight="1">
      <c r="A3234" s="1"/>
      <c r="B3234" s="6" t="s">
        <v>14</v>
      </c>
      <c r="C3234" s="6">
        <v>1185732</v>
      </c>
      <c r="D3234" s="7">
        <v>44517</v>
      </c>
      <c r="E3234" s="6" t="s">
        <v>33</v>
      </c>
      <c r="F3234" s="6" t="s">
        <v>112</v>
      </c>
      <c r="G3234" s="6" t="s">
        <v>113</v>
      </c>
      <c r="H3234" s="6" t="s">
        <v>17</v>
      </c>
      <c r="I3234" s="8">
        <v>0.44999999999999996</v>
      </c>
      <c r="J3234" s="9">
        <v>4500</v>
      </c>
      <c r="K3234" s="10">
        <f t="shared" si="24"/>
        <v>2024.9999999999998</v>
      </c>
      <c r="L3234" s="10">
        <f t="shared" si="25"/>
        <v>810</v>
      </c>
      <c r="M3234" s="11">
        <v>0.4</v>
      </c>
      <c r="O3234" s="16"/>
      <c r="P3234" s="14"/>
      <c r="Q3234" s="12"/>
      <c r="R3234" s="13"/>
    </row>
    <row r="3235" spans="1:18" ht="15.75" customHeight="1">
      <c r="A3235" s="1"/>
      <c r="B3235" s="6" t="s">
        <v>14</v>
      </c>
      <c r="C3235" s="6">
        <v>1185732</v>
      </c>
      <c r="D3235" s="7">
        <v>44517</v>
      </c>
      <c r="E3235" s="6" t="s">
        <v>33</v>
      </c>
      <c r="F3235" s="6" t="s">
        <v>112</v>
      </c>
      <c r="G3235" s="6" t="s">
        <v>113</v>
      </c>
      <c r="H3235" s="6" t="s">
        <v>18</v>
      </c>
      <c r="I3235" s="8">
        <v>0.35000000000000003</v>
      </c>
      <c r="J3235" s="9">
        <v>3500</v>
      </c>
      <c r="K3235" s="10">
        <f t="shared" si="24"/>
        <v>1225.0000000000002</v>
      </c>
      <c r="L3235" s="10">
        <f t="shared" si="25"/>
        <v>490.00000000000011</v>
      </c>
      <c r="M3235" s="11">
        <v>0.4</v>
      </c>
      <c r="O3235" s="16"/>
      <c r="P3235" s="14"/>
      <c r="Q3235" s="12"/>
      <c r="R3235" s="13"/>
    </row>
    <row r="3236" spans="1:18" ht="15.75" customHeight="1">
      <c r="A3236" s="1"/>
      <c r="B3236" s="6" t="s">
        <v>14</v>
      </c>
      <c r="C3236" s="6">
        <v>1185732</v>
      </c>
      <c r="D3236" s="7">
        <v>44517</v>
      </c>
      <c r="E3236" s="6" t="s">
        <v>33</v>
      </c>
      <c r="F3236" s="6" t="s">
        <v>112</v>
      </c>
      <c r="G3236" s="6" t="s">
        <v>113</v>
      </c>
      <c r="H3236" s="6" t="s">
        <v>19</v>
      </c>
      <c r="I3236" s="8">
        <v>0.35000000000000003</v>
      </c>
      <c r="J3236" s="9">
        <v>2950</v>
      </c>
      <c r="K3236" s="10">
        <f t="shared" si="24"/>
        <v>1032.5</v>
      </c>
      <c r="L3236" s="10">
        <f t="shared" si="25"/>
        <v>413</v>
      </c>
      <c r="M3236" s="11">
        <v>0.4</v>
      </c>
      <c r="O3236" s="16"/>
      <c r="P3236" s="14"/>
      <c r="Q3236" s="12"/>
      <c r="R3236" s="13"/>
    </row>
    <row r="3237" spans="1:18" ht="15.75" customHeight="1">
      <c r="A3237" s="1"/>
      <c r="B3237" s="6" t="s">
        <v>14</v>
      </c>
      <c r="C3237" s="6">
        <v>1185732</v>
      </c>
      <c r="D3237" s="7">
        <v>44517</v>
      </c>
      <c r="E3237" s="6" t="s">
        <v>33</v>
      </c>
      <c r="F3237" s="6" t="s">
        <v>112</v>
      </c>
      <c r="G3237" s="6" t="s">
        <v>113</v>
      </c>
      <c r="H3237" s="6" t="s">
        <v>20</v>
      </c>
      <c r="I3237" s="8">
        <v>0.4</v>
      </c>
      <c r="J3237" s="9">
        <v>3250</v>
      </c>
      <c r="K3237" s="10">
        <f t="shared" si="24"/>
        <v>1300</v>
      </c>
      <c r="L3237" s="10">
        <f t="shared" si="25"/>
        <v>520</v>
      </c>
      <c r="M3237" s="11">
        <v>0.4</v>
      </c>
      <c r="O3237" s="16"/>
      <c r="P3237" s="14"/>
      <c r="Q3237" s="12"/>
      <c r="R3237" s="13"/>
    </row>
    <row r="3238" spans="1:18" ht="15.75" customHeight="1">
      <c r="A3238" s="1"/>
      <c r="B3238" s="6" t="s">
        <v>14</v>
      </c>
      <c r="C3238" s="6">
        <v>1185732</v>
      </c>
      <c r="D3238" s="7">
        <v>44517</v>
      </c>
      <c r="E3238" s="6" t="s">
        <v>33</v>
      </c>
      <c r="F3238" s="6" t="s">
        <v>112</v>
      </c>
      <c r="G3238" s="6" t="s">
        <v>113</v>
      </c>
      <c r="H3238" s="6" t="s">
        <v>21</v>
      </c>
      <c r="I3238" s="8">
        <v>0.65</v>
      </c>
      <c r="J3238" s="9">
        <v>3000</v>
      </c>
      <c r="K3238" s="10">
        <f t="shared" si="24"/>
        <v>1950</v>
      </c>
      <c r="L3238" s="10">
        <f t="shared" si="25"/>
        <v>780</v>
      </c>
      <c r="M3238" s="11">
        <v>0.4</v>
      </c>
      <c r="O3238" s="16"/>
      <c r="P3238" s="14"/>
      <c r="Q3238" s="12"/>
      <c r="R3238" s="13"/>
    </row>
    <row r="3239" spans="1:18" ht="15.75" customHeight="1">
      <c r="A3239" s="1"/>
      <c r="B3239" s="6" t="s">
        <v>14</v>
      </c>
      <c r="C3239" s="6">
        <v>1185732</v>
      </c>
      <c r="D3239" s="7">
        <v>44517</v>
      </c>
      <c r="E3239" s="6" t="s">
        <v>33</v>
      </c>
      <c r="F3239" s="6" t="s">
        <v>112</v>
      </c>
      <c r="G3239" s="6" t="s">
        <v>113</v>
      </c>
      <c r="H3239" s="6" t="s">
        <v>22</v>
      </c>
      <c r="I3239" s="8">
        <v>0.7</v>
      </c>
      <c r="J3239" s="9">
        <v>4000</v>
      </c>
      <c r="K3239" s="10">
        <f t="shared" si="24"/>
        <v>2800</v>
      </c>
      <c r="L3239" s="10">
        <f t="shared" si="25"/>
        <v>1120</v>
      </c>
      <c r="M3239" s="11">
        <v>0.4</v>
      </c>
      <c r="O3239" s="16"/>
      <c r="P3239" s="14"/>
      <c r="Q3239" s="12"/>
      <c r="R3239" s="13"/>
    </row>
    <row r="3240" spans="1:18" ht="15.75" customHeight="1">
      <c r="A3240" s="1"/>
      <c r="B3240" s="6" t="s">
        <v>14</v>
      </c>
      <c r="C3240" s="6">
        <v>1185732</v>
      </c>
      <c r="D3240" s="7">
        <v>44546</v>
      </c>
      <c r="E3240" s="6" t="s">
        <v>33</v>
      </c>
      <c r="F3240" s="6" t="s">
        <v>112</v>
      </c>
      <c r="G3240" s="6" t="s">
        <v>113</v>
      </c>
      <c r="H3240" s="6" t="s">
        <v>17</v>
      </c>
      <c r="I3240" s="8">
        <v>0.65</v>
      </c>
      <c r="J3240" s="9">
        <v>6500</v>
      </c>
      <c r="K3240" s="10">
        <f t="shared" si="24"/>
        <v>4225</v>
      </c>
      <c r="L3240" s="10">
        <f t="shared" si="25"/>
        <v>1690</v>
      </c>
      <c r="M3240" s="11">
        <v>0.4</v>
      </c>
      <c r="O3240" s="16"/>
      <c r="P3240" s="14"/>
      <c r="Q3240" s="12"/>
      <c r="R3240" s="13"/>
    </row>
    <row r="3241" spans="1:18" ht="15.75" customHeight="1">
      <c r="A3241" s="1"/>
      <c r="B3241" s="6" t="s">
        <v>14</v>
      </c>
      <c r="C3241" s="6">
        <v>1185732</v>
      </c>
      <c r="D3241" s="7">
        <v>44546</v>
      </c>
      <c r="E3241" s="6" t="s">
        <v>33</v>
      </c>
      <c r="F3241" s="6" t="s">
        <v>112</v>
      </c>
      <c r="G3241" s="6" t="s">
        <v>113</v>
      </c>
      <c r="H3241" s="6" t="s">
        <v>18</v>
      </c>
      <c r="I3241" s="8">
        <v>0.55000000000000004</v>
      </c>
      <c r="J3241" s="9">
        <v>4500</v>
      </c>
      <c r="K3241" s="10">
        <f t="shared" si="24"/>
        <v>2475</v>
      </c>
      <c r="L3241" s="10">
        <f t="shared" si="25"/>
        <v>990</v>
      </c>
      <c r="M3241" s="11">
        <v>0.4</v>
      </c>
      <c r="O3241" s="16"/>
      <c r="P3241" s="14"/>
      <c r="Q3241" s="12"/>
      <c r="R3241" s="13"/>
    </row>
    <row r="3242" spans="1:18" ht="15.75" customHeight="1">
      <c r="A3242" s="1"/>
      <c r="B3242" s="6" t="s">
        <v>14</v>
      </c>
      <c r="C3242" s="6">
        <v>1185732</v>
      </c>
      <c r="D3242" s="7">
        <v>44546</v>
      </c>
      <c r="E3242" s="6" t="s">
        <v>33</v>
      </c>
      <c r="F3242" s="6" t="s">
        <v>112</v>
      </c>
      <c r="G3242" s="6" t="s">
        <v>113</v>
      </c>
      <c r="H3242" s="6" t="s">
        <v>19</v>
      </c>
      <c r="I3242" s="8">
        <v>0.55000000000000004</v>
      </c>
      <c r="J3242" s="9">
        <v>4000</v>
      </c>
      <c r="K3242" s="10">
        <f t="shared" si="24"/>
        <v>2200</v>
      </c>
      <c r="L3242" s="10">
        <f t="shared" si="25"/>
        <v>880</v>
      </c>
      <c r="M3242" s="11">
        <v>0.4</v>
      </c>
      <c r="O3242" s="16"/>
      <c r="P3242" s="14"/>
      <c r="Q3242" s="12"/>
      <c r="R3242" s="13"/>
    </row>
    <row r="3243" spans="1:18" ht="15.75" customHeight="1">
      <c r="A3243" s="1"/>
      <c r="B3243" s="6" t="s">
        <v>14</v>
      </c>
      <c r="C3243" s="6">
        <v>1185732</v>
      </c>
      <c r="D3243" s="7">
        <v>44546</v>
      </c>
      <c r="E3243" s="6" t="s">
        <v>33</v>
      </c>
      <c r="F3243" s="6" t="s">
        <v>112</v>
      </c>
      <c r="G3243" s="6" t="s">
        <v>113</v>
      </c>
      <c r="H3243" s="6" t="s">
        <v>20</v>
      </c>
      <c r="I3243" s="8">
        <v>0.55000000000000004</v>
      </c>
      <c r="J3243" s="9">
        <v>3500</v>
      </c>
      <c r="K3243" s="10">
        <f t="shared" si="24"/>
        <v>1925.0000000000002</v>
      </c>
      <c r="L3243" s="10">
        <f t="shared" si="25"/>
        <v>770.00000000000011</v>
      </c>
      <c r="M3243" s="11">
        <v>0.4</v>
      </c>
      <c r="O3243" s="16"/>
      <c r="P3243" s="14"/>
      <c r="Q3243" s="12"/>
      <c r="R3243" s="13"/>
    </row>
    <row r="3244" spans="1:18" ht="15.75" customHeight="1">
      <c r="A3244" s="1"/>
      <c r="B3244" s="6" t="s">
        <v>14</v>
      </c>
      <c r="C3244" s="6">
        <v>1185732</v>
      </c>
      <c r="D3244" s="7">
        <v>44546</v>
      </c>
      <c r="E3244" s="6" t="s">
        <v>33</v>
      </c>
      <c r="F3244" s="6" t="s">
        <v>112</v>
      </c>
      <c r="G3244" s="6" t="s">
        <v>113</v>
      </c>
      <c r="H3244" s="6" t="s">
        <v>21</v>
      </c>
      <c r="I3244" s="8">
        <v>0.65</v>
      </c>
      <c r="J3244" s="9">
        <v>3500</v>
      </c>
      <c r="K3244" s="10">
        <f t="shared" si="24"/>
        <v>2275</v>
      </c>
      <c r="L3244" s="10">
        <f t="shared" si="25"/>
        <v>910</v>
      </c>
      <c r="M3244" s="11">
        <v>0.4</v>
      </c>
      <c r="O3244" s="16"/>
      <c r="P3244" s="14"/>
      <c r="Q3244" s="12"/>
      <c r="R3244" s="13"/>
    </row>
    <row r="3245" spans="1:18" ht="15.75" customHeight="1">
      <c r="A3245" s="1"/>
      <c r="B3245" s="6" t="s">
        <v>14</v>
      </c>
      <c r="C3245" s="6">
        <v>1185732</v>
      </c>
      <c r="D3245" s="7">
        <v>44546</v>
      </c>
      <c r="E3245" s="6" t="s">
        <v>33</v>
      </c>
      <c r="F3245" s="6" t="s">
        <v>112</v>
      </c>
      <c r="G3245" s="6" t="s">
        <v>113</v>
      </c>
      <c r="H3245" s="6" t="s">
        <v>22</v>
      </c>
      <c r="I3245" s="8">
        <v>0.7</v>
      </c>
      <c r="J3245" s="9">
        <v>4500</v>
      </c>
      <c r="K3245" s="10">
        <f t="shared" si="24"/>
        <v>3150</v>
      </c>
      <c r="L3245" s="10">
        <f t="shared" si="25"/>
        <v>1260</v>
      </c>
      <c r="M3245" s="11">
        <v>0.4</v>
      </c>
      <c r="O3245" s="16"/>
      <c r="P3245" s="14"/>
      <c r="Q3245" s="12"/>
      <c r="R3245" s="13"/>
    </row>
    <row r="3246" spans="1:18" ht="15.75" customHeight="1">
      <c r="A3246" s="1" t="s">
        <v>39</v>
      </c>
      <c r="B3246" s="6" t="s">
        <v>14</v>
      </c>
      <c r="C3246" s="6">
        <v>1185732</v>
      </c>
      <c r="D3246" s="7">
        <v>44220</v>
      </c>
      <c r="E3246" s="6" t="s">
        <v>15</v>
      </c>
      <c r="F3246" s="6" t="s">
        <v>114</v>
      </c>
      <c r="G3246" s="6" t="s">
        <v>89</v>
      </c>
      <c r="H3246" s="6" t="s">
        <v>17</v>
      </c>
      <c r="I3246" s="8">
        <v>0.35000000000000003</v>
      </c>
      <c r="J3246" s="9">
        <v>4250</v>
      </c>
      <c r="K3246" s="10">
        <f t="shared" si="24"/>
        <v>1487.5000000000002</v>
      </c>
      <c r="L3246" s="10">
        <f t="shared" si="25"/>
        <v>595.00000000000011</v>
      </c>
      <c r="M3246" s="11">
        <v>0.4</v>
      </c>
      <c r="O3246" s="16"/>
      <c r="P3246" s="14"/>
      <c r="Q3246" s="12"/>
      <c r="R3246" s="13"/>
    </row>
    <row r="3247" spans="1:18" ht="15.75" customHeight="1">
      <c r="A3247" s="1"/>
      <c r="B3247" s="6" t="s">
        <v>14</v>
      </c>
      <c r="C3247" s="6">
        <v>1185732</v>
      </c>
      <c r="D3247" s="7">
        <v>44220</v>
      </c>
      <c r="E3247" s="6" t="s">
        <v>15</v>
      </c>
      <c r="F3247" s="6" t="s">
        <v>114</v>
      </c>
      <c r="G3247" s="6" t="s">
        <v>89</v>
      </c>
      <c r="H3247" s="6" t="s">
        <v>18</v>
      </c>
      <c r="I3247" s="8">
        <v>0.35000000000000003</v>
      </c>
      <c r="J3247" s="9">
        <v>2250</v>
      </c>
      <c r="K3247" s="10">
        <f t="shared" si="24"/>
        <v>787.50000000000011</v>
      </c>
      <c r="L3247" s="10">
        <f t="shared" si="25"/>
        <v>275.625</v>
      </c>
      <c r="M3247" s="11">
        <v>0.35</v>
      </c>
      <c r="O3247" s="16"/>
      <c r="P3247" s="14"/>
      <c r="Q3247" s="12"/>
      <c r="R3247" s="13"/>
    </row>
    <row r="3248" spans="1:18" ht="15.75" customHeight="1">
      <c r="A3248" s="1"/>
      <c r="B3248" s="6" t="s">
        <v>14</v>
      </c>
      <c r="C3248" s="6">
        <v>1185732</v>
      </c>
      <c r="D3248" s="7">
        <v>44220</v>
      </c>
      <c r="E3248" s="6" t="s">
        <v>15</v>
      </c>
      <c r="F3248" s="6" t="s">
        <v>114</v>
      </c>
      <c r="G3248" s="6" t="s">
        <v>89</v>
      </c>
      <c r="H3248" s="6" t="s">
        <v>19</v>
      </c>
      <c r="I3248" s="8">
        <v>0.25000000000000006</v>
      </c>
      <c r="J3248" s="9">
        <v>2250</v>
      </c>
      <c r="K3248" s="10">
        <f t="shared" si="24"/>
        <v>562.50000000000011</v>
      </c>
      <c r="L3248" s="10">
        <f t="shared" si="25"/>
        <v>196.87500000000003</v>
      </c>
      <c r="M3248" s="11">
        <v>0.35</v>
      </c>
      <c r="O3248" s="16"/>
      <c r="P3248" s="14"/>
      <c r="Q3248" s="12"/>
      <c r="R3248" s="13"/>
    </row>
    <row r="3249" spans="1:18" ht="15.75" customHeight="1">
      <c r="A3249" s="1"/>
      <c r="B3249" s="6" t="s">
        <v>14</v>
      </c>
      <c r="C3249" s="6">
        <v>1185732</v>
      </c>
      <c r="D3249" s="7">
        <v>44220</v>
      </c>
      <c r="E3249" s="6" t="s">
        <v>15</v>
      </c>
      <c r="F3249" s="6" t="s">
        <v>114</v>
      </c>
      <c r="G3249" s="6" t="s">
        <v>89</v>
      </c>
      <c r="H3249" s="6" t="s">
        <v>20</v>
      </c>
      <c r="I3249" s="8">
        <v>0.3</v>
      </c>
      <c r="J3249" s="9">
        <v>750</v>
      </c>
      <c r="K3249" s="10">
        <f t="shared" si="24"/>
        <v>225</v>
      </c>
      <c r="L3249" s="10">
        <f t="shared" si="25"/>
        <v>78.75</v>
      </c>
      <c r="M3249" s="11">
        <v>0.35</v>
      </c>
      <c r="O3249" s="16"/>
      <c r="P3249" s="14"/>
      <c r="Q3249" s="12"/>
      <c r="R3249" s="13"/>
    </row>
    <row r="3250" spans="1:18" ht="15.75" customHeight="1">
      <c r="A3250" s="1"/>
      <c r="B3250" s="6" t="s">
        <v>14</v>
      </c>
      <c r="C3250" s="6">
        <v>1185732</v>
      </c>
      <c r="D3250" s="7">
        <v>44220</v>
      </c>
      <c r="E3250" s="6" t="s">
        <v>15</v>
      </c>
      <c r="F3250" s="6" t="s">
        <v>114</v>
      </c>
      <c r="G3250" s="6" t="s">
        <v>89</v>
      </c>
      <c r="H3250" s="6" t="s">
        <v>21</v>
      </c>
      <c r="I3250" s="8">
        <v>0.45</v>
      </c>
      <c r="J3250" s="9">
        <v>1250</v>
      </c>
      <c r="K3250" s="10">
        <f t="shared" si="24"/>
        <v>562.5</v>
      </c>
      <c r="L3250" s="10">
        <f t="shared" si="25"/>
        <v>168.75</v>
      </c>
      <c r="M3250" s="11">
        <v>0.3</v>
      </c>
      <c r="O3250" s="16"/>
      <c r="P3250" s="14"/>
      <c r="Q3250" s="12"/>
      <c r="R3250" s="13"/>
    </row>
    <row r="3251" spans="1:18" ht="15.75" customHeight="1">
      <c r="A3251" s="1"/>
      <c r="B3251" s="6" t="s">
        <v>14</v>
      </c>
      <c r="C3251" s="6">
        <v>1185732</v>
      </c>
      <c r="D3251" s="7">
        <v>44220</v>
      </c>
      <c r="E3251" s="6" t="s">
        <v>15</v>
      </c>
      <c r="F3251" s="6" t="s">
        <v>114</v>
      </c>
      <c r="G3251" s="6" t="s">
        <v>89</v>
      </c>
      <c r="H3251" s="6" t="s">
        <v>22</v>
      </c>
      <c r="I3251" s="8">
        <v>0.35000000000000003</v>
      </c>
      <c r="J3251" s="9">
        <v>2250</v>
      </c>
      <c r="K3251" s="10">
        <f t="shared" si="24"/>
        <v>787.50000000000011</v>
      </c>
      <c r="L3251" s="10">
        <f t="shared" si="25"/>
        <v>236.25000000000003</v>
      </c>
      <c r="M3251" s="11">
        <v>0.3</v>
      </c>
      <c r="O3251" s="16"/>
      <c r="P3251" s="14"/>
      <c r="Q3251" s="12"/>
      <c r="R3251" s="13"/>
    </row>
    <row r="3252" spans="1:18" ht="15.75" customHeight="1">
      <c r="A3252" s="1"/>
      <c r="B3252" s="6" t="s">
        <v>14</v>
      </c>
      <c r="C3252" s="6">
        <v>1185732</v>
      </c>
      <c r="D3252" s="7">
        <v>44249</v>
      </c>
      <c r="E3252" s="6" t="s">
        <v>15</v>
      </c>
      <c r="F3252" s="6" t="s">
        <v>114</v>
      </c>
      <c r="G3252" s="6" t="s">
        <v>89</v>
      </c>
      <c r="H3252" s="6" t="s">
        <v>17</v>
      </c>
      <c r="I3252" s="8">
        <v>0.35000000000000003</v>
      </c>
      <c r="J3252" s="9">
        <v>4750</v>
      </c>
      <c r="K3252" s="10">
        <f t="shared" si="24"/>
        <v>1662.5000000000002</v>
      </c>
      <c r="L3252" s="10">
        <f t="shared" si="25"/>
        <v>665.00000000000011</v>
      </c>
      <c r="M3252" s="11">
        <v>0.4</v>
      </c>
      <c r="O3252" s="16"/>
      <c r="P3252" s="14"/>
      <c r="Q3252" s="12"/>
      <c r="R3252" s="13"/>
    </row>
    <row r="3253" spans="1:18" ht="15.75" customHeight="1">
      <c r="A3253" s="1"/>
      <c r="B3253" s="6" t="s">
        <v>14</v>
      </c>
      <c r="C3253" s="6">
        <v>1185732</v>
      </c>
      <c r="D3253" s="7">
        <v>44249</v>
      </c>
      <c r="E3253" s="6" t="s">
        <v>15</v>
      </c>
      <c r="F3253" s="6" t="s">
        <v>114</v>
      </c>
      <c r="G3253" s="6" t="s">
        <v>89</v>
      </c>
      <c r="H3253" s="6" t="s">
        <v>18</v>
      </c>
      <c r="I3253" s="8">
        <v>0.35000000000000003</v>
      </c>
      <c r="J3253" s="9">
        <v>1250</v>
      </c>
      <c r="K3253" s="10">
        <f t="shared" si="24"/>
        <v>437.50000000000006</v>
      </c>
      <c r="L3253" s="10">
        <f t="shared" si="25"/>
        <v>153.125</v>
      </c>
      <c r="M3253" s="11">
        <v>0.35</v>
      </c>
      <c r="O3253" s="16"/>
      <c r="P3253" s="14"/>
      <c r="Q3253" s="12"/>
      <c r="R3253" s="13"/>
    </row>
    <row r="3254" spans="1:18" ht="15.75" customHeight="1">
      <c r="A3254" s="1"/>
      <c r="B3254" s="6" t="s">
        <v>14</v>
      </c>
      <c r="C3254" s="6">
        <v>1185732</v>
      </c>
      <c r="D3254" s="7">
        <v>44249</v>
      </c>
      <c r="E3254" s="6" t="s">
        <v>15</v>
      </c>
      <c r="F3254" s="6" t="s">
        <v>114</v>
      </c>
      <c r="G3254" s="6" t="s">
        <v>89</v>
      </c>
      <c r="H3254" s="6" t="s">
        <v>19</v>
      </c>
      <c r="I3254" s="8">
        <v>0.25000000000000006</v>
      </c>
      <c r="J3254" s="9">
        <v>1750</v>
      </c>
      <c r="K3254" s="10">
        <f t="shared" si="24"/>
        <v>437.50000000000011</v>
      </c>
      <c r="L3254" s="10">
        <f t="shared" si="25"/>
        <v>153.12500000000003</v>
      </c>
      <c r="M3254" s="11">
        <v>0.35</v>
      </c>
      <c r="O3254" s="16"/>
      <c r="P3254" s="14"/>
      <c r="Q3254" s="12"/>
      <c r="R3254" s="13"/>
    </row>
    <row r="3255" spans="1:18" ht="15.75" customHeight="1">
      <c r="A3255" s="1"/>
      <c r="B3255" s="6" t="s">
        <v>14</v>
      </c>
      <c r="C3255" s="6">
        <v>1185732</v>
      </c>
      <c r="D3255" s="7">
        <v>44249</v>
      </c>
      <c r="E3255" s="6" t="s">
        <v>15</v>
      </c>
      <c r="F3255" s="6" t="s">
        <v>114</v>
      </c>
      <c r="G3255" s="6" t="s">
        <v>89</v>
      </c>
      <c r="H3255" s="6" t="s">
        <v>20</v>
      </c>
      <c r="I3255" s="8">
        <v>0.3</v>
      </c>
      <c r="J3255" s="9">
        <v>500</v>
      </c>
      <c r="K3255" s="10">
        <f t="shared" si="24"/>
        <v>150</v>
      </c>
      <c r="L3255" s="10">
        <f t="shared" si="25"/>
        <v>52.5</v>
      </c>
      <c r="M3255" s="11">
        <v>0.35</v>
      </c>
      <c r="O3255" s="16"/>
      <c r="P3255" s="14"/>
      <c r="Q3255" s="12"/>
      <c r="R3255" s="13"/>
    </row>
    <row r="3256" spans="1:18" ht="15.75" customHeight="1">
      <c r="A3256" s="1"/>
      <c r="B3256" s="6" t="s">
        <v>14</v>
      </c>
      <c r="C3256" s="6">
        <v>1185732</v>
      </c>
      <c r="D3256" s="7">
        <v>44249</v>
      </c>
      <c r="E3256" s="6" t="s">
        <v>15</v>
      </c>
      <c r="F3256" s="6" t="s">
        <v>114</v>
      </c>
      <c r="G3256" s="6" t="s">
        <v>89</v>
      </c>
      <c r="H3256" s="6" t="s">
        <v>21</v>
      </c>
      <c r="I3256" s="8">
        <v>0.45</v>
      </c>
      <c r="J3256" s="9">
        <v>1250</v>
      </c>
      <c r="K3256" s="10">
        <f t="shared" si="24"/>
        <v>562.5</v>
      </c>
      <c r="L3256" s="10">
        <f t="shared" si="25"/>
        <v>168.75</v>
      </c>
      <c r="M3256" s="11">
        <v>0.3</v>
      </c>
      <c r="O3256" s="16"/>
      <c r="P3256" s="14"/>
      <c r="Q3256" s="12"/>
      <c r="R3256" s="13"/>
    </row>
    <row r="3257" spans="1:18" ht="15.75" customHeight="1">
      <c r="A3257" s="1"/>
      <c r="B3257" s="6" t="s">
        <v>14</v>
      </c>
      <c r="C3257" s="6">
        <v>1185732</v>
      </c>
      <c r="D3257" s="7">
        <v>44249</v>
      </c>
      <c r="E3257" s="6" t="s">
        <v>15</v>
      </c>
      <c r="F3257" s="6" t="s">
        <v>114</v>
      </c>
      <c r="G3257" s="6" t="s">
        <v>89</v>
      </c>
      <c r="H3257" s="6" t="s">
        <v>22</v>
      </c>
      <c r="I3257" s="8">
        <v>0.35000000000000003</v>
      </c>
      <c r="J3257" s="9">
        <v>2250</v>
      </c>
      <c r="K3257" s="10">
        <f t="shared" si="24"/>
        <v>787.50000000000011</v>
      </c>
      <c r="L3257" s="10">
        <f t="shared" si="25"/>
        <v>236.25000000000003</v>
      </c>
      <c r="M3257" s="11">
        <v>0.3</v>
      </c>
      <c r="O3257" s="16"/>
      <c r="P3257" s="14"/>
      <c r="Q3257" s="12"/>
      <c r="R3257" s="13"/>
    </row>
    <row r="3258" spans="1:18" ht="15.75" customHeight="1">
      <c r="A3258" s="1"/>
      <c r="B3258" s="6" t="s">
        <v>14</v>
      </c>
      <c r="C3258" s="6">
        <v>1185732</v>
      </c>
      <c r="D3258" s="7">
        <v>44275</v>
      </c>
      <c r="E3258" s="6" t="s">
        <v>15</v>
      </c>
      <c r="F3258" s="6" t="s">
        <v>114</v>
      </c>
      <c r="G3258" s="6" t="s">
        <v>89</v>
      </c>
      <c r="H3258" s="6" t="s">
        <v>17</v>
      </c>
      <c r="I3258" s="8">
        <v>0.35000000000000003</v>
      </c>
      <c r="J3258" s="9">
        <v>4450</v>
      </c>
      <c r="K3258" s="10">
        <f t="shared" si="24"/>
        <v>1557.5000000000002</v>
      </c>
      <c r="L3258" s="10">
        <f t="shared" si="25"/>
        <v>623.00000000000011</v>
      </c>
      <c r="M3258" s="11">
        <v>0.4</v>
      </c>
      <c r="O3258" s="16"/>
      <c r="P3258" s="14"/>
      <c r="Q3258" s="12"/>
      <c r="R3258" s="13"/>
    </row>
    <row r="3259" spans="1:18" ht="15.75" customHeight="1">
      <c r="A3259" s="1"/>
      <c r="B3259" s="6" t="s">
        <v>14</v>
      </c>
      <c r="C3259" s="6">
        <v>1185732</v>
      </c>
      <c r="D3259" s="7">
        <v>44275</v>
      </c>
      <c r="E3259" s="6" t="s">
        <v>15</v>
      </c>
      <c r="F3259" s="6" t="s">
        <v>114</v>
      </c>
      <c r="G3259" s="6" t="s">
        <v>89</v>
      </c>
      <c r="H3259" s="6" t="s">
        <v>18</v>
      </c>
      <c r="I3259" s="8">
        <v>0.35000000000000003</v>
      </c>
      <c r="J3259" s="9">
        <v>1500</v>
      </c>
      <c r="K3259" s="10">
        <f t="shared" si="24"/>
        <v>525</v>
      </c>
      <c r="L3259" s="10">
        <f t="shared" si="25"/>
        <v>183.75</v>
      </c>
      <c r="M3259" s="11">
        <v>0.35</v>
      </c>
      <c r="O3259" s="16"/>
      <c r="P3259" s="14"/>
      <c r="Q3259" s="12"/>
      <c r="R3259" s="13"/>
    </row>
    <row r="3260" spans="1:18" ht="15.75" customHeight="1">
      <c r="A3260" s="1"/>
      <c r="B3260" s="6" t="s">
        <v>14</v>
      </c>
      <c r="C3260" s="6">
        <v>1185732</v>
      </c>
      <c r="D3260" s="7">
        <v>44275</v>
      </c>
      <c r="E3260" s="6" t="s">
        <v>15</v>
      </c>
      <c r="F3260" s="6" t="s">
        <v>114</v>
      </c>
      <c r="G3260" s="6" t="s">
        <v>89</v>
      </c>
      <c r="H3260" s="6" t="s">
        <v>19</v>
      </c>
      <c r="I3260" s="8">
        <v>0.25000000000000006</v>
      </c>
      <c r="J3260" s="9">
        <v>1750</v>
      </c>
      <c r="K3260" s="10">
        <f t="shared" si="24"/>
        <v>437.50000000000011</v>
      </c>
      <c r="L3260" s="10">
        <f t="shared" si="25"/>
        <v>153.12500000000003</v>
      </c>
      <c r="M3260" s="11">
        <v>0.35</v>
      </c>
      <c r="O3260" s="16"/>
      <c r="P3260" s="14"/>
      <c r="Q3260" s="12"/>
      <c r="R3260" s="13"/>
    </row>
    <row r="3261" spans="1:18" ht="15.75" customHeight="1">
      <c r="A3261" s="1"/>
      <c r="B3261" s="6" t="s">
        <v>14</v>
      </c>
      <c r="C3261" s="6">
        <v>1185732</v>
      </c>
      <c r="D3261" s="7">
        <v>44275</v>
      </c>
      <c r="E3261" s="6" t="s">
        <v>15</v>
      </c>
      <c r="F3261" s="6" t="s">
        <v>114</v>
      </c>
      <c r="G3261" s="6" t="s">
        <v>89</v>
      </c>
      <c r="H3261" s="6" t="s">
        <v>20</v>
      </c>
      <c r="I3261" s="8">
        <v>0.3</v>
      </c>
      <c r="J3261" s="9">
        <v>250</v>
      </c>
      <c r="K3261" s="10">
        <f t="shared" si="24"/>
        <v>75</v>
      </c>
      <c r="L3261" s="10">
        <f t="shared" si="25"/>
        <v>26.25</v>
      </c>
      <c r="M3261" s="11">
        <v>0.35</v>
      </c>
      <c r="O3261" s="16"/>
      <c r="P3261" s="14"/>
      <c r="Q3261" s="12"/>
      <c r="R3261" s="13"/>
    </row>
    <row r="3262" spans="1:18" ht="15.75" customHeight="1">
      <c r="A3262" s="1"/>
      <c r="B3262" s="6" t="s">
        <v>14</v>
      </c>
      <c r="C3262" s="6">
        <v>1185732</v>
      </c>
      <c r="D3262" s="7">
        <v>44275</v>
      </c>
      <c r="E3262" s="6" t="s">
        <v>15</v>
      </c>
      <c r="F3262" s="6" t="s">
        <v>114</v>
      </c>
      <c r="G3262" s="6" t="s">
        <v>89</v>
      </c>
      <c r="H3262" s="6" t="s">
        <v>21</v>
      </c>
      <c r="I3262" s="8">
        <v>0.45</v>
      </c>
      <c r="J3262" s="9">
        <v>750</v>
      </c>
      <c r="K3262" s="10">
        <f t="shared" si="24"/>
        <v>337.5</v>
      </c>
      <c r="L3262" s="10">
        <f t="shared" si="25"/>
        <v>101.25</v>
      </c>
      <c r="M3262" s="11">
        <v>0.3</v>
      </c>
      <c r="O3262" s="16"/>
      <c r="P3262" s="14"/>
      <c r="Q3262" s="12"/>
      <c r="R3262" s="13"/>
    </row>
    <row r="3263" spans="1:18" ht="15.75" customHeight="1">
      <c r="A3263" s="1"/>
      <c r="B3263" s="6" t="s">
        <v>14</v>
      </c>
      <c r="C3263" s="6">
        <v>1185732</v>
      </c>
      <c r="D3263" s="7">
        <v>44275</v>
      </c>
      <c r="E3263" s="6" t="s">
        <v>15</v>
      </c>
      <c r="F3263" s="6" t="s">
        <v>114</v>
      </c>
      <c r="G3263" s="6" t="s">
        <v>89</v>
      </c>
      <c r="H3263" s="6" t="s">
        <v>22</v>
      </c>
      <c r="I3263" s="8">
        <v>0.35000000000000003</v>
      </c>
      <c r="J3263" s="9">
        <v>1750</v>
      </c>
      <c r="K3263" s="10">
        <f t="shared" si="24"/>
        <v>612.50000000000011</v>
      </c>
      <c r="L3263" s="10">
        <f t="shared" si="25"/>
        <v>183.75000000000003</v>
      </c>
      <c r="M3263" s="11">
        <v>0.3</v>
      </c>
      <c r="O3263" s="16"/>
      <c r="P3263" s="14"/>
      <c r="Q3263" s="12"/>
      <c r="R3263" s="13"/>
    </row>
    <row r="3264" spans="1:18" ht="15.75" customHeight="1">
      <c r="A3264" s="1"/>
      <c r="B3264" s="6" t="s">
        <v>14</v>
      </c>
      <c r="C3264" s="6">
        <v>1185732</v>
      </c>
      <c r="D3264" s="7">
        <v>44307</v>
      </c>
      <c r="E3264" s="6" t="s">
        <v>15</v>
      </c>
      <c r="F3264" s="6" t="s">
        <v>114</v>
      </c>
      <c r="G3264" s="6" t="s">
        <v>89</v>
      </c>
      <c r="H3264" s="6" t="s">
        <v>17</v>
      </c>
      <c r="I3264" s="8">
        <v>0.35000000000000003</v>
      </c>
      <c r="J3264" s="9">
        <v>4250</v>
      </c>
      <c r="K3264" s="10">
        <f t="shared" si="24"/>
        <v>1487.5000000000002</v>
      </c>
      <c r="L3264" s="10">
        <f t="shared" si="25"/>
        <v>595.00000000000011</v>
      </c>
      <c r="M3264" s="11">
        <v>0.4</v>
      </c>
      <c r="O3264" s="16"/>
      <c r="P3264" s="14"/>
      <c r="Q3264" s="12"/>
      <c r="R3264" s="13"/>
    </row>
    <row r="3265" spans="1:18" ht="15.75" customHeight="1">
      <c r="A3265" s="1"/>
      <c r="B3265" s="6" t="s">
        <v>14</v>
      </c>
      <c r="C3265" s="6">
        <v>1185732</v>
      </c>
      <c r="D3265" s="7">
        <v>44307</v>
      </c>
      <c r="E3265" s="6" t="s">
        <v>15</v>
      </c>
      <c r="F3265" s="6" t="s">
        <v>114</v>
      </c>
      <c r="G3265" s="6" t="s">
        <v>89</v>
      </c>
      <c r="H3265" s="6" t="s">
        <v>18</v>
      </c>
      <c r="I3265" s="8">
        <v>0.35000000000000003</v>
      </c>
      <c r="J3265" s="9">
        <v>1250</v>
      </c>
      <c r="K3265" s="10">
        <f t="shared" si="24"/>
        <v>437.50000000000006</v>
      </c>
      <c r="L3265" s="10">
        <f t="shared" si="25"/>
        <v>153.125</v>
      </c>
      <c r="M3265" s="11">
        <v>0.35</v>
      </c>
      <c r="O3265" s="16"/>
      <c r="P3265" s="14"/>
      <c r="Q3265" s="12"/>
      <c r="R3265" s="13"/>
    </row>
    <row r="3266" spans="1:18" ht="15.75" customHeight="1">
      <c r="A3266" s="1"/>
      <c r="B3266" s="6" t="s">
        <v>14</v>
      </c>
      <c r="C3266" s="6">
        <v>1185732</v>
      </c>
      <c r="D3266" s="7">
        <v>44307</v>
      </c>
      <c r="E3266" s="6" t="s">
        <v>15</v>
      </c>
      <c r="F3266" s="6" t="s">
        <v>114</v>
      </c>
      <c r="G3266" s="6" t="s">
        <v>89</v>
      </c>
      <c r="H3266" s="6" t="s">
        <v>19</v>
      </c>
      <c r="I3266" s="8">
        <v>0.25000000000000006</v>
      </c>
      <c r="J3266" s="9">
        <v>1250</v>
      </c>
      <c r="K3266" s="10">
        <f t="shared" si="24"/>
        <v>312.50000000000006</v>
      </c>
      <c r="L3266" s="10">
        <f t="shared" si="25"/>
        <v>109.37500000000001</v>
      </c>
      <c r="M3266" s="11">
        <v>0.35</v>
      </c>
      <c r="O3266" s="16"/>
      <c r="P3266" s="14"/>
      <c r="Q3266" s="12"/>
      <c r="R3266" s="13"/>
    </row>
    <row r="3267" spans="1:18" ht="15.75" customHeight="1">
      <c r="A3267" s="1"/>
      <c r="B3267" s="6" t="s">
        <v>14</v>
      </c>
      <c r="C3267" s="6">
        <v>1185732</v>
      </c>
      <c r="D3267" s="7">
        <v>44307</v>
      </c>
      <c r="E3267" s="6" t="s">
        <v>15</v>
      </c>
      <c r="F3267" s="6" t="s">
        <v>114</v>
      </c>
      <c r="G3267" s="6" t="s">
        <v>89</v>
      </c>
      <c r="H3267" s="6" t="s">
        <v>20</v>
      </c>
      <c r="I3267" s="8">
        <v>0.3</v>
      </c>
      <c r="J3267" s="9">
        <v>500</v>
      </c>
      <c r="K3267" s="10">
        <f t="shared" si="24"/>
        <v>150</v>
      </c>
      <c r="L3267" s="10">
        <f t="shared" si="25"/>
        <v>52.5</v>
      </c>
      <c r="M3267" s="11">
        <v>0.35</v>
      </c>
      <c r="O3267" s="16"/>
      <c r="P3267" s="14"/>
      <c r="Q3267" s="12"/>
      <c r="R3267" s="13"/>
    </row>
    <row r="3268" spans="1:18" ht="15.75" customHeight="1">
      <c r="A3268" s="1"/>
      <c r="B3268" s="6" t="s">
        <v>14</v>
      </c>
      <c r="C3268" s="6">
        <v>1185732</v>
      </c>
      <c r="D3268" s="7">
        <v>44307</v>
      </c>
      <c r="E3268" s="6" t="s">
        <v>15</v>
      </c>
      <c r="F3268" s="6" t="s">
        <v>114</v>
      </c>
      <c r="G3268" s="6" t="s">
        <v>89</v>
      </c>
      <c r="H3268" s="6" t="s">
        <v>21</v>
      </c>
      <c r="I3268" s="8">
        <v>0.45</v>
      </c>
      <c r="J3268" s="9">
        <v>500</v>
      </c>
      <c r="K3268" s="10">
        <f t="shared" si="24"/>
        <v>225</v>
      </c>
      <c r="L3268" s="10">
        <f t="shared" si="25"/>
        <v>67.5</v>
      </c>
      <c r="M3268" s="11">
        <v>0.3</v>
      </c>
      <c r="O3268" s="16"/>
      <c r="P3268" s="14"/>
      <c r="Q3268" s="12"/>
      <c r="R3268" s="13"/>
    </row>
    <row r="3269" spans="1:18" ht="15.75" customHeight="1">
      <c r="A3269" s="1"/>
      <c r="B3269" s="6" t="s">
        <v>14</v>
      </c>
      <c r="C3269" s="6">
        <v>1185732</v>
      </c>
      <c r="D3269" s="7">
        <v>44307</v>
      </c>
      <c r="E3269" s="6" t="s">
        <v>15</v>
      </c>
      <c r="F3269" s="6" t="s">
        <v>114</v>
      </c>
      <c r="G3269" s="6" t="s">
        <v>89</v>
      </c>
      <c r="H3269" s="6" t="s">
        <v>22</v>
      </c>
      <c r="I3269" s="8">
        <v>0.35000000000000003</v>
      </c>
      <c r="J3269" s="9">
        <v>2000</v>
      </c>
      <c r="K3269" s="10">
        <f t="shared" si="24"/>
        <v>700.00000000000011</v>
      </c>
      <c r="L3269" s="10">
        <f t="shared" si="25"/>
        <v>210.00000000000003</v>
      </c>
      <c r="M3269" s="11">
        <v>0.3</v>
      </c>
      <c r="O3269" s="16"/>
      <c r="P3269" s="14"/>
      <c r="Q3269" s="12"/>
      <c r="R3269" s="13"/>
    </row>
    <row r="3270" spans="1:18" ht="15.75" customHeight="1">
      <c r="A3270" s="1"/>
      <c r="B3270" s="6" t="s">
        <v>14</v>
      </c>
      <c r="C3270" s="6">
        <v>1185732</v>
      </c>
      <c r="D3270" s="7">
        <v>44336</v>
      </c>
      <c r="E3270" s="6" t="s">
        <v>15</v>
      </c>
      <c r="F3270" s="6" t="s">
        <v>114</v>
      </c>
      <c r="G3270" s="6" t="s">
        <v>89</v>
      </c>
      <c r="H3270" s="6" t="s">
        <v>17</v>
      </c>
      <c r="I3270" s="8">
        <v>0.49999999999999994</v>
      </c>
      <c r="J3270" s="9">
        <v>4700</v>
      </c>
      <c r="K3270" s="10">
        <f t="shared" si="24"/>
        <v>2349.9999999999995</v>
      </c>
      <c r="L3270" s="10">
        <f t="shared" si="25"/>
        <v>939.99999999999989</v>
      </c>
      <c r="M3270" s="11">
        <v>0.4</v>
      </c>
      <c r="O3270" s="16"/>
      <c r="P3270" s="14"/>
      <c r="Q3270" s="12"/>
      <c r="R3270" s="13"/>
    </row>
    <row r="3271" spans="1:18" ht="15.75" customHeight="1">
      <c r="A3271" s="1"/>
      <c r="B3271" s="6" t="s">
        <v>14</v>
      </c>
      <c r="C3271" s="6">
        <v>1185732</v>
      </c>
      <c r="D3271" s="7">
        <v>44336</v>
      </c>
      <c r="E3271" s="6" t="s">
        <v>15</v>
      </c>
      <c r="F3271" s="6" t="s">
        <v>114</v>
      </c>
      <c r="G3271" s="6" t="s">
        <v>89</v>
      </c>
      <c r="H3271" s="6" t="s">
        <v>18</v>
      </c>
      <c r="I3271" s="8">
        <v>0.45</v>
      </c>
      <c r="J3271" s="9">
        <v>1750</v>
      </c>
      <c r="K3271" s="10">
        <f t="shared" si="24"/>
        <v>787.5</v>
      </c>
      <c r="L3271" s="10">
        <f t="shared" si="25"/>
        <v>275.625</v>
      </c>
      <c r="M3271" s="11">
        <v>0.35</v>
      </c>
      <c r="O3271" s="16"/>
      <c r="P3271" s="14"/>
      <c r="Q3271" s="12"/>
      <c r="R3271" s="13"/>
    </row>
    <row r="3272" spans="1:18" ht="15.75" customHeight="1">
      <c r="A3272" s="1"/>
      <c r="B3272" s="6" t="s">
        <v>14</v>
      </c>
      <c r="C3272" s="6">
        <v>1185732</v>
      </c>
      <c r="D3272" s="7">
        <v>44336</v>
      </c>
      <c r="E3272" s="6" t="s">
        <v>15</v>
      </c>
      <c r="F3272" s="6" t="s">
        <v>114</v>
      </c>
      <c r="G3272" s="6" t="s">
        <v>89</v>
      </c>
      <c r="H3272" s="6" t="s">
        <v>19</v>
      </c>
      <c r="I3272" s="8">
        <v>0.4</v>
      </c>
      <c r="J3272" s="9">
        <v>1500</v>
      </c>
      <c r="K3272" s="10">
        <f t="shared" si="24"/>
        <v>600</v>
      </c>
      <c r="L3272" s="10">
        <f t="shared" si="25"/>
        <v>210</v>
      </c>
      <c r="M3272" s="11">
        <v>0.35</v>
      </c>
      <c r="O3272" s="16"/>
      <c r="P3272" s="14"/>
      <c r="Q3272" s="12"/>
      <c r="R3272" s="13"/>
    </row>
    <row r="3273" spans="1:18" ht="15.75" customHeight="1">
      <c r="A3273" s="1"/>
      <c r="B3273" s="6" t="s">
        <v>14</v>
      </c>
      <c r="C3273" s="6">
        <v>1185732</v>
      </c>
      <c r="D3273" s="7">
        <v>44336</v>
      </c>
      <c r="E3273" s="6" t="s">
        <v>15</v>
      </c>
      <c r="F3273" s="6" t="s">
        <v>114</v>
      </c>
      <c r="G3273" s="6" t="s">
        <v>89</v>
      </c>
      <c r="H3273" s="6" t="s">
        <v>20</v>
      </c>
      <c r="I3273" s="8">
        <v>0.4</v>
      </c>
      <c r="J3273" s="9">
        <v>1000</v>
      </c>
      <c r="K3273" s="10">
        <f t="shared" si="24"/>
        <v>400</v>
      </c>
      <c r="L3273" s="10">
        <f t="shared" si="25"/>
        <v>140</v>
      </c>
      <c r="M3273" s="11">
        <v>0.35</v>
      </c>
      <c r="O3273" s="16"/>
      <c r="P3273" s="14"/>
      <c r="Q3273" s="12"/>
      <c r="R3273" s="13"/>
    </row>
    <row r="3274" spans="1:18" ht="15.75" customHeight="1">
      <c r="A3274" s="1"/>
      <c r="B3274" s="6" t="s">
        <v>14</v>
      </c>
      <c r="C3274" s="6">
        <v>1185732</v>
      </c>
      <c r="D3274" s="7">
        <v>44336</v>
      </c>
      <c r="E3274" s="6" t="s">
        <v>15</v>
      </c>
      <c r="F3274" s="6" t="s">
        <v>114</v>
      </c>
      <c r="G3274" s="6" t="s">
        <v>89</v>
      </c>
      <c r="H3274" s="6" t="s">
        <v>21</v>
      </c>
      <c r="I3274" s="8">
        <v>0.49999999999999994</v>
      </c>
      <c r="J3274" s="9">
        <v>1250</v>
      </c>
      <c r="K3274" s="10">
        <f t="shared" si="24"/>
        <v>624.99999999999989</v>
      </c>
      <c r="L3274" s="10">
        <f t="shared" si="25"/>
        <v>187.49999999999997</v>
      </c>
      <c r="M3274" s="11">
        <v>0.3</v>
      </c>
      <c r="O3274" s="16"/>
      <c r="P3274" s="14"/>
      <c r="Q3274" s="12"/>
      <c r="R3274" s="13"/>
    </row>
    <row r="3275" spans="1:18" ht="15.75" customHeight="1">
      <c r="A3275" s="1"/>
      <c r="B3275" s="6" t="s">
        <v>14</v>
      </c>
      <c r="C3275" s="6">
        <v>1185732</v>
      </c>
      <c r="D3275" s="7">
        <v>44336</v>
      </c>
      <c r="E3275" s="6" t="s">
        <v>15</v>
      </c>
      <c r="F3275" s="6" t="s">
        <v>114</v>
      </c>
      <c r="G3275" s="6" t="s">
        <v>89</v>
      </c>
      <c r="H3275" s="6" t="s">
        <v>22</v>
      </c>
      <c r="I3275" s="8">
        <v>0.54999999999999993</v>
      </c>
      <c r="J3275" s="9">
        <v>2500</v>
      </c>
      <c r="K3275" s="10">
        <f t="shared" si="24"/>
        <v>1374.9999999999998</v>
      </c>
      <c r="L3275" s="10">
        <f t="shared" si="25"/>
        <v>412.49999999999994</v>
      </c>
      <c r="M3275" s="11">
        <v>0.3</v>
      </c>
      <c r="O3275" s="16"/>
      <c r="P3275" s="14"/>
      <c r="Q3275" s="12"/>
      <c r="R3275" s="13"/>
    </row>
    <row r="3276" spans="1:18" ht="15.75" customHeight="1">
      <c r="A3276" s="1"/>
      <c r="B3276" s="6" t="s">
        <v>14</v>
      </c>
      <c r="C3276" s="6">
        <v>1185732</v>
      </c>
      <c r="D3276" s="7">
        <v>44369</v>
      </c>
      <c r="E3276" s="6" t="s">
        <v>15</v>
      </c>
      <c r="F3276" s="6" t="s">
        <v>114</v>
      </c>
      <c r="G3276" s="6" t="s">
        <v>89</v>
      </c>
      <c r="H3276" s="6" t="s">
        <v>17</v>
      </c>
      <c r="I3276" s="8">
        <v>0.49999999999999994</v>
      </c>
      <c r="J3276" s="9">
        <v>5000</v>
      </c>
      <c r="K3276" s="10">
        <f t="shared" si="24"/>
        <v>2499.9999999999995</v>
      </c>
      <c r="L3276" s="10">
        <f t="shared" si="25"/>
        <v>999.99999999999989</v>
      </c>
      <c r="M3276" s="11">
        <v>0.4</v>
      </c>
      <c r="O3276" s="16"/>
      <c r="P3276" s="14"/>
      <c r="Q3276" s="12"/>
      <c r="R3276" s="13"/>
    </row>
    <row r="3277" spans="1:18" ht="15.75" customHeight="1">
      <c r="A3277" s="1"/>
      <c r="B3277" s="6" t="s">
        <v>14</v>
      </c>
      <c r="C3277" s="6">
        <v>1185732</v>
      </c>
      <c r="D3277" s="7">
        <v>44369</v>
      </c>
      <c r="E3277" s="6" t="s">
        <v>15</v>
      </c>
      <c r="F3277" s="6" t="s">
        <v>114</v>
      </c>
      <c r="G3277" s="6" t="s">
        <v>89</v>
      </c>
      <c r="H3277" s="6" t="s">
        <v>18</v>
      </c>
      <c r="I3277" s="8">
        <v>0.45</v>
      </c>
      <c r="J3277" s="9">
        <v>2500</v>
      </c>
      <c r="K3277" s="10">
        <f t="shared" si="24"/>
        <v>1125</v>
      </c>
      <c r="L3277" s="10">
        <f t="shared" si="25"/>
        <v>393.75</v>
      </c>
      <c r="M3277" s="11">
        <v>0.35</v>
      </c>
      <c r="O3277" s="16"/>
      <c r="P3277" s="14"/>
      <c r="Q3277" s="12"/>
      <c r="R3277" s="13"/>
    </row>
    <row r="3278" spans="1:18" ht="15.75" customHeight="1">
      <c r="A3278" s="1"/>
      <c r="B3278" s="6" t="s">
        <v>14</v>
      </c>
      <c r="C3278" s="6">
        <v>1185732</v>
      </c>
      <c r="D3278" s="7">
        <v>44369</v>
      </c>
      <c r="E3278" s="6" t="s">
        <v>15</v>
      </c>
      <c r="F3278" s="6" t="s">
        <v>114</v>
      </c>
      <c r="G3278" s="6" t="s">
        <v>89</v>
      </c>
      <c r="H3278" s="6" t="s">
        <v>19</v>
      </c>
      <c r="I3278" s="8">
        <v>0.4</v>
      </c>
      <c r="J3278" s="9">
        <v>1750</v>
      </c>
      <c r="K3278" s="10">
        <f t="shared" si="24"/>
        <v>700</v>
      </c>
      <c r="L3278" s="10">
        <f t="shared" si="25"/>
        <v>244.99999999999997</v>
      </c>
      <c r="M3278" s="11">
        <v>0.35</v>
      </c>
      <c r="O3278" s="16"/>
      <c r="P3278" s="14"/>
      <c r="Q3278" s="12"/>
      <c r="R3278" s="13"/>
    </row>
    <row r="3279" spans="1:18" ht="15.75" customHeight="1">
      <c r="A3279" s="1"/>
      <c r="B3279" s="6" t="s">
        <v>14</v>
      </c>
      <c r="C3279" s="6">
        <v>1185732</v>
      </c>
      <c r="D3279" s="7">
        <v>44369</v>
      </c>
      <c r="E3279" s="6" t="s">
        <v>15</v>
      </c>
      <c r="F3279" s="6" t="s">
        <v>114</v>
      </c>
      <c r="G3279" s="6" t="s">
        <v>89</v>
      </c>
      <c r="H3279" s="6" t="s">
        <v>20</v>
      </c>
      <c r="I3279" s="8">
        <v>0.4</v>
      </c>
      <c r="J3279" s="9">
        <v>1500</v>
      </c>
      <c r="K3279" s="10">
        <f t="shared" si="24"/>
        <v>600</v>
      </c>
      <c r="L3279" s="10">
        <f t="shared" si="25"/>
        <v>210</v>
      </c>
      <c r="M3279" s="11">
        <v>0.35</v>
      </c>
      <c r="O3279" s="16"/>
      <c r="P3279" s="14"/>
      <c r="Q3279" s="12"/>
      <c r="R3279" s="13"/>
    </row>
    <row r="3280" spans="1:18" ht="15.75" customHeight="1">
      <c r="A3280" s="1"/>
      <c r="B3280" s="6" t="s">
        <v>14</v>
      </c>
      <c r="C3280" s="6">
        <v>1185732</v>
      </c>
      <c r="D3280" s="7">
        <v>44369</v>
      </c>
      <c r="E3280" s="6" t="s">
        <v>15</v>
      </c>
      <c r="F3280" s="6" t="s">
        <v>114</v>
      </c>
      <c r="G3280" s="6" t="s">
        <v>89</v>
      </c>
      <c r="H3280" s="6" t="s">
        <v>21</v>
      </c>
      <c r="I3280" s="8">
        <v>0.49999999999999994</v>
      </c>
      <c r="J3280" s="9">
        <v>1500</v>
      </c>
      <c r="K3280" s="10">
        <f t="shared" si="24"/>
        <v>749.99999999999989</v>
      </c>
      <c r="L3280" s="10">
        <f t="shared" si="25"/>
        <v>224.99999999999997</v>
      </c>
      <c r="M3280" s="11">
        <v>0.3</v>
      </c>
      <c r="O3280" s="16"/>
      <c r="P3280" s="14"/>
      <c r="Q3280" s="12"/>
      <c r="R3280" s="13"/>
    </row>
    <row r="3281" spans="1:18" ht="15.75" customHeight="1">
      <c r="A3281" s="1"/>
      <c r="B3281" s="6" t="s">
        <v>14</v>
      </c>
      <c r="C3281" s="6">
        <v>1185732</v>
      </c>
      <c r="D3281" s="7">
        <v>44369</v>
      </c>
      <c r="E3281" s="6" t="s">
        <v>15</v>
      </c>
      <c r="F3281" s="6" t="s">
        <v>114</v>
      </c>
      <c r="G3281" s="6" t="s">
        <v>89</v>
      </c>
      <c r="H3281" s="6" t="s">
        <v>22</v>
      </c>
      <c r="I3281" s="8">
        <v>0.54999999999999993</v>
      </c>
      <c r="J3281" s="9">
        <v>3000</v>
      </c>
      <c r="K3281" s="10">
        <f t="shared" si="24"/>
        <v>1649.9999999999998</v>
      </c>
      <c r="L3281" s="10">
        <f t="shared" si="25"/>
        <v>494.99999999999989</v>
      </c>
      <c r="M3281" s="11">
        <v>0.3</v>
      </c>
      <c r="O3281" s="16"/>
      <c r="P3281" s="14"/>
      <c r="Q3281" s="12"/>
      <c r="R3281" s="13"/>
    </row>
    <row r="3282" spans="1:18" ht="15.75" customHeight="1">
      <c r="A3282" s="1"/>
      <c r="B3282" s="6" t="s">
        <v>14</v>
      </c>
      <c r="C3282" s="6">
        <v>1185732</v>
      </c>
      <c r="D3282" s="7">
        <v>44397</v>
      </c>
      <c r="E3282" s="6" t="s">
        <v>15</v>
      </c>
      <c r="F3282" s="6" t="s">
        <v>114</v>
      </c>
      <c r="G3282" s="6" t="s">
        <v>89</v>
      </c>
      <c r="H3282" s="6" t="s">
        <v>17</v>
      </c>
      <c r="I3282" s="8">
        <v>0.49999999999999994</v>
      </c>
      <c r="J3282" s="9">
        <v>5250</v>
      </c>
      <c r="K3282" s="10">
        <f t="shared" si="24"/>
        <v>2624.9999999999995</v>
      </c>
      <c r="L3282" s="10">
        <f t="shared" si="25"/>
        <v>1049.9999999999998</v>
      </c>
      <c r="M3282" s="11">
        <v>0.4</v>
      </c>
      <c r="O3282" s="16"/>
      <c r="P3282" s="14"/>
      <c r="Q3282" s="12"/>
      <c r="R3282" s="13"/>
    </row>
    <row r="3283" spans="1:18" ht="15.75" customHeight="1">
      <c r="A3283" s="1"/>
      <c r="B3283" s="6" t="s">
        <v>14</v>
      </c>
      <c r="C3283" s="6">
        <v>1185732</v>
      </c>
      <c r="D3283" s="7">
        <v>44397</v>
      </c>
      <c r="E3283" s="6" t="s">
        <v>15</v>
      </c>
      <c r="F3283" s="6" t="s">
        <v>114</v>
      </c>
      <c r="G3283" s="6" t="s">
        <v>89</v>
      </c>
      <c r="H3283" s="6" t="s">
        <v>18</v>
      </c>
      <c r="I3283" s="8">
        <v>0.45</v>
      </c>
      <c r="J3283" s="9">
        <v>2750</v>
      </c>
      <c r="K3283" s="10">
        <f t="shared" si="24"/>
        <v>1237.5</v>
      </c>
      <c r="L3283" s="10">
        <f t="shared" si="25"/>
        <v>433.125</v>
      </c>
      <c r="M3283" s="11">
        <v>0.35</v>
      </c>
      <c r="O3283" s="16"/>
      <c r="P3283" s="14"/>
      <c r="Q3283" s="12"/>
      <c r="R3283" s="13"/>
    </row>
    <row r="3284" spans="1:18" ht="15.75" customHeight="1">
      <c r="A3284" s="1"/>
      <c r="B3284" s="6" t="s">
        <v>14</v>
      </c>
      <c r="C3284" s="6">
        <v>1185732</v>
      </c>
      <c r="D3284" s="7">
        <v>44397</v>
      </c>
      <c r="E3284" s="6" t="s">
        <v>15</v>
      </c>
      <c r="F3284" s="6" t="s">
        <v>114</v>
      </c>
      <c r="G3284" s="6" t="s">
        <v>89</v>
      </c>
      <c r="H3284" s="6" t="s">
        <v>19</v>
      </c>
      <c r="I3284" s="8">
        <v>0.4</v>
      </c>
      <c r="J3284" s="9">
        <v>2000</v>
      </c>
      <c r="K3284" s="10">
        <f t="shared" si="24"/>
        <v>800</v>
      </c>
      <c r="L3284" s="10">
        <f t="shared" si="25"/>
        <v>280</v>
      </c>
      <c r="M3284" s="11">
        <v>0.35</v>
      </c>
      <c r="O3284" s="16"/>
      <c r="P3284" s="14"/>
      <c r="Q3284" s="12"/>
      <c r="R3284" s="13"/>
    </row>
    <row r="3285" spans="1:18" ht="15.75" customHeight="1">
      <c r="A3285" s="1"/>
      <c r="B3285" s="6" t="s">
        <v>14</v>
      </c>
      <c r="C3285" s="6">
        <v>1185732</v>
      </c>
      <c r="D3285" s="7">
        <v>44397</v>
      </c>
      <c r="E3285" s="6" t="s">
        <v>15</v>
      </c>
      <c r="F3285" s="6" t="s">
        <v>114</v>
      </c>
      <c r="G3285" s="6" t="s">
        <v>89</v>
      </c>
      <c r="H3285" s="6" t="s">
        <v>20</v>
      </c>
      <c r="I3285" s="8">
        <v>0.4</v>
      </c>
      <c r="J3285" s="9">
        <v>1500</v>
      </c>
      <c r="K3285" s="10">
        <f t="shared" si="24"/>
        <v>600</v>
      </c>
      <c r="L3285" s="10">
        <f t="shared" si="25"/>
        <v>210</v>
      </c>
      <c r="M3285" s="11">
        <v>0.35</v>
      </c>
      <c r="O3285" s="16"/>
      <c r="P3285" s="14"/>
      <c r="Q3285" s="12"/>
      <c r="R3285" s="13"/>
    </row>
    <row r="3286" spans="1:18" ht="15.75" customHeight="1">
      <c r="A3286" s="1"/>
      <c r="B3286" s="6" t="s">
        <v>14</v>
      </c>
      <c r="C3286" s="6">
        <v>1185732</v>
      </c>
      <c r="D3286" s="7">
        <v>44397</v>
      </c>
      <c r="E3286" s="6" t="s">
        <v>15</v>
      </c>
      <c r="F3286" s="6" t="s">
        <v>114</v>
      </c>
      <c r="G3286" s="6" t="s">
        <v>89</v>
      </c>
      <c r="H3286" s="6" t="s">
        <v>21</v>
      </c>
      <c r="I3286" s="8">
        <v>0.49999999999999994</v>
      </c>
      <c r="J3286" s="9">
        <v>1750</v>
      </c>
      <c r="K3286" s="10">
        <f t="shared" si="24"/>
        <v>874.99999999999989</v>
      </c>
      <c r="L3286" s="10">
        <f t="shared" si="25"/>
        <v>262.49999999999994</v>
      </c>
      <c r="M3286" s="11">
        <v>0.3</v>
      </c>
      <c r="O3286" s="16"/>
      <c r="P3286" s="14"/>
      <c r="Q3286" s="12"/>
      <c r="R3286" s="13"/>
    </row>
    <row r="3287" spans="1:18" ht="15.75" customHeight="1">
      <c r="A3287" s="1"/>
      <c r="B3287" s="6" t="s">
        <v>14</v>
      </c>
      <c r="C3287" s="6">
        <v>1185732</v>
      </c>
      <c r="D3287" s="7">
        <v>44397</v>
      </c>
      <c r="E3287" s="6" t="s">
        <v>15</v>
      </c>
      <c r="F3287" s="6" t="s">
        <v>114</v>
      </c>
      <c r="G3287" s="6" t="s">
        <v>89</v>
      </c>
      <c r="H3287" s="6" t="s">
        <v>22</v>
      </c>
      <c r="I3287" s="8">
        <v>0.54999999999999993</v>
      </c>
      <c r="J3287" s="9">
        <v>3500</v>
      </c>
      <c r="K3287" s="10">
        <f t="shared" si="24"/>
        <v>1924.9999999999998</v>
      </c>
      <c r="L3287" s="10">
        <f t="shared" si="25"/>
        <v>577.49999999999989</v>
      </c>
      <c r="M3287" s="11">
        <v>0.3</v>
      </c>
      <c r="O3287" s="16"/>
      <c r="P3287" s="14"/>
      <c r="Q3287" s="12"/>
      <c r="R3287" s="13"/>
    </row>
    <row r="3288" spans="1:18" ht="15.75" customHeight="1">
      <c r="A3288" s="1"/>
      <c r="B3288" s="6" t="s">
        <v>14</v>
      </c>
      <c r="C3288" s="6">
        <v>1185732</v>
      </c>
      <c r="D3288" s="7">
        <v>44429</v>
      </c>
      <c r="E3288" s="6" t="s">
        <v>15</v>
      </c>
      <c r="F3288" s="6" t="s">
        <v>114</v>
      </c>
      <c r="G3288" s="6" t="s">
        <v>89</v>
      </c>
      <c r="H3288" s="6" t="s">
        <v>17</v>
      </c>
      <c r="I3288" s="8">
        <v>0.49999999999999994</v>
      </c>
      <c r="J3288" s="9">
        <v>5000</v>
      </c>
      <c r="K3288" s="10">
        <f t="shared" si="24"/>
        <v>2499.9999999999995</v>
      </c>
      <c r="L3288" s="10">
        <f t="shared" si="25"/>
        <v>999.99999999999989</v>
      </c>
      <c r="M3288" s="11">
        <v>0.4</v>
      </c>
      <c r="O3288" s="16"/>
      <c r="P3288" s="14"/>
      <c r="Q3288" s="12"/>
      <c r="R3288" s="13"/>
    </row>
    <row r="3289" spans="1:18" ht="15.75" customHeight="1">
      <c r="A3289" s="1"/>
      <c r="B3289" s="6" t="s">
        <v>14</v>
      </c>
      <c r="C3289" s="6">
        <v>1185732</v>
      </c>
      <c r="D3289" s="7">
        <v>44429</v>
      </c>
      <c r="E3289" s="6" t="s">
        <v>15</v>
      </c>
      <c r="F3289" s="6" t="s">
        <v>114</v>
      </c>
      <c r="G3289" s="6" t="s">
        <v>89</v>
      </c>
      <c r="H3289" s="6" t="s">
        <v>18</v>
      </c>
      <c r="I3289" s="8">
        <v>0.45</v>
      </c>
      <c r="J3289" s="9">
        <v>2750</v>
      </c>
      <c r="K3289" s="10">
        <f t="shared" si="24"/>
        <v>1237.5</v>
      </c>
      <c r="L3289" s="10">
        <f t="shared" si="25"/>
        <v>433.125</v>
      </c>
      <c r="M3289" s="11">
        <v>0.35</v>
      </c>
      <c r="O3289" s="16"/>
      <c r="P3289" s="14"/>
      <c r="Q3289" s="12"/>
      <c r="R3289" s="13"/>
    </row>
    <row r="3290" spans="1:18" ht="15.75" customHeight="1">
      <c r="A3290" s="1"/>
      <c r="B3290" s="6" t="s">
        <v>14</v>
      </c>
      <c r="C3290" s="6">
        <v>1185732</v>
      </c>
      <c r="D3290" s="7">
        <v>44429</v>
      </c>
      <c r="E3290" s="6" t="s">
        <v>15</v>
      </c>
      <c r="F3290" s="6" t="s">
        <v>114</v>
      </c>
      <c r="G3290" s="6" t="s">
        <v>89</v>
      </c>
      <c r="H3290" s="6" t="s">
        <v>19</v>
      </c>
      <c r="I3290" s="8">
        <v>0.4</v>
      </c>
      <c r="J3290" s="9">
        <v>2000</v>
      </c>
      <c r="K3290" s="10">
        <f t="shared" si="24"/>
        <v>800</v>
      </c>
      <c r="L3290" s="10">
        <f t="shared" si="25"/>
        <v>280</v>
      </c>
      <c r="M3290" s="11">
        <v>0.35</v>
      </c>
      <c r="O3290" s="16"/>
      <c r="P3290" s="14"/>
      <c r="Q3290" s="12"/>
      <c r="R3290" s="13"/>
    </row>
    <row r="3291" spans="1:18" ht="15.75" customHeight="1">
      <c r="A3291" s="1"/>
      <c r="B3291" s="6" t="s">
        <v>14</v>
      </c>
      <c r="C3291" s="6">
        <v>1185732</v>
      </c>
      <c r="D3291" s="7">
        <v>44429</v>
      </c>
      <c r="E3291" s="6" t="s">
        <v>15</v>
      </c>
      <c r="F3291" s="6" t="s">
        <v>114</v>
      </c>
      <c r="G3291" s="6" t="s">
        <v>89</v>
      </c>
      <c r="H3291" s="6" t="s">
        <v>20</v>
      </c>
      <c r="I3291" s="8">
        <v>0.4</v>
      </c>
      <c r="J3291" s="9">
        <v>1500</v>
      </c>
      <c r="K3291" s="10">
        <f t="shared" si="24"/>
        <v>600</v>
      </c>
      <c r="L3291" s="10">
        <f t="shared" si="25"/>
        <v>210</v>
      </c>
      <c r="M3291" s="11">
        <v>0.35</v>
      </c>
      <c r="O3291" s="16"/>
      <c r="P3291" s="14"/>
      <c r="Q3291" s="12"/>
      <c r="R3291" s="13"/>
    </row>
    <row r="3292" spans="1:18" ht="15.75" customHeight="1">
      <c r="A3292" s="1"/>
      <c r="B3292" s="6" t="s">
        <v>14</v>
      </c>
      <c r="C3292" s="6">
        <v>1185732</v>
      </c>
      <c r="D3292" s="7">
        <v>44429</v>
      </c>
      <c r="E3292" s="6" t="s">
        <v>15</v>
      </c>
      <c r="F3292" s="6" t="s">
        <v>114</v>
      </c>
      <c r="G3292" s="6" t="s">
        <v>89</v>
      </c>
      <c r="H3292" s="6" t="s">
        <v>21</v>
      </c>
      <c r="I3292" s="8">
        <v>0.49999999999999994</v>
      </c>
      <c r="J3292" s="9">
        <v>1250</v>
      </c>
      <c r="K3292" s="10">
        <f t="shared" si="24"/>
        <v>624.99999999999989</v>
      </c>
      <c r="L3292" s="10">
        <f t="shared" si="25"/>
        <v>187.49999999999997</v>
      </c>
      <c r="M3292" s="11">
        <v>0.3</v>
      </c>
      <c r="O3292" s="16"/>
      <c r="P3292" s="14"/>
      <c r="Q3292" s="12"/>
      <c r="R3292" s="13"/>
    </row>
    <row r="3293" spans="1:18" ht="15.75" customHeight="1">
      <c r="A3293" s="1"/>
      <c r="B3293" s="6" t="s">
        <v>14</v>
      </c>
      <c r="C3293" s="6">
        <v>1185732</v>
      </c>
      <c r="D3293" s="7">
        <v>44429</v>
      </c>
      <c r="E3293" s="6" t="s">
        <v>15</v>
      </c>
      <c r="F3293" s="6" t="s">
        <v>114</v>
      </c>
      <c r="G3293" s="6" t="s">
        <v>89</v>
      </c>
      <c r="H3293" s="6" t="s">
        <v>22</v>
      </c>
      <c r="I3293" s="8">
        <v>0.54999999999999993</v>
      </c>
      <c r="J3293" s="9">
        <v>3000</v>
      </c>
      <c r="K3293" s="10">
        <f t="shared" si="24"/>
        <v>1649.9999999999998</v>
      </c>
      <c r="L3293" s="10">
        <f t="shared" si="25"/>
        <v>494.99999999999989</v>
      </c>
      <c r="M3293" s="11">
        <v>0.3</v>
      </c>
      <c r="O3293" s="16"/>
      <c r="P3293" s="14"/>
      <c r="Q3293" s="12"/>
      <c r="R3293" s="13"/>
    </row>
    <row r="3294" spans="1:18" ht="15.75" customHeight="1">
      <c r="A3294" s="1"/>
      <c r="B3294" s="6" t="s">
        <v>14</v>
      </c>
      <c r="C3294" s="6">
        <v>1185732</v>
      </c>
      <c r="D3294" s="7">
        <v>44459</v>
      </c>
      <c r="E3294" s="6" t="s">
        <v>15</v>
      </c>
      <c r="F3294" s="6" t="s">
        <v>114</v>
      </c>
      <c r="G3294" s="6" t="s">
        <v>89</v>
      </c>
      <c r="H3294" s="6" t="s">
        <v>17</v>
      </c>
      <c r="I3294" s="8">
        <v>0.49999999999999994</v>
      </c>
      <c r="J3294" s="9">
        <v>4250</v>
      </c>
      <c r="K3294" s="10">
        <f t="shared" si="24"/>
        <v>2124.9999999999995</v>
      </c>
      <c r="L3294" s="10">
        <f t="shared" si="25"/>
        <v>849.99999999999989</v>
      </c>
      <c r="M3294" s="11">
        <v>0.4</v>
      </c>
      <c r="O3294" s="16"/>
      <c r="P3294" s="14"/>
      <c r="Q3294" s="12"/>
      <c r="R3294" s="13"/>
    </row>
    <row r="3295" spans="1:18" ht="15.75" customHeight="1">
      <c r="A3295" s="1"/>
      <c r="B3295" s="6" t="s">
        <v>14</v>
      </c>
      <c r="C3295" s="6">
        <v>1185732</v>
      </c>
      <c r="D3295" s="7">
        <v>44459</v>
      </c>
      <c r="E3295" s="6" t="s">
        <v>15</v>
      </c>
      <c r="F3295" s="6" t="s">
        <v>114</v>
      </c>
      <c r="G3295" s="6" t="s">
        <v>89</v>
      </c>
      <c r="H3295" s="6" t="s">
        <v>18</v>
      </c>
      <c r="I3295" s="8">
        <v>0.45</v>
      </c>
      <c r="J3295" s="9">
        <v>2250</v>
      </c>
      <c r="K3295" s="10">
        <f t="shared" si="24"/>
        <v>1012.5</v>
      </c>
      <c r="L3295" s="10">
        <f t="shared" si="25"/>
        <v>354.375</v>
      </c>
      <c r="M3295" s="11">
        <v>0.35</v>
      </c>
      <c r="O3295" s="16"/>
      <c r="P3295" s="14"/>
      <c r="Q3295" s="12"/>
      <c r="R3295" s="13"/>
    </row>
    <row r="3296" spans="1:18" ht="15.75" customHeight="1">
      <c r="A3296" s="1"/>
      <c r="B3296" s="6" t="s">
        <v>14</v>
      </c>
      <c r="C3296" s="6">
        <v>1185732</v>
      </c>
      <c r="D3296" s="7">
        <v>44459</v>
      </c>
      <c r="E3296" s="6" t="s">
        <v>15</v>
      </c>
      <c r="F3296" s="6" t="s">
        <v>114</v>
      </c>
      <c r="G3296" s="6" t="s">
        <v>89</v>
      </c>
      <c r="H3296" s="6" t="s">
        <v>19</v>
      </c>
      <c r="I3296" s="8">
        <v>0.4</v>
      </c>
      <c r="J3296" s="9">
        <v>1250</v>
      </c>
      <c r="K3296" s="10">
        <f t="shared" si="24"/>
        <v>500</v>
      </c>
      <c r="L3296" s="10">
        <f t="shared" si="25"/>
        <v>175</v>
      </c>
      <c r="M3296" s="11">
        <v>0.35</v>
      </c>
      <c r="O3296" s="16"/>
      <c r="P3296" s="14"/>
      <c r="Q3296" s="12"/>
      <c r="R3296" s="13"/>
    </row>
    <row r="3297" spans="1:18" ht="15.75" customHeight="1">
      <c r="A3297" s="1"/>
      <c r="B3297" s="6" t="s">
        <v>14</v>
      </c>
      <c r="C3297" s="6">
        <v>1185732</v>
      </c>
      <c r="D3297" s="7">
        <v>44459</v>
      </c>
      <c r="E3297" s="6" t="s">
        <v>15</v>
      </c>
      <c r="F3297" s="6" t="s">
        <v>114</v>
      </c>
      <c r="G3297" s="6" t="s">
        <v>89</v>
      </c>
      <c r="H3297" s="6" t="s">
        <v>20</v>
      </c>
      <c r="I3297" s="8">
        <v>0.4</v>
      </c>
      <c r="J3297" s="9">
        <v>1000</v>
      </c>
      <c r="K3297" s="10">
        <f t="shared" si="24"/>
        <v>400</v>
      </c>
      <c r="L3297" s="10">
        <f t="shared" si="25"/>
        <v>140</v>
      </c>
      <c r="M3297" s="11">
        <v>0.35</v>
      </c>
      <c r="O3297" s="16"/>
      <c r="P3297" s="14"/>
      <c r="Q3297" s="12"/>
      <c r="R3297" s="13"/>
    </row>
    <row r="3298" spans="1:18" ht="15.75" customHeight="1">
      <c r="A3298" s="1"/>
      <c r="B3298" s="6" t="s">
        <v>14</v>
      </c>
      <c r="C3298" s="6">
        <v>1185732</v>
      </c>
      <c r="D3298" s="7">
        <v>44459</v>
      </c>
      <c r="E3298" s="6" t="s">
        <v>15</v>
      </c>
      <c r="F3298" s="6" t="s">
        <v>114</v>
      </c>
      <c r="G3298" s="6" t="s">
        <v>89</v>
      </c>
      <c r="H3298" s="6" t="s">
        <v>21</v>
      </c>
      <c r="I3298" s="8">
        <v>0.49999999999999994</v>
      </c>
      <c r="J3298" s="9">
        <v>1000</v>
      </c>
      <c r="K3298" s="10">
        <f t="shared" si="24"/>
        <v>499.99999999999994</v>
      </c>
      <c r="L3298" s="10">
        <f t="shared" si="25"/>
        <v>149.99999999999997</v>
      </c>
      <c r="M3298" s="11">
        <v>0.3</v>
      </c>
      <c r="O3298" s="16"/>
      <c r="P3298" s="14"/>
      <c r="Q3298" s="12"/>
      <c r="R3298" s="13"/>
    </row>
    <row r="3299" spans="1:18" ht="15.75" customHeight="1">
      <c r="A3299" s="1"/>
      <c r="B3299" s="6" t="s">
        <v>14</v>
      </c>
      <c r="C3299" s="6">
        <v>1185732</v>
      </c>
      <c r="D3299" s="7">
        <v>44459</v>
      </c>
      <c r="E3299" s="6" t="s">
        <v>15</v>
      </c>
      <c r="F3299" s="6" t="s">
        <v>114</v>
      </c>
      <c r="G3299" s="6" t="s">
        <v>89</v>
      </c>
      <c r="H3299" s="6" t="s">
        <v>22</v>
      </c>
      <c r="I3299" s="8">
        <v>0.54999999999999993</v>
      </c>
      <c r="J3299" s="9">
        <v>2000</v>
      </c>
      <c r="K3299" s="10">
        <f t="shared" si="24"/>
        <v>1099.9999999999998</v>
      </c>
      <c r="L3299" s="10">
        <f t="shared" si="25"/>
        <v>329.99999999999994</v>
      </c>
      <c r="M3299" s="11">
        <v>0.3</v>
      </c>
      <c r="O3299" s="16"/>
      <c r="P3299" s="14"/>
      <c r="Q3299" s="12"/>
      <c r="R3299" s="13"/>
    </row>
    <row r="3300" spans="1:18" ht="15.75" customHeight="1">
      <c r="A3300" s="1"/>
      <c r="B3300" s="6" t="s">
        <v>14</v>
      </c>
      <c r="C3300" s="6">
        <v>1185732</v>
      </c>
      <c r="D3300" s="7">
        <v>44491</v>
      </c>
      <c r="E3300" s="6" t="s">
        <v>15</v>
      </c>
      <c r="F3300" s="6" t="s">
        <v>114</v>
      </c>
      <c r="G3300" s="6" t="s">
        <v>89</v>
      </c>
      <c r="H3300" s="6" t="s">
        <v>17</v>
      </c>
      <c r="I3300" s="8">
        <v>0.54999999999999993</v>
      </c>
      <c r="J3300" s="9">
        <v>3750</v>
      </c>
      <c r="K3300" s="10">
        <f t="shared" si="24"/>
        <v>2062.4999999999995</v>
      </c>
      <c r="L3300" s="10">
        <f t="shared" si="25"/>
        <v>824.99999999999989</v>
      </c>
      <c r="M3300" s="11">
        <v>0.4</v>
      </c>
      <c r="O3300" s="16"/>
      <c r="P3300" s="14"/>
      <c r="Q3300" s="12"/>
      <c r="R3300" s="13"/>
    </row>
    <row r="3301" spans="1:18" ht="15.75" customHeight="1">
      <c r="A3301" s="1"/>
      <c r="B3301" s="6" t="s">
        <v>14</v>
      </c>
      <c r="C3301" s="6">
        <v>1185732</v>
      </c>
      <c r="D3301" s="7">
        <v>44491</v>
      </c>
      <c r="E3301" s="6" t="s">
        <v>15</v>
      </c>
      <c r="F3301" s="6" t="s">
        <v>114</v>
      </c>
      <c r="G3301" s="6" t="s">
        <v>89</v>
      </c>
      <c r="H3301" s="6" t="s">
        <v>18</v>
      </c>
      <c r="I3301" s="8">
        <v>0.5</v>
      </c>
      <c r="J3301" s="9">
        <v>2000</v>
      </c>
      <c r="K3301" s="10">
        <f t="shared" si="24"/>
        <v>1000</v>
      </c>
      <c r="L3301" s="10">
        <f t="shared" si="25"/>
        <v>350</v>
      </c>
      <c r="M3301" s="11">
        <v>0.35</v>
      </c>
      <c r="O3301" s="16"/>
      <c r="P3301" s="14"/>
      <c r="Q3301" s="12"/>
      <c r="R3301" s="13"/>
    </row>
    <row r="3302" spans="1:18" ht="15.75" customHeight="1">
      <c r="A3302" s="1"/>
      <c r="B3302" s="6" t="s">
        <v>14</v>
      </c>
      <c r="C3302" s="6">
        <v>1185732</v>
      </c>
      <c r="D3302" s="7">
        <v>44491</v>
      </c>
      <c r="E3302" s="6" t="s">
        <v>15</v>
      </c>
      <c r="F3302" s="6" t="s">
        <v>114</v>
      </c>
      <c r="G3302" s="6" t="s">
        <v>89</v>
      </c>
      <c r="H3302" s="6" t="s">
        <v>19</v>
      </c>
      <c r="I3302" s="8">
        <v>0.5</v>
      </c>
      <c r="J3302" s="9">
        <v>1000</v>
      </c>
      <c r="K3302" s="10">
        <f t="shared" si="24"/>
        <v>500</v>
      </c>
      <c r="L3302" s="10">
        <f t="shared" si="25"/>
        <v>175</v>
      </c>
      <c r="M3302" s="11">
        <v>0.35</v>
      </c>
      <c r="O3302" s="16"/>
      <c r="P3302" s="14"/>
      <c r="Q3302" s="12"/>
      <c r="R3302" s="13"/>
    </row>
    <row r="3303" spans="1:18" ht="15.75" customHeight="1">
      <c r="A3303" s="1"/>
      <c r="B3303" s="6" t="s">
        <v>14</v>
      </c>
      <c r="C3303" s="6">
        <v>1185732</v>
      </c>
      <c r="D3303" s="7">
        <v>44491</v>
      </c>
      <c r="E3303" s="6" t="s">
        <v>15</v>
      </c>
      <c r="F3303" s="6" t="s">
        <v>114</v>
      </c>
      <c r="G3303" s="6" t="s">
        <v>89</v>
      </c>
      <c r="H3303" s="6" t="s">
        <v>20</v>
      </c>
      <c r="I3303" s="8">
        <v>0.5</v>
      </c>
      <c r="J3303" s="9">
        <v>750</v>
      </c>
      <c r="K3303" s="10">
        <f t="shared" si="24"/>
        <v>375</v>
      </c>
      <c r="L3303" s="10">
        <f t="shared" si="25"/>
        <v>131.25</v>
      </c>
      <c r="M3303" s="11">
        <v>0.35</v>
      </c>
      <c r="O3303" s="16"/>
      <c r="P3303" s="14"/>
      <c r="Q3303" s="12"/>
      <c r="R3303" s="13"/>
    </row>
    <row r="3304" spans="1:18" ht="15.75" customHeight="1">
      <c r="A3304" s="1"/>
      <c r="B3304" s="6" t="s">
        <v>14</v>
      </c>
      <c r="C3304" s="6">
        <v>1185732</v>
      </c>
      <c r="D3304" s="7">
        <v>44491</v>
      </c>
      <c r="E3304" s="6" t="s">
        <v>15</v>
      </c>
      <c r="F3304" s="6" t="s">
        <v>114</v>
      </c>
      <c r="G3304" s="6" t="s">
        <v>89</v>
      </c>
      <c r="H3304" s="6" t="s">
        <v>21</v>
      </c>
      <c r="I3304" s="8">
        <v>0.6</v>
      </c>
      <c r="J3304" s="9">
        <v>750</v>
      </c>
      <c r="K3304" s="10">
        <f t="shared" si="24"/>
        <v>450</v>
      </c>
      <c r="L3304" s="10">
        <f t="shared" si="25"/>
        <v>135</v>
      </c>
      <c r="M3304" s="11">
        <v>0.3</v>
      </c>
      <c r="O3304" s="16"/>
      <c r="P3304" s="14"/>
      <c r="Q3304" s="12"/>
      <c r="R3304" s="13"/>
    </row>
    <row r="3305" spans="1:18" ht="15.75" customHeight="1">
      <c r="A3305" s="1"/>
      <c r="B3305" s="6" t="s">
        <v>14</v>
      </c>
      <c r="C3305" s="6">
        <v>1185732</v>
      </c>
      <c r="D3305" s="7">
        <v>44491</v>
      </c>
      <c r="E3305" s="6" t="s">
        <v>15</v>
      </c>
      <c r="F3305" s="6" t="s">
        <v>114</v>
      </c>
      <c r="G3305" s="6" t="s">
        <v>89</v>
      </c>
      <c r="H3305" s="6" t="s">
        <v>22</v>
      </c>
      <c r="I3305" s="8">
        <v>0.64999999999999991</v>
      </c>
      <c r="J3305" s="9">
        <v>2000</v>
      </c>
      <c r="K3305" s="10">
        <f t="shared" si="24"/>
        <v>1299.9999999999998</v>
      </c>
      <c r="L3305" s="10">
        <f t="shared" si="25"/>
        <v>389.99999999999994</v>
      </c>
      <c r="M3305" s="11">
        <v>0.3</v>
      </c>
      <c r="O3305" s="16"/>
      <c r="P3305" s="14"/>
      <c r="Q3305" s="12"/>
      <c r="R3305" s="13"/>
    </row>
    <row r="3306" spans="1:18" ht="15.75" customHeight="1">
      <c r="A3306" s="1"/>
      <c r="B3306" s="6" t="s">
        <v>14</v>
      </c>
      <c r="C3306" s="6">
        <v>1185732</v>
      </c>
      <c r="D3306" s="7">
        <v>44521</v>
      </c>
      <c r="E3306" s="6" t="s">
        <v>15</v>
      </c>
      <c r="F3306" s="6" t="s">
        <v>114</v>
      </c>
      <c r="G3306" s="6" t="s">
        <v>89</v>
      </c>
      <c r="H3306" s="6" t="s">
        <v>17</v>
      </c>
      <c r="I3306" s="8">
        <v>0.6</v>
      </c>
      <c r="J3306" s="9">
        <v>3500</v>
      </c>
      <c r="K3306" s="10">
        <f t="shared" si="24"/>
        <v>2100</v>
      </c>
      <c r="L3306" s="10">
        <f t="shared" si="25"/>
        <v>840</v>
      </c>
      <c r="M3306" s="11">
        <v>0.4</v>
      </c>
      <c r="O3306" s="16"/>
      <c r="P3306" s="14"/>
      <c r="Q3306" s="12"/>
      <c r="R3306" s="13"/>
    </row>
    <row r="3307" spans="1:18" ht="15.75" customHeight="1">
      <c r="A3307" s="1"/>
      <c r="B3307" s="6" t="s">
        <v>14</v>
      </c>
      <c r="C3307" s="6">
        <v>1185732</v>
      </c>
      <c r="D3307" s="7">
        <v>44521</v>
      </c>
      <c r="E3307" s="6" t="s">
        <v>15</v>
      </c>
      <c r="F3307" s="6" t="s">
        <v>114</v>
      </c>
      <c r="G3307" s="6" t="s">
        <v>89</v>
      </c>
      <c r="H3307" s="6" t="s">
        <v>18</v>
      </c>
      <c r="I3307" s="8">
        <v>0.5</v>
      </c>
      <c r="J3307" s="9">
        <v>1750</v>
      </c>
      <c r="K3307" s="10">
        <f t="shared" si="24"/>
        <v>875</v>
      </c>
      <c r="L3307" s="10">
        <f t="shared" si="25"/>
        <v>306.25</v>
      </c>
      <c r="M3307" s="11">
        <v>0.35</v>
      </c>
      <c r="O3307" s="16"/>
      <c r="P3307" s="14"/>
      <c r="Q3307" s="12"/>
      <c r="R3307" s="13"/>
    </row>
    <row r="3308" spans="1:18" ht="15.75" customHeight="1">
      <c r="A3308" s="1"/>
      <c r="B3308" s="6" t="s">
        <v>14</v>
      </c>
      <c r="C3308" s="6">
        <v>1185732</v>
      </c>
      <c r="D3308" s="7">
        <v>44521</v>
      </c>
      <c r="E3308" s="6" t="s">
        <v>15</v>
      </c>
      <c r="F3308" s="6" t="s">
        <v>114</v>
      </c>
      <c r="G3308" s="6" t="s">
        <v>89</v>
      </c>
      <c r="H3308" s="6" t="s">
        <v>19</v>
      </c>
      <c r="I3308" s="8">
        <v>0.5</v>
      </c>
      <c r="J3308" s="9">
        <v>1700</v>
      </c>
      <c r="K3308" s="10">
        <f t="shared" si="24"/>
        <v>850</v>
      </c>
      <c r="L3308" s="10">
        <f t="shared" si="25"/>
        <v>297.5</v>
      </c>
      <c r="M3308" s="11">
        <v>0.35</v>
      </c>
      <c r="O3308" s="16"/>
      <c r="P3308" s="14"/>
      <c r="Q3308" s="12"/>
      <c r="R3308" s="13"/>
    </row>
    <row r="3309" spans="1:18" ht="15.75" customHeight="1">
      <c r="A3309" s="1"/>
      <c r="B3309" s="6" t="s">
        <v>14</v>
      </c>
      <c r="C3309" s="6">
        <v>1185732</v>
      </c>
      <c r="D3309" s="7">
        <v>44521</v>
      </c>
      <c r="E3309" s="6" t="s">
        <v>15</v>
      </c>
      <c r="F3309" s="6" t="s">
        <v>114</v>
      </c>
      <c r="G3309" s="6" t="s">
        <v>89</v>
      </c>
      <c r="H3309" s="6" t="s">
        <v>20</v>
      </c>
      <c r="I3309" s="8">
        <v>0.5</v>
      </c>
      <c r="J3309" s="9">
        <v>1500</v>
      </c>
      <c r="K3309" s="10">
        <f t="shared" si="24"/>
        <v>750</v>
      </c>
      <c r="L3309" s="10">
        <f t="shared" si="25"/>
        <v>262.5</v>
      </c>
      <c r="M3309" s="11">
        <v>0.35</v>
      </c>
      <c r="O3309" s="16"/>
      <c r="P3309" s="14"/>
      <c r="Q3309" s="12"/>
      <c r="R3309" s="13"/>
    </row>
    <row r="3310" spans="1:18" ht="15.75" customHeight="1">
      <c r="A3310" s="1"/>
      <c r="B3310" s="6" t="s">
        <v>14</v>
      </c>
      <c r="C3310" s="6">
        <v>1185732</v>
      </c>
      <c r="D3310" s="7">
        <v>44521</v>
      </c>
      <c r="E3310" s="6" t="s">
        <v>15</v>
      </c>
      <c r="F3310" s="6" t="s">
        <v>114</v>
      </c>
      <c r="G3310" s="6" t="s">
        <v>89</v>
      </c>
      <c r="H3310" s="6" t="s">
        <v>21</v>
      </c>
      <c r="I3310" s="8">
        <v>0.6</v>
      </c>
      <c r="J3310" s="9">
        <v>1250</v>
      </c>
      <c r="K3310" s="10">
        <f t="shared" si="24"/>
        <v>750</v>
      </c>
      <c r="L3310" s="10">
        <f t="shared" si="25"/>
        <v>225</v>
      </c>
      <c r="M3310" s="11">
        <v>0.3</v>
      </c>
      <c r="O3310" s="16"/>
      <c r="P3310" s="14"/>
      <c r="Q3310" s="12"/>
      <c r="R3310" s="13"/>
    </row>
    <row r="3311" spans="1:18" ht="15.75" customHeight="1">
      <c r="A3311" s="1"/>
      <c r="B3311" s="6" t="s">
        <v>14</v>
      </c>
      <c r="C3311" s="6">
        <v>1185732</v>
      </c>
      <c r="D3311" s="7">
        <v>44521</v>
      </c>
      <c r="E3311" s="6" t="s">
        <v>15</v>
      </c>
      <c r="F3311" s="6" t="s">
        <v>114</v>
      </c>
      <c r="G3311" s="6" t="s">
        <v>89</v>
      </c>
      <c r="H3311" s="6" t="s">
        <v>22</v>
      </c>
      <c r="I3311" s="8">
        <v>0.64999999999999991</v>
      </c>
      <c r="J3311" s="9">
        <v>2250</v>
      </c>
      <c r="K3311" s="10">
        <f t="shared" si="24"/>
        <v>1462.4999999999998</v>
      </c>
      <c r="L3311" s="10">
        <f t="shared" si="25"/>
        <v>438.74999999999994</v>
      </c>
      <c r="M3311" s="11">
        <v>0.3</v>
      </c>
      <c r="O3311" s="16"/>
      <c r="P3311" s="14"/>
      <c r="Q3311" s="12"/>
      <c r="R3311" s="13"/>
    </row>
    <row r="3312" spans="1:18" ht="15.75" customHeight="1">
      <c r="A3312" s="1"/>
      <c r="B3312" s="6" t="s">
        <v>14</v>
      </c>
      <c r="C3312" s="6">
        <v>1185732</v>
      </c>
      <c r="D3312" s="7">
        <v>44550</v>
      </c>
      <c r="E3312" s="6" t="s">
        <v>15</v>
      </c>
      <c r="F3312" s="6" t="s">
        <v>114</v>
      </c>
      <c r="G3312" s="6" t="s">
        <v>89</v>
      </c>
      <c r="H3312" s="6" t="s">
        <v>17</v>
      </c>
      <c r="I3312" s="8">
        <v>0.6</v>
      </c>
      <c r="J3312" s="9">
        <v>4500</v>
      </c>
      <c r="K3312" s="10">
        <f t="shared" si="24"/>
        <v>2700</v>
      </c>
      <c r="L3312" s="10">
        <f t="shared" si="25"/>
        <v>1080</v>
      </c>
      <c r="M3312" s="11">
        <v>0.4</v>
      </c>
      <c r="O3312" s="16"/>
      <c r="P3312" s="14"/>
      <c r="Q3312" s="12"/>
      <c r="R3312" s="13"/>
    </row>
    <row r="3313" spans="1:18" ht="15.75" customHeight="1">
      <c r="A3313" s="1"/>
      <c r="B3313" s="6" t="s">
        <v>14</v>
      </c>
      <c r="C3313" s="6">
        <v>1185732</v>
      </c>
      <c r="D3313" s="7">
        <v>44550</v>
      </c>
      <c r="E3313" s="6" t="s">
        <v>15</v>
      </c>
      <c r="F3313" s="6" t="s">
        <v>114</v>
      </c>
      <c r="G3313" s="6" t="s">
        <v>89</v>
      </c>
      <c r="H3313" s="6" t="s">
        <v>18</v>
      </c>
      <c r="I3313" s="8">
        <v>0.5</v>
      </c>
      <c r="J3313" s="9">
        <v>2500</v>
      </c>
      <c r="K3313" s="10">
        <f t="shared" si="24"/>
        <v>1250</v>
      </c>
      <c r="L3313" s="10">
        <f t="shared" si="25"/>
        <v>437.5</v>
      </c>
      <c r="M3313" s="11">
        <v>0.35</v>
      </c>
      <c r="O3313" s="16"/>
      <c r="P3313" s="14"/>
      <c r="Q3313" s="12"/>
      <c r="R3313" s="13"/>
    </row>
    <row r="3314" spans="1:18" ht="15.75" customHeight="1">
      <c r="A3314" s="1"/>
      <c r="B3314" s="6" t="s">
        <v>14</v>
      </c>
      <c r="C3314" s="6">
        <v>1185732</v>
      </c>
      <c r="D3314" s="7">
        <v>44550</v>
      </c>
      <c r="E3314" s="6" t="s">
        <v>15</v>
      </c>
      <c r="F3314" s="6" t="s">
        <v>114</v>
      </c>
      <c r="G3314" s="6" t="s">
        <v>89</v>
      </c>
      <c r="H3314" s="6" t="s">
        <v>19</v>
      </c>
      <c r="I3314" s="8">
        <v>0.5</v>
      </c>
      <c r="J3314" s="9">
        <v>2250</v>
      </c>
      <c r="K3314" s="10">
        <f t="shared" si="24"/>
        <v>1125</v>
      </c>
      <c r="L3314" s="10">
        <f t="shared" si="25"/>
        <v>393.75</v>
      </c>
      <c r="M3314" s="11">
        <v>0.35</v>
      </c>
      <c r="O3314" s="16"/>
      <c r="P3314" s="14"/>
      <c r="Q3314" s="12"/>
      <c r="R3314" s="13"/>
    </row>
    <row r="3315" spans="1:18" ht="15.75" customHeight="1">
      <c r="A3315" s="1"/>
      <c r="B3315" s="6" t="s">
        <v>14</v>
      </c>
      <c r="C3315" s="6">
        <v>1185732</v>
      </c>
      <c r="D3315" s="7">
        <v>44550</v>
      </c>
      <c r="E3315" s="6" t="s">
        <v>15</v>
      </c>
      <c r="F3315" s="6" t="s">
        <v>114</v>
      </c>
      <c r="G3315" s="6" t="s">
        <v>89</v>
      </c>
      <c r="H3315" s="6" t="s">
        <v>20</v>
      </c>
      <c r="I3315" s="8">
        <v>0.5</v>
      </c>
      <c r="J3315" s="9">
        <v>1750</v>
      </c>
      <c r="K3315" s="10">
        <f t="shared" si="24"/>
        <v>875</v>
      </c>
      <c r="L3315" s="10">
        <f t="shared" si="25"/>
        <v>306.25</v>
      </c>
      <c r="M3315" s="11">
        <v>0.35</v>
      </c>
      <c r="O3315" s="16"/>
      <c r="P3315" s="14"/>
      <c r="Q3315" s="12"/>
      <c r="R3315" s="13"/>
    </row>
    <row r="3316" spans="1:18" ht="15.75" customHeight="1">
      <c r="A3316" s="1"/>
      <c r="B3316" s="6" t="s">
        <v>14</v>
      </c>
      <c r="C3316" s="6">
        <v>1185732</v>
      </c>
      <c r="D3316" s="7">
        <v>44550</v>
      </c>
      <c r="E3316" s="6" t="s">
        <v>15</v>
      </c>
      <c r="F3316" s="6" t="s">
        <v>114</v>
      </c>
      <c r="G3316" s="6" t="s">
        <v>89</v>
      </c>
      <c r="H3316" s="6" t="s">
        <v>21</v>
      </c>
      <c r="I3316" s="8">
        <v>0.6</v>
      </c>
      <c r="J3316" s="9">
        <v>1750</v>
      </c>
      <c r="K3316" s="10">
        <f t="shared" si="24"/>
        <v>1050</v>
      </c>
      <c r="L3316" s="10">
        <f t="shared" si="25"/>
        <v>315</v>
      </c>
      <c r="M3316" s="11">
        <v>0.3</v>
      </c>
      <c r="O3316" s="16"/>
      <c r="P3316" s="14"/>
      <c r="Q3316" s="12"/>
      <c r="R3316" s="13"/>
    </row>
    <row r="3317" spans="1:18" ht="15.75" customHeight="1">
      <c r="A3317" s="1"/>
      <c r="B3317" s="6" t="s">
        <v>14</v>
      </c>
      <c r="C3317" s="6">
        <v>1185732</v>
      </c>
      <c r="D3317" s="7">
        <v>44550</v>
      </c>
      <c r="E3317" s="6" t="s">
        <v>15</v>
      </c>
      <c r="F3317" s="6" t="s">
        <v>114</v>
      </c>
      <c r="G3317" s="6" t="s">
        <v>89</v>
      </c>
      <c r="H3317" s="6" t="s">
        <v>22</v>
      </c>
      <c r="I3317" s="8">
        <v>0.64999999999999991</v>
      </c>
      <c r="J3317" s="9">
        <v>2750</v>
      </c>
      <c r="K3317" s="10">
        <f t="shared" si="24"/>
        <v>1787.4999999999998</v>
      </c>
      <c r="L3317" s="10">
        <f t="shared" si="25"/>
        <v>536.24999999999989</v>
      </c>
      <c r="M3317" s="11">
        <v>0.3</v>
      </c>
      <c r="O3317" s="16"/>
      <c r="P3317" s="14"/>
      <c r="Q3317" s="12"/>
      <c r="R3317" s="13"/>
    </row>
    <row r="3318" spans="1:18" ht="15.75" customHeight="1">
      <c r="A3318" s="1" t="s">
        <v>39</v>
      </c>
      <c r="B3318" s="6" t="s">
        <v>14</v>
      </c>
      <c r="C3318" s="6">
        <v>1185732</v>
      </c>
      <c r="D3318" s="7">
        <v>44213</v>
      </c>
      <c r="E3318" s="6" t="s">
        <v>15</v>
      </c>
      <c r="F3318" s="6" t="s">
        <v>115</v>
      </c>
      <c r="G3318" s="6" t="s">
        <v>116</v>
      </c>
      <c r="H3318" s="6" t="s">
        <v>17</v>
      </c>
      <c r="I3318" s="8">
        <v>0.4</v>
      </c>
      <c r="J3318" s="9">
        <v>5250</v>
      </c>
      <c r="K3318" s="10">
        <f t="shared" si="24"/>
        <v>2100</v>
      </c>
      <c r="L3318" s="10">
        <f t="shared" si="25"/>
        <v>735</v>
      </c>
      <c r="M3318" s="11">
        <v>0.35</v>
      </c>
      <c r="O3318" s="16"/>
      <c r="P3318" s="14"/>
      <c r="Q3318" s="12"/>
      <c r="R3318" s="13"/>
    </row>
    <row r="3319" spans="1:18" ht="15.75" customHeight="1">
      <c r="A3319" s="1"/>
      <c r="B3319" s="6" t="s">
        <v>14</v>
      </c>
      <c r="C3319" s="6">
        <v>1185732</v>
      </c>
      <c r="D3319" s="7">
        <v>44213</v>
      </c>
      <c r="E3319" s="6" t="s">
        <v>15</v>
      </c>
      <c r="F3319" s="6" t="s">
        <v>115</v>
      </c>
      <c r="G3319" s="6" t="s">
        <v>116</v>
      </c>
      <c r="H3319" s="6" t="s">
        <v>18</v>
      </c>
      <c r="I3319" s="8">
        <v>0.4</v>
      </c>
      <c r="J3319" s="9">
        <v>3250</v>
      </c>
      <c r="K3319" s="10">
        <f t="shared" si="24"/>
        <v>1300</v>
      </c>
      <c r="L3319" s="10">
        <f t="shared" si="25"/>
        <v>454.99999999999994</v>
      </c>
      <c r="M3319" s="11">
        <v>0.35</v>
      </c>
      <c r="O3319" s="16"/>
      <c r="P3319" s="14"/>
      <c r="Q3319" s="12"/>
      <c r="R3319" s="13"/>
    </row>
    <row r="3320" spans="1:18" ht="15.75" customHeight="1">
      <c r="A3320" s="1"/>
      <c r="B3320" s="6" t="s">
        <v>14</v>
      </c>
      <c r="C3320" s="6">
        <v>1185732</v>
      </c>
      <c r="D3320" s="7">
        <v>44213</v>
      </c>
      <c r="E3320" s="6" t="s">
        <v>15</v>
      </c>
      <c r="F3320" s="6" t="s">
        <v>115</v>
      </c>
      <c r="G3320" s="6" t="s">
        <v>116</v>
      </c>
      <c r="H3320" s="6" t="s">
        <v>19</v>
      </c>
      <c r="I3320" s="8">
        <v>0.30000000000000004</v>
      </c>
      <c r="J3320" s="9">
        <v>3250</v>
      </c>
      <c r="K3320" s="10">
        <f t="shared" si="24"/>
        <v>975.00000000000011</v>
      </c>
      <c r="L3320" s="10">
        <f t="shared" si="25"/>
        <v>390.00000000000006</v>
      </c>
      <c r="M3320" s="11">
        <v>0.4</v>
      </c>
      <c r="O3320" s="16"/>
      <c r="P3320" s="14"/>
      <c r="Q3320" s="12"/>
      <c r="R3320" s="13"/>
    </row>
    <row r="3321" spans="1:18" ht="15.75" customHeight="1">
      <c r="A3321" s="1"/>
      <c r="B3321" s="6" t="s">
        <v>14</v>
      </c>
      <c r="C3321" s="6">
        <v>1185732</v>
      </c>
      <c r="D3321" s="7">
        <v>44213</v>
      </c>
      <c r="E3321" s="6" t="s">
        <v>15</v>
      </c>
      <c r="F3321" s="6" t="s">
        <v>115</v>
      </c>
      <c r="G3321" s="6" t="s">
        <v>116</v>
      </c>
      <c r="H3321" s="6" t="s">
        <v>20</v>
      </c>
      <c r="I3321" s="8">
        <v>0.35</v>
      </c>
      <c r="J3321" s="9">
        <v>1750</v>
      </c>
      <c r="K3321" s="10">
        <f t="shared" ref="K3321:K3575" si="26">I3321*J3321</f>
        <v>612.5</v>
      </c>
      <c r="L3321" s="10">
        <f t="shared" ref="L3321:L3575" si="27">K3321*M3321</f>
        <v>245</v>
      </c>
      <c r="M3321" s="11">
        <v>0.4</v>
      </c>
      <c r="O3321" s="16"/>
      <c r="P3321" s="14"/>
      <c r="Q3321" s="12"/>
      <c r="R3321" s="13"/>
    </row>
    <row r="3322" spans="1:18" ht="15.75" customHeight="1">
      <c r="A3322" s="1"/>
      <c r="B3322" s="6" t="s">
        <v>14</v>
      </c>
      <c r="C3322" s="6">
        <v>1185732</v>
      </c>
      <c r="D3322" s="7">
        <v>44213</v>
      </c>
      <c r="E3322" s="6" t="s">
        <v>15</v>
      </c>
      <c r="F3322" s="6" t="s">
        <v>115</v>
      </c>
      <c r="G3322" s="6" t="s">
        <v>116</v>
      </c>
      <c r="H3322" s="6" t="s">
        <v>21</v>
      </c>
      <c r="I3322" s="8">
        <v>0.5</v>
      </c>
      <c r="J3322" s="9">
        <v>2250</v>
      </c>
      <c r="K3322" s="10">
        <f t="shared" si="26"/>
        <v>1125</v>
      </c>
      <c r="L3322" s="10">
        <f t="shared" si="27"/>
        <v>337.5</v>
      </c>
      <c r="M3322" s="11">
        <v>0.3</v>
      </c>
      <c r="O3322" s="16"/>
      <c r="P3322" s="14"/>
      <c r="Q3322" s="12"/>
      <c r="R3322" s="13"/>
    </row>
    <row r="3323" spans="1:18" ht="15.75" customHeight="1">
      <c r="A3323" s="1"/>
      <c r="B3323" s="6" t="s">
        <v>14</v>
      </c>
      <c r="C3323" s="6">
        <v>1185732</v>
      </c>
      <c r="D3323" s="7">
        <v>44213</v>
      </c>
      <c r="E3323" s="6" t="s">
        <v>15</v>
      </c>
      <c r="F3323" s="6" t="s">
        <v>115</v>
      </c>
      <c r="G3323" s="6" t="s">
        <v>116</v>
      </c>
      <c r="H3323" s="6" t="s">
        <v>22</v>
      </c>
      <c r="I3323" s="8">
        <v>0.4</v>
      </c>
      <c r="J3323" s="9">
        <v>3250</v>
      </c>
      <c r="K3323" s="10">
        <f t="shared" si="26"/>
        <v>1300</v>
      </c>
      <c r="L3323" s="10">
        <f t="shared" si="27"/>
        <v>520</v>
      </c>
      <c r="M3323" s="11">
        <v>0.4</v>
      </c>
      <c r="O3323" s="16"/>
      <c r="P3323" s="14"/>
      <c r="Q3323" s="12"/>
      <c r="R3323" s="13"/>
    </row>
    <row r="3324" spans="1:18" ht="15.75" customHeight="1">
      <c r="A3324" s="1"/>
      <c r="B3324" s="6" t="s">
        <v>14</v>
      </c>
      <c r="C3324" s="6">
        <v>1185732</v>
      </c>
      <c r="D3324" s="7">
        <v>44242</v>
      </c>
      <c r="E3324" s="6" t="s">
        <v>15</v>
      </c>
      <c r="F3324" s="6" t="s">
        <v>115</v>
      </c>
      <c r="G3324" s="6" t="s">
        <v>116</v>
      </c>
      <c r="H3324" s="6" t="s">
        <v>17</v>
      </c>
      <c r="I3324" s="8">
        <v>0.4</v>
      </c>
      <c r="J3324" s="9">
        <v>5750</v>
      </c>
      <c r="K3324" s="10">
        <f t="shared" si="26"/>
        <v>2300</v>
      </c>
      <c r="L3324" s="10">
        <f t="shared" si="27"/>
        <v>805</v>
      </c>
      <c r="M3324" s="11">
        <v>0.35</v>
      </c>
      <c r="O3324" s="16"/>
      <c r="P3324" s="14"/>
      <c r="Q3324" s="12"/>
      <c r="R3324" s="13"/>
    </row>
    <row r="3325" spans="1:18" ht="15.75" customHeight="1">
      <c r="A3325" s="1"/>
      <c r="B3325" s="6" t="s">
        <v>14</v>
      </c>
      <c r="C3325" s="6">
        <v>1185732</v>
      </c>
      <c r="D3325" s="7">
        <v>44242</v>
      </c>
      <c r="E3325" s="6" t="s">
        <v>15</v>
      </c>
      <c r="F3325" s="6" t="s">
        <v>115</v>
      </c>
      <c r="G3325" s="6" t="s">
        <v>116</v>
      </c>
      <c r="H3325" s="6" t="s">
        <v>18</v>
      </c>
      <c r="I3325" s="8">
        <v>0.4</v>
      </c>
      <c r="J3325" s="9">
        <v>2250</v>
      </c>
      <c r="K3325" s="10">
        <f t="shared" si="26"/>
        <v>900</v>
      </c>
      <c r="L3325" s="10">
        <f t="shared" si="27"/>
        <v>315</v>
      </c>
      <c r="M3325" s="11">
        <v>0.35</v>
      </c>
      <c r="O3325" s="16"/>
      <c r="P3325" s="14"/>
      <c r="Q3325" s="12"/>
      <c r="R3325" s="13"/>
    </row>
    <row r="3326" spans="1:18" ht="15.75" customHeight="1">
      <c r="A3326" s="1"/>
      <c r="B3326" s="6" t="s">
        <v>14</v>
      </c>
      <c r="C3326" s="6">
        <v>1185732</v>
      </c>
      <c r="D3326" s="7">
        <v>44242</v>
      </c>
      <c r="E3326" s="6" t="s">
        <v>15</v>
      </c>
      <c r="F3326" s="6" t="s">
        <v>115</v>
      </c>
      <c r="G3326" s="6" t="s">
        <v>116</v>
      </c>
      <c r="H3326" s="6" t="s">
        <v>19</v>
      </c>
      <c r="I3326" s="8">
        <v>0.30000000000000004</v>
      </c>
      <c r="J3326" s="9">
        <v>2750</v>
      </c>
      <c r="K3326" s="10">
        <f t="shared" si="26"/>
        <v>825.00000000000011</v>
      </c>
      <c r="L3326" s="10">
        <f t="shared" si="27"/>
        <v>330.00000000000006</v>
      </c>
      <c r="M3326" s="11">
        <v>0.4</v>
      </c>
      <c r="O3326" s="16"/>
      <c r="P3326" s="14"/>
      <c r="Q3326" s="12"/>
      <c r="R3326" s="13"/>
    </row>
    <row r="3327" spans="1:18" ht="15.75" customHeight="1">
      <c r="A3327" s="1"/>
      <c r="B3327" s="6" t="s">
        <v>14</v>
      </c>
      <c r="C3327" s="6">
        <v>1185732</v>
      </c>
      <c r="D3327" s="7">
        <v>44242</v>
      </c>
      <c r="E3327" s="6" t="s">
        <v>15</v>
      </c>
      <c r="F3327" s="6" t="s">
        <v>115</v>
      </c>
      <c r="G3327" s="6" t="s">
        <v>116</v>
      </c>
      <c r="H3327" s="6" t="s">
        <v>20</v>
      </c>
      <c r="I3327" s="8">
        <v>0.35</v>
      </c>
      <c r="J3327" s="9">
        <v>1500</v>
      </c>
      <c r="K3327" s="10">
        <f t="shared" si="26"/>
        <v>525</v>
      </c>
      <c r="L3327" s="10">
        <f t="shared" si="27"/>
        <v>210</v>
      </c>
      <c r="M3327" s="11">
        <v>0.4</v>
      </c>
      <c r="O3327" s="16"/>
      <c r="P3327" s="14"/>
      <c r="Q3327" s="12"/>
      <c r="R3327" s="13"/>
    </row>
    <row r="3328" spans="1:18" ht="15.75" customHeight="1">
      <c r="A3328" s="1"/>
      <c r="B3328" s="6" t="s">
        <v>14</v>
      </c>
      <c r="C3328" s="6">
        <v>1185732</v>
      </c>
      <c r="D3328" s="7">
        <v>44242</v>
      </c>
      <c r="E3328" s="6" t="s">
        <v>15</v>
      </c>
      <c r="F3328" s="6" t="s">
        <v>115</v>
      </c>
      <c r="G3328" s="6" t="s">
        <v>116</v>
      </c>
      <c r="H3328" s="6" t="s">
        <v>21</v>
      </c>
      <c r="I3328" s="8">
        <v>0.5</v>
      </c>
      <c r="J3328" s="9">
        <v>2250</v>
      </c>
      <c r="K3328" s="10">
        <f t="shared" si="26"/>
        <v>1125</v>
      </c>
      <c r="L3328" s="10">
        <f t="shared" si="27"/>
        <v>337.5</v>
      </c>
      <c r="M3328" s="11">
        <v>0.3</v>
      </c>
      <c r="O3328" s="16"/>
      <c r="P3328" s="14"/>
      <c r="Q3328" s="12"/>
      <c r="R3328" s="13"/>
    </row>
    <row r="3329" spans="1:18" ht="15.75" customHeight="1">
      <c r="A3329" s="1"/>
      <c r="B3329" s="6" t="s">
        <v>14</v>
      </c>
      <c r="C3329" s="6">
        <v>1185732</v>
      </c>
      <c r="D3329" s="7">
        <v>44242</v>
      </c>
      <c r="E3329" s="6" t="s">
        <v>15</v>
      </c>
      <c r="F3329" s="6" t="s">
        <v>115</v>
      </c>
      <c r="G3329" s="6" t="s">
        <v>116</v>
      </c>
      <c r="H3329" s="6" t="s">
        <v>22</v>
      </c>
      <c r="I3329" s="8">
        <v>0.4</v>
      </c>
      <c r="J3329" s="9">
        <v>3250</v>
      </c>
      <c r="K3329" s="10">
        <f t="shared" si="26"/>
        <v>1300</v>
      </c>
      <c r="L3329" s="10">
        <f t="shared" si="27"/>
        <v>520</v>
      </c>
      <c r="M3329" s="11">
        <v>0.4</v>
      </c>
      <c r="O3329" s="16"/>
      <c r="P3329" s="14"/>
      <c r="Q3329" s="12"/>
      <c r="R3329" s="13"/>
    </row>
    <row r="3330" spans="1:18" ht="15.75" customHeight="1">
      <c r="A3330" s="1"/>
      <c r="B3330" s="6" t="s">
        <v>14</v>
      </c>
      <c r="C3330" s="6">
        <v>1185732</v>
      </c>
      <c r="D3330" s="7">
        <v>44268</v>
      </c>
      <c r="E3330" s="6" t="s">
        <v>15</v>
      </c>
      <c r="F3330" s="6" t="s">
        <v>115</v>
      </c>
      <c r="G3330" s="6" t="s">
        <v>116</v>
      </c>
      <c r="H3330" s="6" t="s">
        <v>17</v>
      </c>
      <c r="I3330" s="8">
        <v>0.4</v>
      </c>
      <c r="J3330" s="9">
        <v>5450</v>
      </c>
      <c r="K3330" s="10">
        <f t="shared" si="26"/>
        <v>2180</v>
      </c>
      <c r="L3330" s="10">
        <f t="shared" si="27"/>
        <v>763</v>
      </c>
      <c r="M3330" s="11">
        <v>0.35</v>
      </c>
      <c r="O3330" s="16"/>
      <c r="P3330" s="14"/>
      <c r="Q3330" s="12"/>
      <c r="R3330" s="13"/>
    </row>
    <row r="3331" spans="1:18" ht="15.75" customHeight="1">
      <c r="A3331" s="1"/>
      <c r="B3331" s="6" t="s">
        <v>14</v>
      </c>
      <c r="C3331" s="6">
        <v>1185732</v>
      </c>
      <c r="D3331" s="7">
        <v>44268</v>
      </c>
      <c r="E3331" s="6" t="s">
        <v>15</v>
      </c>
      <c r="F3331" s="6" t="s">
        <v>115</v>
      </c>
      <c r="G3331" s="6" t="s">
        <v>116</v>
      </c>
      <c r="H3331" s="6" t="s">
        <v>18</v>
      </c>
      <c r="I3331" s="8">
        <v>0.4</v>
      </c>
      <c r="J3331" s="9">
        <v>2500</v>
      </c>
      <c r="K3331" s="10">
        <f t="shared" si="26"/>
        <v>1000</v>
      </c>
      <c r="L3331" s="10">
        <f t="shared" si="27"/>
        <v>350</v>
      </c>
      <c r="M3331" s="11">
        <v>0.35</v>
      </c>
      <c r="O3331" s="16"/>
      <c r="P3331" s="14"/>
      <c r="Q3331" s="12"/>
      <c r="R3331" s="13"/>
    </row>
    <row r="3332" spans="1:18" ht="15.75" customHeight="1">
      <c r="A3332" s="1"/>
      <c r="B3332" s="6" t="s">
        <v>14</v>
      </c>
      <c r="C3332" s="6">
        <v>1185732</v>
      </c>
      <c r="D3332" s="7">
        <v>44268</v>
      </c>
      <c r="E3332" s="6" t="s">
        <v>15</v>
      </c>
      <c r="F3332" s="6" t="s">
        <v>115</v>
      </c>
      <c r="G3332" s="6" t="s">
        <v>116</v>
      </c>
      <c r="H3332" s="6" t="s">
        <v>19</v>
      </c>
      <c r="I3332" s="8">
        <v>0.30000000000000004</v>
      </c>
      <c r="J3332" s="9">
        <v>2750</v>
      </c>
      <c r="K3332" s="10">
        <f t="shared" si="26"/>
        <v>825.00000000000011</v>
      </c>
      <c r="L3332" s="10">
        <f t="shared" si="27"/>
        <v>330.00000000000006</v>
      </c>
      <c r="M3332" s="11">
        <v>0.4</v>
      </c>
      <c r="O3332" s="16"/>
      <c r="P3332" s="14"/>
      <c r="Q3332" s="12"/>
      <c r="R3332" s="13"/>
    </row>
    <row r="3333" spans="1:18" ht="15.75" customHeight="1">
      <c r="A3333" s="1"/>
      <c r="B3333" s="6" t="s">
        <v>14</v>
      </c>
      <c r="C3333" s="6">
        <v>1185732</v>
      </c>
      <c r="D3333" s="7">
        <v>44268</v>
      </c>
      <c r="E3333" s="6" t="s">
        <v>15</v>
      </c>
      <c r="F3333" s="6" t="s">
        <v>115</v>
      </c>
      <c r="G3333" s="6" t="s">
        <v>116</v>
      </c>
      <c r="H3333" s="6" t="s">
        <v>20</v>
      </c>
      <c r="I3333" s="8">
        <v>0.35</v>
      </c>
      <c r="J3333" s="9">
        <v>1250</v>
      </c>
      <c r="K3333" s="10">
        <f t="shared" si="26"/>
        <v>437.5</v>
      </c>
      <c r="L3333" s="10">
        <f t="shared" si="27"/>
        <v>175</v>
      </c>
      <c r="M3333" s="11">
        <v>0.4</v>
      </c>
      <c r="O3333" s="16"/>
      <c r="P3333" s="14"/>
      <c r="Q3333" s="12"/>
      <c r="R3333" s="13"/>
    </row>
    <row r="3334" spans="1:18" ht="15.75" customHeight="1">
      <c r="A3334" s="1"/>
      <c r="B3334" s="6" t="s">
        <v>14</v>
      </c>
      <c r="C3334" s="6">
        <v>1185732</v>
      </c>
      <c r="D3334" s="7">
        <v>44268</v>
      </c>
      <c r="E3334" s="6" t="s">
        <v>15</v>
      </c>
      <c r="F3334" s="6" t="s">
        <v>115</v>
      </c>
      <c r="G3334" s="6" t="s">
        <v>116</v>
      </c>
      <c r="H3334" s="6" t="s">
        <v>21</v>
      </c>
      <c r="I3334" s="8">
        <v>0.5</v>
      </c>
      <c r="J3334" s="9">
        <v>1750</v>
      </c>
      <c r="K3334" s="10">
        <f t="shared" si="26"/>
        <v>875</v>
      </c>
      <c r="L3334" s="10">
        <f t="shared" si="27"/>
        <v>262.5</v>
      </c>
      <c r="M3334" s="11">
        <v>0.3</v>
      </c>
      <c r="O3334" s="16"/>
      <c r="P3334" s="14"/>
      <c r="Q3334" s="12"/>
      <c r="R3334" s="13"/>
    </row>
    <row r="3335" spans="1:18" ht="15.75" customHeight="1">
      <c r="A3335" s="1"/>
      <c r="B3335" s="6" t="s">
        <v>14</v>
      </c>
      <c r="C3335" s="6">
        <v>1185732</v>
      </c>
      <c r="D3335" s="7">
        <v>44268</v>
      </c>
      <c r="E3335" s="6" t="s">
        <v>15</v>
      </c>
      <c r="F3335" s="6" t="s">
        <v>115</v>
      </c>
      <c r="G3335" s="6" t="s">
        <v>116</v>
      </c>
      <c r="H3335" s="6" t="s">
        <v>22</v>
      </c>
      <c r="I3335" s="8">
        <v>0.4</v>
      </c>
      <c r="J3335" s="9">
        <v>2750</v>
      </c>
      <c r="K3335" s="10">
        <f t="shared" si="26"/>
        <v>1100</v>
      </c>
      <c r="L3335" s="10">
        <f t="shared" si="27"/>
        <v>440</v>
      </c>
      <c r="M3335" s="11">
        <v>0.4</v>
      </c>
      <c r="O3335" s="16"/>
      <c r="P3335" s="14"/>
      <c r="Q3335" s="12"/>
      <c r="R3335" s="13"/>
    </row>
    <row r="3336" spans="1:18" ht="15.75" customHeight="1">
      <c r="A3336" s="1"/>
      <c r="B3336" s="6" t="s">
        <v>14</v>
      </c>
      <c r="C3336" s="6">
        <v>1185732</v>
      </c>
      <c r="D3336" s="7">
        <v>44300</v>
      </c>
      <c r="E3336" s="6" t="s">
        <v>15</v>
      </c>
      <c r="F3336" s="6" t="s">
        <v>115</v>
      </c>
      <c r="G3336" s="6" t="s">
        <v>116</v>
      </c>
      <c r="H3336" s="6" t="s">
        <v>17</v>
      </c>
      <c r="I3336" s="8">
        <v>0.4</v>
      </c>
      <c r="J3336" s="9">
        <v>5250</v>
      </c>
      <c r="K3336" s="10">
        <f t="shared" si="26"/>
        <v>2100</v>
      </c>
      <c r="L3336" s="10">
        <f t="shared" si="27"/>
        <v>735</v>
      </c>
      <c r="M3336" s="11">
        <v>0.35</v>
      </c>
      <c r="O3336" s="16"/>
      <c r="P3336" s="14"/>
      <c r="Q3336" s="12"/>
      <c r="R3336" s="13"/>
    </row>
    <row r="3337" spans="1:18" ht="15.75" customHeight="1">
      <c r="A3337" s="1"/>
      <c r="B3337" s="6" t="s">
        <v>14</v>
      </c>
      <c r="C3337" s="6">
        <v>1185732</v>
      </c>
      <c r="D3337" s="7">
        <v>44300</v>
      </c>
      <c r="E3337" s="6" t="s">
        <v>15</v>
      </c>
      <c r="F3337" s="6" t="s">
        <v>115</v>
      </c>
      <c r="G3337" s="6" t="s">
        <v>116</v>
      </c>
      <c r="H3337" s="6" t="s">
        <v>18</v>
      </c>
      <c r="I3337" s="8">
        <v>0.4</v>
      </c>
      <c r="J3337" s="9">
        <v>2250</v>
      </c>
      <c r="K3337" s="10">
        <f t="shared" si="26"/>
        <v>900</v>
      </c>
      <c r="L3337" s="10">
        <f t="shared" si="27"/>
        <v>315</v>
      </c>
      <c r="M3337" s="11">
        <v>0.35</v>
      </c>
      <c r="O3337" s="16"/>
      <c r="P3337" s="14"/>
      <c r="Q3337" s="12"/>
      <c r="R3337" s="13"/>
    </row>
    <row r="3338" spans="1:18" ht="15.75" customHeight="1">
      <c r="A3338" s="1"/>
      <c r="B3338" s="6" t="s">
        <v>14</v>
      </c>
      <c r="C3338" s="6">
        <v>1185732</v>
      </c>
      <c r="D3338" s="7">
        <v>44300</v>
      </c>
      <c r="E3338" s="6" t="s">
        <v>15</v>
      </c>
      <c r="F3338" s="6" t="s">
        <v>115</v>
      </c>
      <c r="G3338" s="6" t="s">
        <v>116</v>
      </c>
      <c r="H3338" s="6" t="s">
        <v>19</v>
      </c>
      <c r="I3338" s="8">
        <v>0.30000000000000004</v>
      </c>
      <c r="J3338" s="9">
        <v>2250</v>
      </c>
      <c r="K3338" s="10">
        <f t="shared" si="26"/>
        <v>675.00000000000011</v>
      </c>
      <c r="L3338" s="10">
        <f t="shared" si="27"/>
        <v>270.00000000000006</v>
      </c>
      <c r="M3338" s="11">
        <v>0.4</v>
      </c>
      <c r="O3338" s="16"/>
      <c r="P3338" s="14"/>
      <c r="Q3338" s="12"/>
      <c r="R3338" s="13"/>
    </row>
    <row r="3339" spans="1:18" ht="15.75" customHeight="1">
      <c r="A3339" s="1"/>
      <c r="B3339" s="6" t="s">
        <v>14</v>
      </c>
      <c r="C3339" s="6">
        <v>1185732</v>
      </c>
      <c r="D3339" s="7">
        <v>44300</v>
      </c>
      <c r="E3339" s="6" t="s">
        <v>15</v>
      </c>
      <c r="F3339" s="6" t="s">
        <v>115</v>
      </c>
      <c r="G3339" s="6" t="s">
        <v>116</v>
      </c>
      <c r="H3339" s="6" t="s">
        <v>20</v>
      </c>
      <c r="I3339" s="8">
        <v>0.35</v>
      </c>
      <c r="J3339" s="9">
        <v>1500</v>
      </c>
      <c r="K3339" s="10">
        <f t="shared" si="26"/>
        <v>525</v>
      </c>
      <c r="L3339" s="10">
        <f t="shared" si="27"/>
        <v>210</v>
      </c>
      <c r="M3339" s="11">
        <v>0.4</v>
      </c>
      <c r="O3339" s="16"/>
      <c r="P3339" s="14"/>
      <c r="Q3339" s="12"/>
      <c r="R3339" s="13"/>
    </row>
    <row r="3340" spans="1:18" ht="15.75" customHeight="1">
      <c r="A3340" s="1"/>
      <c r="B3340" s="6" t="s">
        <v>14</v>
      </c>
      <c r="C3340" s="6">
        <v>1185732</v>
      </c>
      <c r="D3340" s="7">
        <v>44300</v>
      </c>
      <c r="E3340" s="6" t="s">
        <v>15</v>
      </c>
      <c r="F3340" s="6" t="s">
        <v>115</v>
      </c>
      <c r="G3340" s="6" t="s">
        <v>116</v>
      </c>
      <c r="H3340" s="6" t="s">
        <v>21</v>
      </c>
      <c r="I3340" s="8">
        <v>0.5</v>
      </c>
      <c r="J3340" s="9">
        <v>1500</v>
      </c>
      <c r="K3340" s="10">
        <f t="shared" si="26"/>
        <v>750</v>
      </c>
      <c r="L3340" s="10">
        <f t="shared" si="27"/>
        <v>225</v>
      </c>
      <c r="M3340" s="11">
        <v>0.3</v>
      </c>
      <c r="O3340" s="16"/>
      <c r="P3340" s="14"/>
      <c r="Q3340" s="12"/>
      <c r="R3340" s="13"/>
    </row>
    <row r="3341" spans="1:18" ht="15.75" customHeight="1">
      <c r="A3341" s="1"/>
      <c r="B3341" s="6" t="s">
        <v>14</v>
      </c>
      <c r="C3341" s="6">
        <v>1185732</v>
      </c>
      <c r="D3341" s="7">
        <v>44300</v>
      </c>
      <c r="E3341" s="6" t="s">
        <v>15</v>
      </c>
      <c r="F3341" s="6" t="s">
        <v>115</v>
      </c>
      <c r="G3341" s="6" t="s">
        <v>116</v>
      </c>
      <c r="H3341" s="6" t="s">
        <v>22</v>
      </c>
      <c r="I3341" s="8">
        <v>0.4</v>
      </c>
      <c r="J3341" s="9">
        <v>3000</v>
      </c>
      <c r="K3341" s="10">
        <f t="shared" si="26"/>
        <v>1200</v>
      </c>
      <c r="L3341" s="10">
        <f t="shared" si="27"/>
        <v>480</v>
      </c>
      <c r="M3341" s="11">
        <v>0.4</v>
      </c>
      <c r="O3341" s="16"/>
      <c r="P3341" s="14"/>
      <c r="Q3341" s="12"/>
      <c r="R3341" s="13"/>
    </row>
    <row r="3342" spans="1:18" ht="15.75" customHeight="1">
      <c r="A3342" s="1"/>
      <c r="B3342" s="6" t="s">
        <v>14</v>
      </c>
      <c r="C3342" s="6">
        <v>1185732</v>
      </c>
      <c r="D3342" s="7">
        <v>44329</v>
      </c>
      <c r="E3342" s="6" t="s">
        <v>15</v>
      </c>
      <c r="F3342" s="6" t="s">
        <v>115</v>
      </c>
      <c r="G3342" s="6" t="s">
        <v>116</v>
      </c>
      <c r="H3342" s="6" t="s">
        <v>17</v>
      </c>
      <c r="I3342" s="8">
        <v>0.54999999999999993</v>
      </c>
      <c r="J3342" s="9">
        <v>5700</v>
      </c>
      <c r="K3342" s="10">
        <f t="shared" si="26"/>
        <v>3134.9999999999995</v>
      </c>
      <c r="L3342" s="10">
        <f t="shared" si="27"/>
        <v>1097.2499999999998</v>
      </c>
      <c r="M3342" s="11">
        <v>0.35</v>
      </c>
      <c r="O3342" s="16"/>
      <c r="P3342" s="14"/>
      <c r="Q3342" s="12"/>
      <c r="R3342" s="13"/>
    </row>
    <row r="3343" spans="1:18" ht="15.75" customHeight="1">
      <c r="A3343" s="1"/>
      <c r="B3343" s="6" t="s">
        <v>14</v>
      </c>
      <c r="C3343" s="6">
        <v>1185732</v>
      </c>
      <c r="D3343" s="7">
        <v>44329</v>
      </c>
      <c r="E3343" s="6" t="s">
        <v>15</v>
      </c>
      <c r="F3343" s="6" t="s">
        <v>115</v>
      </c>
      <c r="G3343" s="6" t="s">
        <v>116</v>
      </c>
      <c r="H3343" s="6" t="s">
        <v>18</v>
      </c>
      <c r="I3343" s="8">
        <v>0.5</v>
      </c>
      <c r="J3343" s="9">
        <v>2750</v>
      </c>
      <c r="K3343" s="10">
        <f t="shared" si="26"/>
        <v>1375</v>
      </c>
      <c r="L3343" s="10">
        <f t="shared" si="27"/>
        <v>481.24999999999994</v>
      </c>
      <c r="M3343" s="11">
        <v>0.35</v>
      </c>
      <c r="O3343" s="16"/>
      <c r="P3343" s="14"/>
      <c r="Q3343" s="12"/>
      <c r="R3343" s="13"/>
    </row>
    <row r="3344" spans="1:18" ht="15.75" customHeight="1">
      <c r="A3344" s="1"/>
      <c r="B3344" s="6" t="s">
        <v>14</v>
      </c>
      <c r="C3344" s="6">
        <v>1185732</v>
      </c>
      <c r="D3344" s="7">
        <v>44329</v>
      </c>
      <c r="E3344" s="6" t="s">
        <v>15</v>
      </c>
      <c r="F3344" s="6" t="s">
        <v>115</v>
      </c>
      <c r="G3344" s="6" t="s">
        <v>116</v>
      </c>
      <c r="H3344" s="6" t="s">
        <v>19</v>
      </c>
      <c r="I3344" s="8">
        <v>0.45</v>
      </c>
      <c r="J3344" s="9">
        <v>3000</v>
      </c>
      <c r="K3344" s="10">
        <f t="shared" si="26"/>
        <v>1350</v>
      </c>
      <c r="L3344" s="10">
        <f t="shared" si="27"/>
        <v>540</v>
      </c>
      <c r="M3344" s="11">
        <v>0.4</v>
      </c>
      <c r="O3344" s="16"/>
      <c r="P3344" s="14"/>
      <c r="Q3344" s="12"/>
      <c r="R3344" s="13"/>
    </row>
    <row r="3345" spans="1:18" ht="15.75" customHeight="1">
      <c r="A3345" s="1"/>
      <c r="B3345" s="6" t="s">
        <v>14</v>
      </c>
      <c r="C3345" s="6">
        <v>1185732</v>
      </c>
      <c r="D3345" s="7">
        <v>44329</v>
      </c>
      <c r="E3345" s="6" t="s">
        <v>15</v>
      </c>
      <c r="F3345" s="6" t="s">
        <v>115</v>
      </c>
      <c r="G3345" s="6" t="s">
        <v>116</v>
      </c>
      <c r="H3345" s="6" t="s">
        <v>20</v>
      </c>
      <c r="I3345" s="8">
        <v>0.45</v>
      </c>
      <c r="J3345" s="9">
        <v>2500</v>
      </c>
      <c r="K3345" s="10">
        <f t="shared" si="26"/>
        <v>1125</v>
      </c>
      <c r="L3345" s="10">
        <f t="shared" si="27"/>
        <v>450</v>
      </c>
      <c r="M3345" s="11">
        <v>0.4</v>
      </c>
      <c r="O3345" s="16"/>
      <c r="P3345" s="14"/>
      <c r="Q3345" s="12"/>
      <c r="R3345" s="13"/>
    </row>
    <row r="3346" spans="1:18" ht="15.75" customHeight="1">
      <c r="A3346" s="1"/>
      <c r="B3346" s="6" t="s">
        <v>14</v>
      </c>
      <c r="C3346" s="6">
        <v>1185732</v>
      </c>
      <c r="D3346" s="7">
        <v>44329</v>
      </c>
      <c r="E3346" s="6" t="s">
        <v>15</v>
      </c>
      <c r="F3346" s="6" t="s">
        <v>115</v>
      </c>
      <c r="G3346" s="6" t="s">
        <v>116</v>
      </c>
      <c r="H3346" s="6" t="s">
        <v>21</v>
      </c>
      <c r="I3346" s="8">
        <v>0.54999999999999993</v>
      </c>
      <c r="J3346" s="9">
        <v>2750</v>
      </c>
      <c r="K3346" s="10">
        <f t="shared" si="26"/>
        <v>1512.4999999999998</v>
      </c>
      <c r="L3346" s="10">
        <f t="shared" si="27"/>
        <v>453.74999999999994</v>
      </c>
      <c r="M3346" s="11">
        <v>0.3</v>
      </c>
      <c r="O3346" s="16"/>
      <c r="P3346" s="14"/>
      <c r="Q3346" s="12"/>
      <c r="R3346" s="13"/>
    </row>
    <row r="3347" spans="1:18" ht="15.75" customHeight="1">
      <c r="A3347" s="1"/>
      <c r="B3347" s="6" t="s">
        <v>14</v>
      </c>
      <c r="C3347" s="6">
        <v>1185732</v>
      </c>
      <c r="D3347" s="7">
        <v>44329</v>
      </c>
      <c r="E3347" s="6" t="s">
        <v>15</v>
      </c>
      <c r="F3347" s="6" t="s">
        <v>115</v>
      </c>
      <c r="G3347" s="6" t="s">
        <v>116</v>
      </c>
      <c r="H3347" s="6" t="s">
        <v>22</v>
      </c>
      <c r="I3347" s="8">
        <v>0.6</v>
      </c>
      <c r="J3347" s="9">
        <v>4000</v>
      </c>
      <c r="K3347" s="10">
        <f t="shared" si="26"/>
        <v>2400</v>
      </c>
      <c r="L3347" s="10">
        <f t="shared" si="27"/>
        <v>960</v>
      </c>
      <c r="M3347" s="11">
        <v>0.4</v>
      </c>
      <c r="O3347" s="16"/>
      <c r="P3347" s="14"/>
      <c r="Q3347" s="12"/>
      <c r="R3347" s="13"/>
    </row>
    <row r="3348" spans="1:18" ht="15.75" customHeight="1">
      <c r="A3348" s="1"/>
      <c r="B3348" s="6" t="s">
        <v>14</v>
      </c>
      <c r="C3348" s="6">
        <v>1185732</v>
      </c>
      <c r="D3348" s="7">
        <v>44362</v>
      </c>
      <c r="E3348" s="6" t="s">
        <v>15</v>
      </c>
      <c r="F3348" s="6" t="s">
        <v>115</v>
      </c>
      <c r="G3348" s="6" t="s">
        <v>116</v>
      </c>
      <c r="H3348" s="6" t="s">
        <v>17</v>
      </c>
      <c r="I3348" s="8">
        <v>0.54999999999999993</v>
      </c>
      <c r="J3348" s="9">
        <v>6500</v>
      </c>
      <c r="K3348" s="10">
        <f t="shared" si="26"/>
        <v>3574.9999999999995</v>
      </c>
      <c r="L3348" s="10">
        <f t="shared" si="27"/>
        <v>1251.2499999999998</v>
      </c>
      <c r="M3348" s="11">
        <v>0.35</v>
      </c>
      <c r="O3348" s="16"/>
      <c r="P3348" s="14"/>
      <c r="Q3348" s="12"/>
      <c r="R3348" s="13"/>
    </row>
    <row r="3349" spans="1:18" ht="15.75" customHeight="1">
      <c r="A3349" s="1"/>
      <c r="B3349" s="6" t="s">
        <v>14</v>
      </c>
      <c r="C3349" s="6">
        <v>1185732</v>
      </c>
      <c r="D3349" s="7">
        <v>44362</v>
      </c>
      <c r="E3349" s="6" t="s">
        <v>15</v>
      </c>
      <c r="F3349" s="6" t="s">
        <v>115</v>
      </c>
      <c r="G3349" s="6" t="s">
        <v>116</v>
      </c>
      <c r="H3349" s="6" t="s">
        <v>18</v>
      </c>
      <c r="I3349" s="8">
        <v>0.5</v>
      </c>
      <c r="J3349" s="9">
        <v>4000</v>
      </c>
      <c r="K3349" s="10">
        <f t="shared" si="26"/>
        <v>2000</v>
      </c>
      <c r="L3349" s="10">
        <f t="shared" si="27"/>
        <v>700</v>
      </c>
      <c r="M3349" s="11">
        <v>0.35</v>
      </c>
      <c r="O3349" s="16"/>
      <c r="P3349" s="14"/>
      <c r="Q3349" s="12"/>
      <c r="R3349" s="13"/>
    </row>
    <row r="3350" spans="1:18" ht="15.75" customHeight="1">
      <c r="A3350" s="1"/>
      <c r="B3350" s="6" t="s">
        <v>14</v>
      </c>
      <c r="C3350" s="6">
        <v>1185732</v>
      </c>
      <c r="D3350" s="7">
        <v>44362</v>
      </c>
      <c r="E3350" s="6" t="s">
        <v>15</v>
      </c>
      <c r="F3350" s="6" t="s">
        <v>115</v>
      </c>
      <c r="G3350" s="6" t="s">
        <v>116</v>
      </c>
      <c r="H3350" s="6" t="s">
        <v>19</v>
      </c>
      <c r="I3350" s="8">
        <v>0.45</v>
      </c>
      <c r="J3350" s="9">
        <v>3250</v>
      </c>
      <c r="K3350" s="10">
        <f t="shared" si="26"/>
        <v>1462.5</v>
      </c>
      <c r="L3350" s="10">
        <f t="shared" si="27"/>
        <v>585</v>
      </c>
      <c r="M3350" s="11">
        <v>0.4</v>
      </c>
      <c r="O3350" s="16"/>
      <c r="P3350" s="14"/>
      <c r="Q3350" s="12"/>
      <c r="R3350" s="13"/>
    </row>
    <row r="3351" spans="1:18" ht="15.75" customHeight="1">
      <c r="A3351" s="1"/>
      <c r="B3351" s="6" t="s">
        <v>14</v>
      </c>
      <c r="C3351" s="6">
        <v>1185732</v>
      </c>
      <c r="D3351" s="7">
        <v>44362</v>
      </c>
      <c r="E3351" s="6" t="s">
        <v>15</v>
      </c>
      <c r="F3351" s="6" t="s">
        <v>115</v>
      </c>
      <c r="G3351" s="6" t="s">
        <v>116</v>
      </c>
      <c r="H3351" s="6" t="s">
        <v>20</v>
      </c>
      <c r="I3351" s="8">
        <v>0.45</v>
      </c>
      <c r="J3351" s="9">
        <v>3000</v>
      </c>
      <c r="K3351" s="10">
        <f t="shared" si="26"/>
        <v>1350</v>
      </c>
      <c r="L3351" s="10">
        <f t="shared" si="27"/>
        <v>540</v>
      </c>
      <c r="M3351" s="11">
        <v>0.4</v>
      </c>
      <c r="O3351" s="16"/>
      <c r="P3351" s="14"/>
      <c r="Q3351" s="12"/>
      <c r="R3351" s="13"/>
    </row>
    <row r="3352" spans="1:18" ht="15.75" customHeight="1">
      <c r="A3352" s="1"/>
      <c r="B3352" s="6" t="s">
        <v>14</v>
      </c>
      <c r="C3352" s="6">
        <v>1185732</v>
      </c>
      <c r="D3352" s="7">
        <v>44362</v>
      </c>
      <c r="E3352" s="6" t="s">
        <v>15</v>
      </c>
      <c r="F3352" s="6" t="s">
        <v>115</v>
      </c>
      <c r="G3352" s="6" t="s">
        <v>116</v>
      </c>
      <c r="H3352" s="6" t="s">
        <v>21</v>
      </c>
      <c r="I3352" s="8">
        <v>0.54999999999999993</v>
      </c>
      <c r="J3352" s="9">
        <v>3000</v>
      </c>
      <c r="K3352" s="10">
        <f t="shared" si="26"/>
        <v>1649.9999999999998</v>
      </c>
      <c r="L3352" s="10">
        <f t="shared" si="27"/>
        <v>494.99999999999989</v>
      </c>
      <c r="M3352" s="11">
        <v>0.3</v>
      </c>
      <c r="O3352" s="16"/>
      <c r="P3352" s="14"/>
      <c r="Q3352" s="12"/>
      <c r="R3352" s="13"/>
    </row>
    <row r="3353" spans="1:18" ht="15.75" customHeight="1">
      <c r="A3353" s="1"/>
      <c r="B3353" s="6" t="s">
        <v>14</v>
      </c>
      <c r="C3353" s="6">
        <v>1185732</v>
      </c>
      <c r="D3353" s="7">
        <v>44362</v>
      </c>
      <c r="E3353" s="6" t="s">
        <v>15</v>
      </c>
      <c r="F3353" s="6" t="s">
        <v>115</v>
      </c>
      <c r="G3353" s="6" t="s">
        <v>116</v>
      </c>
      <c r="H3353" s="6" t="s">
        <v>22</v>
      </c>
      <c r="I3353" s="8">
        <v>0.6</v>
      </c>
      <c r="J3353" s="9">
        <v>4500</v>
      </c>
      <c r="K3353" s="10">
        <f t="shared" si="26"/>
        <v>2700</v>
      </c>
      <c r="L3353" s="10">
        <f t="shared" si="27"/>
        <v>1080</v>
      </c>
      <c r="M3353" s="11">
        <v>0.4</v>
      </c>
      <c r="O3353" s="16"/>
      <c r="P3353" s="14"/>
      <c r="Q3353" s="12"/>
      <c r="R3353" s="13"/>
    </row>
    <row r="3354" spans="1:18" ht="15.75" customHeight="1">
      <c r="A3354" s="1"/>
      <c r="B3354" s="6" t="s">
        <v>14</v>
      </c>
      <c r="C3354" s="6">
        <v>1185732</v>
      </c>
      <c r="D3354" s="7">
        <v>44390</v>
      </c>
      <c r="E3354" s="6" t="s">
        <v>15</v>
      </c>
      <c r="F3354" s="6" t="s">
        <v>115</v>
      </c>
      <c r="G3354" s="6" t="s">
        <v>116</v>
      </c>
      <c r="H3354" s="6" t="s">
        <v>17</v>
      </c>
      <c r="I3354" s="8">
        <v>0.54999999999999993</v>
      </c>
      <c r="J3354" s="9">
        <v>6750</v>
      </c>
      <c r="K3354" s="10">
        <f t="shared" si="26"/>
        <v>3712.4999999999995</v>
      </c>
      <c r="L3354" s="10">
        <f t="shared" si="27"/>
        <v>1299.3749999999998</v>
      </c>
      <c r="M3354" s="11">
        <v>0.35</v>
      </c>
      <c r="O3354" s="16"/>
      <c r="P3354" s="14"/>
      <c r="Q3354" s="12"/>
      <c r="R3354" s="13"/>
    </row>
    <row r="3355" spans="1:18" ht="15.75" customHeight="1">
      <c r="A3355" s="1"/>
      <c r="B3355" s="6" t="s">
        <v>14</v>
      </c>
      <c r="C3355" s="6">
        <v>1185732</v>
      </c>
      <c r="D3355" s="7">
        <v>44390</v>
      </c>
      <c r="E3355" s="6" t="s">
        <v>15</v>
      </c>
      <c r="F3355" s="6" t="s">
        <v>115</v>
      </c>
      <c r="G3355" s="6" t="s">
        <v>116</v>
      </c>
      <c r="H3355" s="6" t="s">
        <v>18</v>
      </c>
      <c r="I3355" s="8">
        <v>0.5</v>
      </c>
      <c r="J3355" s="9">
        <v>4250</v>
      </c>
      <c r="K3355" s="10">
        <f t="shared" si="26"/>
        <v>2125</v>
      </c>
      <c r="L3355" s="10">
        <f t="shared" si="27"/>
        <v>743.75</v>
      </c>
      <c r="M3355" s="11">
        <v>0.35</v>
      </c>
      <c r="O3355" s="16"/>
      <c r="P3355" s="14"/>
      <c r="Q3355" s="12"/>
      <c r="R3355" s="13"/>
    </row>
    <row r="3356" spans="1:18" ht="15.75" customHeight="1">
      <c r="A3356" s="1"/>
      <c r="B3356" s="6" t="s">
        <v>14</v>
      </c>
      <c r="C3356" s="6">
        <v>1185732</v>
      </c>
      <c r="D3356" s="7">
        <v>44390</v>
      </c>
      <c r="E3356" s="6" t="s">
        <v>15</v>
      </c>
      <c r="F3356" s="6" t="s">
        <v>115</v>
      </c>
      <c r="G3356" s="6" t="s">
        <v>116</v>
      </c>
      <c r="H3356" s="6" t="s">
        <v>19</v>
      </c>
      <c r="I3356" s="8">
        <v>0.45</v>
      </c>
      <c r="J3356" s="9">
        <v>3500</v>
      </c>
      <c r="K3356" s="10">
        <f t="shared" si="26"/>
        <v>1575</v>
      </c>
      <c r="L3356" s="10">
        <f t="shared" si="27"/>
        <v>630</v>
      </c>
      <c r="M3356" s="11">
        <v>0.4</v>
      </c>
      <c r="O3356" s="16"/>
      <c r="P3356" s="14"/>
      <c r="Q3356" s="12"/>
      <c r="R3356" s="13"/>
    </row>
    <row r="3357" spans="1:18" ht="15.75" customHeight="1">
      <c r="A3357" s="1"/>
      <c r="B3357" s="6" t="s">
        <v>14</v>
      </c>
      <c r="C3357" s="6">
        <v>1185732</v>
      </c>
      <c r="D3357" s="7">
        <v>44390</v>
      </c>
      <c r="E3357" s="6" t="s">
        <v>15</v>
      </c>
      <c r="F3357" s="6" t="s">
        <v>115</v>
      </c>
      <c r="G3357" s="6" t="s">
        <v>116</v>
      </c>
      <c r="H3357" s="6" t="s">
        <v>20</v>
      </c>
      <c r="I3357" s="8">
        <v>0.45</v>
      </c>
      <c r="J3357" s="9">
        <v>3000</v>
      </c>
      <c r="K3357" s="10">
        <f t="shared" si="26"/>
        <v>1350</v>
      </c>
      <c r="L3357" s="10">
        <f t="shared" si="27"/>
        <v>540</v>
      </c>
      <c r="M3357" s="11">
        <v>0.4</v>
      </c>
      <c r="O3357" s="16"/>
      <c r="P3357" s="14"/>
      <c r="Q3357" s="12"/>
      <c r="R3357" s="13"/>
    </row>
    <row r="3358" spans="1:18" ht="15.75" customHeight="1">
      <c r="A3358" s="1"/>
      <c r="B3358" s="6" t="s">
        <v>14</v>
      </c>
      <c r="C3358" s="6">
        <v>1185732</v>
      </c>
      <c r="D3358" s="7">
        <v>44390</v>
      </c>
      <c r="E3358" s="6" t="s">
        <v>15</v>
      </c>
      <c r="F3358" s="6" t="s">
        <v>115</v>
      </c>
      <c r="G3358" s="6" t="s">
        <v>116</v>
      </c>
      <c r="H3358" s="6" t="s">
        <v>21</v>
      </c>
      <c r="I3358" s="8">
        <v>0.54999999999999993</v>
      </c>
      <c r="J3358" s="9">
        <v>3250</v>
      </c>
      <c r="K3358" s="10">
        <f t="shared" si="26"/>
        <v>1787.4999999999998</v>
      </c>
      <c r="L3358" s="10">
        <f t="shared" si="27"/>
        <v>536.24999999999989</v>
      </c>
      <c r="M3358" s="11">
        <v>0.3</v>
      </c>
      <c r="O3358" s="16"/>
      <c r="P3358" s="14"/>
      <c r="Q3358" s="12"/>
      <c r="R3358" s="13"/>
    </row>
    <row r="3359" spans="1:18" ht="15.75" customHeight="1">
      <c r="A3359" s="1"/>
      <c r="B3359" s="6" t="s">
        <v>14</v>
      </c>
      <c r="C3359" s="6">
        <v>1185732</v>
      </c>
      <c r="D3359" s="7">
        <v>44390</v>
      </c>
      <c r="E3359" s="6" t="s">
        <v>15</v>
      </c>
      <c r="F3359" s="6" t="s">
        <v>115</v>
      </c>
      <c r="G3359" s="6" t="s">
        <v>116</v>
      </c>
      <c r="H3359" s="6" t="s">
        <v>22</v>
      </c>
      <c r="I3359" s="8">
        <v>0.6</v>
      </c>
      <c r="J3359" s="9">
        <v>5000</v>
      </c>
      <c r="K3359" s="10">
        <f t="shared" si="26"/>
        <v>3000</v>
      </c>
      <c r="L3359" s="10">
        <f t="shared" si="27"/>
        <v>1200</v>
      </c>
      <c r="M3359" s="11">
        <v>0.4</v>
      </c>
      <c r="O3359" s="16"/>
      <c r="P3359" s="14"/>
      <c r="Q3359" s="12"/>
      <c r="R3359" s="13"/>
    </row>
    <row r="3360" spans="1:18" ht="15.75" customHeight="1">
      <c r="A3360" s="1"/>
      <c r="B3360" s="6" t="s">
        <v>14</v>
      </c>
      <c r="C3360" s="6">
        <v>1185732</v>
      </c>
      <c r="D3360" s="7">
        <v>44422</v>
      </c>
      <c r="E3360" s="6" t="s">
        <v>15</v>
      </c>
      <c r="F3360" s="6" t="s">
        <v>115</v>
      </c>
      <c r="G3360" s="6" t="s">
        <v>116</v>
      </c>
      <c r="H3360" s="6" t="s">
        <v>17</v>
      </c>
      <c r="I3360" s="8">
        <v>0.54999999999999993</v>
      </c>
      <c r="J3360" s="9">
        <v>6500</v>
      </c>
      <c r="K3360" s="10">
        <f t="shared" si="26"/>
        <v>3574.9999999999995</v>
      </c>
      <c r="L3360" s="10">
        <f t="shared" si="27"/>
        <v>1251.2499999999998</v>
      </c>
      <c r="M3360" s="11">
        <v>0.35</v>
      </c>
      <c r="O3360" s="16"/>
      <c r="P3360" s="14"/>
      <c r="Q3360" s="12"/>
      <c r="R3360" s="13"/>
    </row>
    <row r="3361" spans="1:18" ht="15.75" customHeight="1">
      <c r="A3361" s="1"/>
      <c r="B3361" s="6" t="s">
        <v>14</v>
      </c>
      <c r="C3361" s="6">
        <v>1185732</v>
      </c>
      <c r="D3361" s="7">
        <v>44422</v>
      </c>
      <c r="E3361" s="6" t="s">
        <v>15</v>
      </c>
      <c r="F3361" s="6" t="s">
        <v>115</v>
      </c>
      <c r="G3361" s="6" t="s">
        <v>116</v>
      </c>
      <c r="H3361" s="6" t="s">
        <v>18</v>
      </c>
      <c r="I3361" s="8">
        <v>0.5</v>
      </c>
      <c r="J3361" s="9">
        <v>4250</v>
      </c>
      <c r="K3361" s="10">
        <f t="shared" si="26"/>
        <v>2125</v>
      </c>
      <c r="L3361" s="10">
        <f t="shared" si="27"/>
        <v>743.75</v>
      </c>
      <c r="M3361" s="11">
        <v>0.35</v>
      </c>
      <c r="O3361" s="16"/>
      <c r="P3361" s="14"/>
      <c r="Q3361" s="12"/>
      <c r="R3361" s="13"/>
    </row>
    <row r="3362" spans="1:18" ht="15.75" customHeight="1">
      <c r="A3362" s="1"/>
      <c r="B3362" s="6" t="s">
        <v>14</v>
      </c>
      <c r="C3362" s="6">
        <v>1185732</v>
      </c>
      <c r="D3362" s="7">
        <v>44422</v>
      </c>
      <c r="E3362" s="6" t="s">
        <v>15</v>
      </c>
      <c r="F3362" s="6" t="s">
        <v>115</v>
      </c>
      <c r="G3362" s="6" t="s">
        <v>116</v>
      </c>
      <c r="H3362" s="6" t="s">
        <v>19</v>
      </c>
      <c r="I3362" s="8">
        <v>0.45</v>
      </c>
      <c r="J3362" s="9">
        <v>3500</v>
      </c>
      <c r="K3362" s="10">
        <f t="shared" si="26"/>
        <v>1575</v>
      </c>
      <c r="L3362" s="10">
        <f t="shared" si="27"/>
        <v>630</v>
      </c>
      <c r="M3362" s="11">
        <v>0.4</v>
      </c>
      <c r="O3362" s="16"/>
      <c r="P3362" s="14"/>
      <c r="Q3362" s="12"/>
      <c r="R3362" s="13"/>
    </row>
    <row r="3363" spans="1:18" ht="15.75" customHeight="1">
      <c r="A3363" s="1"/>
      <c r="B3363" s="6" t="s">
        <v>14</v>
      </c>
      <c r="C3363" s="6">
        <v>1185732</v>
      </c>
      <c r="D3363" s="7">
        <v>44422</v>
      </c>
      <c r="E3363" s="6" t="s">
        <v>15</v>
      </c>
      <c r="F3363" s="6" t="s">
        <v>115</v>
      </c>
      <c r="G3363" s="6" t="s">
        <v>116</v>
      </c>
      <c r="H3363" s="6" t="s">
        <v>20</v>
      </c>
      <c r="I3363" s="8">
        <v>0.45</v>
      </c>
      <c r="J3363" s="9">
        <v>2500</v>
      </c>
      <c r="K3363" s="10">
        <f t="shared" si="26"/>
        <v>1125</v>
      </c>
      <c r="L3363" s="10">
        <f t="shared" si="27"/>
        <v>450</v>
      </c>
      <c r="M3363" s="11">
        <v>0.4</v>
      </c>
      <c r="O3363" s="16"/>
      <c r="P3363" s="14"/>
      <c r="Q3363" s="12"/>
      <c r="R3363" s="13"/>
    </row>
    <row r="3364" spans="1:18" ht="15.75" customHeight="1">
      <c r="A3364" s="1"/>
      <c r="B3364" s="6" t="s">
        <v>14</v>
      </c>
      <c r="C3364" s="6">
        <v>1185732</v>
      </c>
      <c r="D3364" s="7">
        <v>44422</v>
      </c>
      <c r="E3364" s="6" t="s">
        <v>15</v>
      </c>
      <c r="F3364" s="6" t="s">
        <v>115</v>
      </c>
      <c r="G3364" s="6" t="s">
        <v>116</v>
      </c>
      <c r="H3364" s="6" t="s">
        <v>21</v>
      </c>
      <c r="I3364" s="8">
        <v>0.54999999999999993</v>
      </c>
      <c r="J3364" s="9">
        <v>2250</v>
      </c>
      <c r="K3364" s="10">
        <f t="shared" si="26"/>
        <v>1237.4999999999998</v>
      </c>
      <c r="L3364" s="10">
        <f t="shared" si="27"/>
        <v>371.24999999999994</v>
      </c>
      <c r="M3364" s="11">
        <v>0.3</v>
      </c>
      <c r="O3364" s="16"/>
      <c r="P3364" s="14"/>
      <c r="Q3364" s="12"/>
      <c r="R3364" s="13"/>
    </row>
    <row r="3365" spans="1:18" ht="15.75" customHeight="1">
      <c r="A3365" s="1"/>
      <c r="B3365" s="6" t="s">
        <v>14</v>
      </c>
      <c r="C3365" s="6">
        <v>1185732</v>
      </c>
      <c r="D3365" s="7">
        <v>44422</v>
      </c>
      <c r="E3365" s="6" t="s">
        <v>15</v>
      </c>
      <c r="F3365" s="6" t="s">
        <v>115</v>
      </c>
      <c r="G3365" s="6" t="s">
        <v>116</v>
      </c>
      <c r="H3365" s="6" t="s">
        <v>22</v>
      </c>
      <c r="I3365" s="8">
        <v>0.6</v>
      </c>
      <c r="J3365" s="9">
        <v>4000</v>
      </c>
      <c r="K3365" s="10">
        <f t="shared" si="26"/>
        <v>2400</v>
      </c>
      <c r="L3365" s="10">
        <f t="shared" si="27"/>
        <v>960</v>
      </c>
      <c r="M3365" s="11">
        <v>0.4</v>
      </c>
      <c r="O3365" s="16"/>
      <c r="P3365" s="14"/>
      <c r="Q3365" s="12"/>
      <c r="R3365" s="13"/>
    </row>
    <row r="3366" spans="1:18" ht="15.75" customHeight="1">
      <c r="A3366" s="1"/>
      <c r="B3366" s="6" t="s">
        <v>14</v>
      </c>
      <c r="C3366" s="6">
        <v>1185732</v>
      </c>
      <c r="D3366" s="7">
        <v>44452</v>
      </c>
      <c r="E3366" s="6" t="s">
        <v>15</v>
      </c>
      <c r="F3366" s="6" t="s">
        <v>115</v>
      </c>
      <c r="G3366" s="6" t="s">
        <v>116</v>
      </c>
      <c r="H3366" s="6" t="s">
        <v>17</v>
      </c>
      <c r="I3366" s="8">
        <v>0.54999999999999993</v>
      </c>
      <c r="J3366" s="9">
        <v>5250</v>
      </c>
      <c r="K3366" s="10">
        <f t="shared" si="26"/>
        <v>2887.4999999999995</v>
      </c>
      <c r="L3366" s="10">
        <f t="shared" si="27"/>
        <v>1010.6249999999998</v>
      </c>
      <c r="M3366" s="11">
        <v>0.35</v>
      </c>
      <c r="O3366" s="16"/>
      <c r="P3366" s="14"/>
      <c r="Q3366" s="12"/>
      <c r="R3366" s="13"/>
    </row>
    <row r="3367" spans="1:18" ht="15.75" customHeight="1">
      <c r="A3367" s="1"/>
      <c r="B3367" s="6" t="s">
        <v>14</v>
      </c>
      <c r="C3367" s="6">
        <v>1185732</v>
      </c>
      <c r="D3367" s="7">
        <v>44452</v>
      </c>
      <c r="E3367" s="6" t="s">
        <v>15</v>
      </c>
      <c r="F3367" s="6" t="s">
        <v>115</v>
      </c>
      <c r="G3367" s="6" t="s">
        <v>116</v>
      </c>
      <c r="H3367" s="6" t="s">
        <v>18</v>
      </c>
      <c r="I3367" s="8">
        <v>0.5</v>
      </c>
      <c r="J3367" s="9">
        <v>3250</v>
      </c>
      <c r="K3367" s="10">
        <f t="shared" si="26"/>
        <v>1625</v>
      </c>
      <c r="L3367" s="10">
        <f t="shared" si="27"/>
        <v>568.75</v>
      </c>
      <c r="M3367" s="11">
        <v>0.35</v>
      </c>
      <c r="O3367" s="16"/>
      <c r="P3367" s="14"/>
      <c r="Q3367" s="12"/>
      <c r="R3367" s="13"/>
    </row>
    <row r="3368" spans="1:18" ht="15.75" customHeight="1">
      <c r="A3368" s="1"/>
      <c r="B3368" s="6" t="s">
        <v>14</v>
      </c>
      <c r="C3368" s="6">
        <v>1185732</v>
      </c>
      <c r="D3368" s="7">
        <v>44452</v>
      </c>
      <c r="E3368" s="6" t="s">
        <v>15</v>
      </c>
      <c r="F3368" s="6" t="s">
        <v>115</v>
      </c>
      <c r="G3368" s="6" t="s">
        <v>116</v>
      </c>
      <c r="H3368" s="6" t="s">
        <v>19</v>
      </c>
      <c r="I3368" s="8">
        <v>0.45</v>
      </c>
      <c r="J3368" s="9">
        <v>2250</v>
      </c>
      <c r="K3368" s="10">
        <f t="shared" si="26"/>
        <v>1012.5</v>
      </c>
      <c r="L3368" s="10">
        <f t="shared" si="27"/>
        <v>405</v>
      </c>
      <c r="M3368" s="11">
        <v>0.4</v>
      </c>
      <c r="O3368" s="16"/>
      <c r="P3368" s="14"/>
      <c r="Q3368" s="12"/>
      <c r="R3368" s="13"/>
    </row>
    <row r="3369" spans="1:18" ht="15.75" customHeight="1">
      <c r="A3369" s="1"/>
      <c r="B3369" s="6" t="s">
        <v>14</v>
      </c>
      <c r="C3369" s="6">
        <v>1185732</v>
      </c>
      <c r="D3369" s="7">
        <v>44452</v>
      </c>
      <c r="E3369" s="6" t="s">
        <v>15</v>
      </c>
      <c r="F3369" s="6" t="s">
        <v>115</v>
      </c>
      <c r="G3369" s="6" t="s">
        <v>116</v>
      </c>
      <c r="H3369" s="6" t="s">
        <v>20</v>
      </c>
      <c r="I3369" s="8">
        <v>0.45</v>
      </c>
      <c r="J3369" s="9">
        <v>2000</v>
      </c>
      <c r="K3369" s="10">
        <f t="shared" si="26"/>
        <v>900</v>
      </c>
      <c r="L3369" s="10">
        <f t="shared" si="27"/>
        <v>360</v>
      </c>
      <c r="M3369" s="11">
        <v>0.4</v>
      </c>
      <c r="O3369" s="16"/>
      <c r="P3369" s="14"/>
      <c r="Q3369" s="12"/>
      <c r="R3369" s="13"/>
    </row>
    <row r="3370" spans="1:18" ht="15.75" customHeight="1">
      <c r="A3370" s="1"/>
      <c r="B3370" s="6" t="s">
        <v>14</v>
      </c>
      <c r="C3370" s="6">
        <v>1185732</v>
      </c>
      <c r="D3370" s="7">
        <v>44452</v>
      </c>
      <c r="E3370" s="6" t="s">
        <v>15</v>
      </c>
      <c r="F3370" s="6" t="s">
        <v>115</v>
      </c>
      <c r="G3370" s="6" t="s">
        <v>116</v>
      </c>
      <c r="H3370" s="6" t="s">
        <v>21</v>
      </c>
      <c r="I3370" s="8">
        <v>0.54999999999999993</v>
      </c>
      <c r="J3370" s="9">
        <v>2000</v>
      </c>
      <c r="K3370" s="10">
        <f t="shared" si="26"/>
        <v>1099.9999999999998</v>
      </c>
      <c r="L3370" s="10">
        <f t="shared" si="27"/>
        <v>329.99999999999994</v>
      </c>
      <c r="M3370" s="11">
        <v>0.3</v>
      </c>
      <c r="O3370" s="16"/>
      <c r="P3370" s="14"/>
      <c r="Q3370" s="12"/>
      <c r="R3370" s="13"/>
    </row>
    <row r="3371" spans="1:18" ht="15.75" customHeight="1">
      <c r="A3371" s="1"/>
      <c r="B3371" s="6" t="s">
        <v>14</v>
      </c>
      <c r="C3371" s="6">
        <v>1185732</v>
      </c>
      <c r="D3371" s="7">
        <v>44452</v>
      </c>
      <c r="E3371" s="6" t="s">
        <v>15</v>
      </c>
      <c r="F3371" s="6" t="s">
        <v>115</v>
      </c>
      <c r="G3371" s="6" t="s">
        <v>116</v>
      </c>
      <c r="H3371" s="6" t="s">
        <v>22</v>
      </c>
      <c r="I3371" s="8">
        <v>0.6</v>
      </c>
      <c r="J3371" s="9">
        <v>3000</v>
      </c>
      <c r="K3371" s="10">
        <f t="shared" si="26"/>
        <v>1800</v>
      </c>
      <c r="L3371" s="10">
        <f t="shared" si="27"/>
        <v>720</v>
      </c>
      <c r="M3371" s="11">
        <v>0.4</v>
      </c>
      <c r="O3371" s="16"/>
      <c r="P3371" s="14"/>
      <c r="Q3371" s="12"/>
      <c r="R3371" s="13"/>
    </row>
    <row r="3372" spans="1:18" ht="15.75" customHeight="1">
      <c r="A3372" s="1"/>
      <c r="B3372" s="6" t="s">
        <v>14</v>
      </c>
      <c r="C3372" s="6">
        <v>1185732</v>
      </c>
      <c r="D3372" s="7">
        <v>44484</v>
      </c>
      <c r="E3372" s="6" t="s">
        <v>15</v>
      </c>
      <c r="F3372" s="6" t="s">
        <v>115</v>
      </c>
      <c r="G3372" s="6" t="s">
        <v>116</v>
      </c>
      <c r="H3372" s="6" t="s">
        <v>17</v>
      </c>
      <c r="I3372" s="8">
        <v>0.6</v>
      </c>
      <c r="J3372" s="9">
        <v>4750</v>
      </c>
      <c r="K3372" s="10">
        <f t="shared" si="26"/>
        <v>2850</v>
      </c>
      <c r="L3372" s="10">
        <f t="shared" si="27"/>
        <v>997.49999999999989</v>
      </c>
      <c r="M3372" s="11">
        <v>0.35</v>
      </c>
      <c r="O3372" s="16"/>
      <c r="P3372" s="14"/>
      <c r="Q3372" s="12"/>
      <c r="R3372" s="13"/>
    </row>
    <row r="3373" spans="1:18" ht="15.75" customHeight="1">
      <c r="A3373" s="1"/>
      <c r="B3373" s="6" t="s">
        <v>14</v>
      </c>
      <c r="C3373" s="6">
        <v>1185732</v>
      </c>
      <c r="D3373" s="7">
        <v>44484</v>
      </c>
      <c r="E3373" s="6" t="s">
        <v>15</v>
      </c>
      <c r="F3373" s="6" t="s">
        <v>115</v>
      </c>
      <c r="G3373" s="6" t="s">
        <v>116</v>
      </c>
      <c r="H3373" s="6" t="s">
        <v>18</v>
      </c>
      <c r="I3373" s="8">
        <v>0.55000000000000004</v>
      </c>
      <c r="J3373" s="9">
        <v>3000</v>
      </c>
      <c r="K3373" s="10">
        <f t="shared" si="26"/>
        <v>1650.0000000000002</v>
      </c>
      <c r="L3373" s="10">
        <f t="shared" si="27"/>
        <v>577.5</v>
      </c>
      <c r="M3373" s="11">
        <v>0.35</v>
      </c>
      <c r="O3373" s="16"/>
      <c r="P3373" s="14"/>
      <c r="Q3373" s="12"/>
      <c r="R3373" s="13"/>
    </row>
    <row r="3374" spans="1:18" ht="15.75" customHeight="1">
      <c r="A3374" s="1"/>
      <c r="B3374" s="6" t="s">
        <v>14</v>
      </c>
      <c r="C3374" s="6">
        <v>1185732</v>
      </c>
      <c r="D3374" s="7">
        <v>44484</v>
      </c>
      <c r="E3374" s="6" t="s">
        <v>15</v>
      </c>
      <c r="F3374" s="6" t="s">
        <v>115</v>
      </c>
      <c r="G3374" s="6" t="s">
        <v>116</v>
      </c>
      <c r="H3374" s="6" t="s">
        <v>19</v>
      </c>
      <c r="I3374" s="8">
        <v>0.55000000000000004</v>
      </c>
      <c r="J3374" s="9">
        <v>2000</v>
      </c>
      <c r="K3374" s="10">
        <f t="shared" si="26"/>
        <v>1100</v>
      </c>
      <c r="L3374" s="10">
        <f t="shared" si="27"/>
        <v>440</v>
      </c>
      <c r="M3374" s="11">
        <v>0.4</v>
      </c>
      <c r="O3374" s="16"/>
      <c r="P3374" s="14"/>
      <c r="Q3374" s="12"/>
      <c r="R3374" s="13"/>
    </row>
    <row r="3375" spans="1:18" ht="15.75" customHeight="1">
      <c r="A3375" s="1"/>
      <c r="B3375" s="6" t="s">
        <v>14</v>
      </c>
      <c r="C3375" s="6">
        <v>1185732</v>
      </c>
      <c r="D3375" s="7">
        <v>44484</v>
      </c>
      <c r="E3375" s="6" t="s">
        <v>15</v>
      </c>
      <c r="F3375" s="6" t="s">
        <v>115</v>
      </c>
      <c r="G3375" s="6" t="s">
        <v>116</v>
      </c>
      <c r="H3375" s="6" t="s">
        <v>20</v>
      </c>
      <c r="I3375" s="8">
        <v>0.55000000000000004</v>
      </c>
      <c r="J3375" s="9">
        <v>1750</v>
      </c>
      <c r="K3375" s="10">
        <f t="shared" si="26"/>
        <v>962.50000000000011</v>
      </c>
      <c r="L3375" s="10">
        <f t="shared" si="27"/>
        <v>385.00000000000006</v>
      </c>
      <c r="M3375" s="11">
        <v>0.4</v>
      </c>
      <c r="O3375" s="16"/>
      <c r="P3375" s="14"/>
      <c r="Q3375" s="12"/>
      <c r="R3375" s="13"/>
    </row>
    <row r="3376" spans="1:18" ht="15.75" customHeight="1">
      <c r="A3376" s="1"/>
      <c r="B3376" s="6" t="s">
        <v>14</v>
      </c>
      <c r="C3376" s="6">
        <v>1185732</v>
      </c>
      <c r="D3376" s="7">
        <v>44484</v>
      </c>
      <c r="E3376" s="6" t="s">
        <v>15</v>
      </c>
      <c r="F3376" s="6" t="s">
        <v>115</v>
      </c>
      <c r="G3376" s="6" t="s">
        <v>116</v>
      </c>
      <c r="H3376" s="6" t="s">
        <v>21</v>
      </c>
      <c r="I3376" s="8">
        <v>0.65</v>
      </c>
      <c r="J3376" s="9">
        <v>1750</v>
      </c>
      <c r="K3376" s="10">
        <f t="shared" si="26"/>
        <v>1137.5</v>
      </c>
      <c r="L3376" s="10">
        <f t="shared" si="27"/>
        <v>341.25</v>
      </c>
      <c r="M3376" s="11">
        <v>0.3</v>
      </c>
      <c r="O3376" s="16"/>
      <c r="P3376" s="14"/>
      <c r="Q3376" s="12"/>
      <c r="R3376" s="13"/>
    </row>
    <row r="3377" spans="1:18" ht="15.75" customHeight="1">
      <c r="A3377" s="1"/>
      <c r="B3377" s="6" t="s">
        <v>14</v>
      </c>
      <c r="C3377" s="6">
        <v>1185732</v>
      </c>
      <c r="D3377" s="7">
        <v>44484</v>
      </c>
      <c r="E3377" s="6" t="s">
        <v>15</v>
      </c>
      <c r="F3377" s="6" t="s">
        <v>115</v>
      </c>
      <c r="G3377" s="6" t="s">
        <v>116</v>
      </c>
      <c r="H3377" s="6" t="s">
        <v>22</v>
      </c>
      <c r="I3377" s="8">
        <v>0.7</v>
      </c>
      <c r="J3377" s="9">
        <v>3000</v>
      </c>
      <c r="K3377" s="10">
        <f t="shared" si="26"/>
        <v>2100</v>
      </c>
      <c r="L3377" s="10">
        <f t="shared" si="27"/>
        <v>840</v>
      </c>
      <c r="M3377" s="11">
        <v>0.4</v>
      </c>
      <c r="O3377" s="16"/>
      <c r="P3377" s="14"/>
      <c r="Q3377" s="12"/>
      <c r="R3377" s="13"/>
    </row>
    <row r="3378" spans="1:18" ht="15.75" customHeight="1">
      <c r="A3378" s="1"/>
      <c r="B3378" s="6" t="s">
        <v>14</v>
      </c>
      <c r="C3378" s="6">
        <v>1185732</v>
      </c>
      <c r="D3378" s="7">
        <v>44514</v>
      </c>
      <c r="E3378" s="6" t="s">
        <v>15</v>
      </c>
      <c r="F3378" s="6" t="s">
        <v>115</v>
      </c>
      <c r="G3378" s="6" t="s">
        <v>116</v>
      </c>
      <c r="H3378" s="6" t="s">
        <v>17</v>
      </c>
      <c r="I3378" s="8">
        <v>0.65</v>
      </c>
      <c r="J3378" s="9">
        <v>4500</v>
      </c>
      <c r="K3378" s="10">
        <f t="shared" si="26"/>
        <v>2925</v>
      </c>
      <c r="L3378" s="10">
        <f t="shared" si="27"/>
        <v>1023.7499999999999</v>
      </c>
      <c r="M3378" s="11">
        <v>0.35</v>
      </c>
      <c r="O3378" s="16"/>
      <c r="P3378" s="14"/>
      <c r="Q3378" s="12"/>
      <c r="R3378" s="13"/>
    </row>
    <row r="3379" spans="1:18" ht="15.75" customHeight="1">
      <c r="A3379" s="1"/>
      <c r="B3379" s="6" t="s">
        <v>14</v>
      </c>
      <c r="C3379" s="6">
        <v>1185732</v>
      </c>
      <c r="D3379" s="7">
        <v>44514</v>
      </c>
      <c r="E3379" s="6" t="s">
        <v>15</v>
      </c>
      <c r="F3379" s="6" t="s">
        <v>115</v>
      </c>
      <c r="G3379" s="6" t="s">
        <v>116</v>
      </c>
      <c r="H3379" s="6" t="s">
        <v>18</v>
      </c>
      <c r="I3379" s="8">
        <v>0.55000000000000004</v>
      </c>
      <c r="J3379" s="9">
        <v>3250</v>
      </c>
      <c r="K3379" s="10">
        <f t="shared" si="26"/>
        <v>1787.5000000000002</v>
      </c>
      <c r="L3379" s="10">
        <f t="shared" si="27"/>
        <v>625.625</v>
      </c>
      <c r="M3379" s="11">
        <v>0.35</v>
      </c>
      <c r="O3379" s="16"/>
      <c r="P3379" s="14"/>
      <c r="Q3379" s="12"/>
      <c r="R3379" s="13"/>
    </row>
    <row r="3380" spans="1:18" ht="15.75" customHeight="1">
      <c r="A3380" s="1"/>
      <c r="B3380" s="6" t="s">
        <v>14</v>
      </c>
      <c r="C3380" s="6">
        <v>1185732</v>
      </c>
      <c r="D3380" s="7">
        <v>44514</v>
      </c>
      <c r="E3380" s="6" t="s">
        <v>15</v>
      </c>
      <c r="F3380" s="6" t="s">
        <v>115</v>
      </c>
      <c r="G3380" s="6" t="s">
        <v>116</v>
      </c>
      <c r="H3380" s="6" t="s">
        <v>19</v>
      </c>
      <c r="I3380" s="8">
        <v>0.55000000000000004</v>
      </c>
      <c r="J3380" s="9">
        <v>3200</v>
      </c>
      <c r="K3380" s="10">
        <f t="shared" si="26"/>
        <v>1760.0000000000002</v>
      </c>
      <c r="L3380" s="10">
        <f t="shared" si="27"/>
        <v>704.00000000000011</v>
      </c>
      <c r="M3380" s="11">
        <v>0.4</v>
      </c>
      <c r="O3380" s="16"/>
      <c r="P3380" s="14"/>
      <c r="Q3380" s="12"/>
      <c r="R3380" s="13"/>
    </row>
    <row r="3381" spans="1:18" ht="15.75" customHeight="1">
      <c r="A3381" s="1"/>
      <c r="B3381" s="6" t="s">
        <v>14</v>
      </c>
      <c r="C3381" s="6">
        <v>1185732</v>
      </c>
      <c r="D3381" s="7">
        <v>44514</v>
      </c>
      <c r="E3381" s="6" t="s">
        <v>15</v>
      </c>
      <c r="F3381" s="6" t="s">
        <v>115</v>
      </c>
      <c r="G3381" s="6" t="s">
        <v>116</v>
      </c>
      <c r="H3381" s="6" t="s">
        <v>20</v>
      </c>
      <c r="I3381" s="8">
        <v>0.55000000000000004</v>
      </c>
      <c r="J3381" s="9">
        <v>3000</v>
      </c>
      <c r="K3381" s="10">
        <f t="shared" si="26"/>
        <v>1650.0000000000002</v>
      </c>
      <c r="L3381" s="10">
        <f t="shared" si="27"/>
        <v>660.00000000000011</v>
      </c>
      <c r="M3381" s="11">
        <v>0.4</v>
      </c>
      <c r="O3381" s="16"/>
      <c r="P3381" s="14"/>
      <c r="Q3381" s="12"/>
      <c r="R3381" s="13"/>
    </row>
    <row r="3382" spans="1:18" ht="15.75" customHeight="1">
      <c r="A3382" s="1"/>
      <c r="B3382" s="6" t="s">
        <v>14</v>
      </c>
      <c r="C3382" s="6">
        <v>1185732</v>
      </c>
      <c r="D3382" s="7">
        <v>44514</v>
      </c>
      <c r="E3382" s="6" t="s">
        <v>15</v>
      </c>
      <c r="F3382" s="6" t="s">
        <v>115</v>
      </c>
      <c r="G3382" s="6" t="s">
        <v>116</v>
      </c>
      <c r="H3382" s="6" t="s">
        <v>21</v>
      </c>
      <c r="I3382" s="8">
        <v>0.65</v>
      </c>
      <c r="J3382" s="9">
        <v>2750</v>
      </c>
      <c r="K3382" s="10">
        <f t="shared" si="26"/>
        <v>1787.5</v>
      </c>
      <c r="L3382" s="10">
        <f t="shared" si="27"/>
        <v>536.25</v>
      </c>
      <c r="M3382" s="11">
        <v>0.3</v>
      </c>
      <c r="O3382" s="16"/>
      <c r="P3382" s="14"/>
      <c r="Q3382" s="12"/>
      <c r="R3382" s="13"/>
    </row>
    <row r="3383" spans="1:18" ht="15.75" customHeight="1">
      <c r="A3383" s="1"/>
      <c r="B3383" s="6" t="s">
        <v>14</v>
      </c>
      <c r="C3383" s="6">
        <v>1185732</v>
      </c>
      <c r="D3383" s="7">
        <v>44514</v>
      </c>
      <c r="E3383" s="6" t="s">
        <v>15</v>
      </c>
      <c r="F3383" s="6" t="s">
        <v>115</v>
      </c>
      <c r="G3383" s="6" t="s">
        <v>116</v>
      </c>
      <c r="H3383" s="6" t="s">
        <v>22</v>
      </c>
      <c r="I3383" s="8">
        <v>0.7</v>
      </c>
      <c r="J3383" s="9">
        <v>3750</v>
      </c>
      <c r="K3383" s="10">
        <f t="shared" si="26"/>
        <v>2625</v>
      </c>
      <c r="L3383" s="10">
        <f t="shared" si="27"/>
        <v>1050</v>
      </c>
      <c r="M3383" s="11">
        <v>0.4</v>
      </c>
      <c r="O3383" s="16"/>
      <c r="P3383" s="14"/>
      <c r="Q3383" s="12"/>
      <c r="R3383" s="13"/>
    </row>
    <row r="3384" spans="1:18" ht="15.75" customHeight="1">
      <c r="A3384" s="1"/>
      <c r="B3384" s="6" t="s">
        <v>14</v>
      </c>
      <c r="C3384" s="6">
        <v>1185732</v>
      </c>
      <c r="D3384" s="7">
        <v>44543</v>
      </c>
      <c r="E3384" s="6" t="s">
        <v>15</v>
      </c>
      <c r="F3384" s="6" t="s">
        <v>115</v>
      </c>
      <c r="G3384" s="6" t="s">
        <v>116</v>
      </c>
      <c r="H3384" s="6" t="s">
        <v>17</v>
      </c>
      <c r="I3384" s="8">
        <v>0.65</v>
      </c>
      <c r="J3384" s="9">
        <v>6000</v>
      </c>
      <c r="K3384" s="10">
        <f t="shared" si="26"/>
        <v>3900</v>
      </c>
      <c r="L3384" s="10">
        <f t="shared" si="27"/>
        <v>1365</v>
      </c>
      <c r="M3384" s="11">
        <v>0.35</v>
      </c>
      <c r="O3384" s="16"/>
      <c r="P3384" s="14"/>
      <c r="Q3384" s="12"/>
      <c r="R3384" s="13"/>
    </row>
    <row r="3385" spans="1:18" ht="15.75" customHeight="1">
      <c r="A3385" s="1"/>
      <c r="B3385" s="6" t="s">
        <v>14</v>
      </c>
      <c r="C3385" s="6">
        <v>1185732</v>
      </c>
      <c r="D3385" s="7">
        <v>44543</v>
      </c>
      <c r="E3385" s="6" t="s">
        <v>15</v>
      </c>
      <c r="F3385" s="6" t="s">
        <v>115</v>
      </c>
      <c r="G3385" s="6" t="s">
        <v>116</v>
      </c>
      <c r="H3385" s="6" t="s">
        <v>18</v>
      </c>
      <c r="I3385" s="8">
        <v>0.55000000000000004</v>
      </c>
      <c r="J3385" s="9">
        <v>4000</v>
      </c>
      <c r="K3385" s="10">
        <f t="shared" si="26"/>
        <v>2200</v>
      </c>
      <c r="L3385" s="10">
        <f t="shared" si="27"/>
        <v>770</v>
      </c>
      <c r="M3385" s="11">
        <v>0.35</v>
      </c>
      <c r="O3385" s="16"/>
      <c r="P3385" s="14"/>
      <c r="Q3385" s="12"/>
      <c r="R3385" s="13"/>
    </row>
    <row r="3386" spans="1:18" ht="15.75" customHeight="1">
      <c r="A3386" s="1"/>
      <c r="B3386" s="6" t="s">
        <v>14</v>
      </c>
      <c r="C3386" s="6">
        <v>1185732</v>
      </c>
      <c r="D3386" s="7">
        <v>44543</v>
      </c>
      <c r="E3386" s="6" t="s">
        <v>15</v>
      </c>
      <c r="F3386" s="6" t="s">
        <v>115</v>
      </c>
      <c r="G3386" s="6" t="s">
        <v>116</v>
      </c>
      <c r="H3386" s="6" t="s">
        <v>19</v>
      </c>
      <c r="I3386" s="8">
        <v>0.55000000000000004</v>
      </c>
      <c r="J3386" s="9">
        <v>3750</v>
      </c>
      <c r="K3386" s="10">
        <f t="shared" si="26"/>
        <v>2062.5</v>
      </c>
      <c r="L3386" s="10">
        <f t="shared" si="27"/>
        <v>825</v>
      </c>
      <c r="M3386" s="11">
        <v>0.4</v>
      </c>
      <c r="O3386" s="16"/>
      <c r="P3386" s="14"/>
      <c r="Q3386" s="12"/>
      <c r="R3386" s="13"/>
    </row>
    <row r="3387" spans="1:18" ht="15.75" customHeight="1">
      <c r="A3387" s="1"/>
      <c r="B3387" s="6" t="s">
        <v>14</v>
      </c>
      <c r="C3387" s="6">
        <v>1185732</v>
      </c>
      <c r="D3387" s="7">
        <v>44543</v>
      </c>
      <c r="E3387" s="6" t="s">
        <v>15</v>
      </c>
      <c r="F3387" s="6" t="s">
        <v>115</v>
      </c>
      <c r="G3387" s="6" t="s">
        <v>116</v>
      </c>
      <c r="H3387" s="6" t="s">
        <v>20</v>
      </c>
      <c r="I3387" s="8">
        <v>0.55000000000000004</v>
      </c>
      <c r="J3387" s="9">
        <v>3250</v>
      </c>
      <c r="K3387" s="10">
        <f t="shared" si="26"/>
        <v>1787.5000000000002</v>
      </c>
      <c r="L3387" s="10">
        <f t="shared" si="27"/>
        <v>715.00000000000011</v>
      </c>
      <c r="M3387" s="11">
        <v>0.4</v>
      </c>
      <c r="O3387" s="16"/>
      <c r="P3387" s="14"/>
      <c r="Q3387" s="12"/>
      <c r="R3387" s="13"/>
    </row>
    <row r="3388" spans="1:18" ht="15.75" customHeight="1">
      <c r="A3388" s="1"/>
      <c r="B3388" s="6" t="s">
        <v>14</v>
      </c>
      <c r="C3388" s="6">
        <v>1185732</v>
      </c>
      <c r="D3388" s="7">
        <v>44543</v>
      </c>
      <c r="E3388" s="6" t="s">
        <v>15</v>
      </c>
      <c r="F3388" s="6" t="s">
        <v>115</v>
      </c>
      <c r="G3388" s="6" t="s">
        <v>116</v>
      </c>
      <c r="H3388" s="6" t="s">
        <v>21</v>
      </c>
      <c r="I3388" s="8">
        <v>0.65</v>
      </c>
      <c r="J3388" s="9">
        <v>3250</v>
      </c>
      <c r="K3388" s="10">
        <f t="shared" si="26"/>
        <v>2112.5</v>
      </c>
      <c r="L3388" s="10">
        <f t="shared" si="27"/>
        <v>633.75</v>
      </c>
      <c r="M3388" s="11">
        <v>0.3</v>
      </c>
      <c r="O3388" s="16"/>
      <c r="P3388" s="14"/>
      <c r="Q3388" s="12"/>
      <c r="R3388" s="13"/>
    </row>
    <row r="3389" spans="1:18" ht="15.75" customHeight="1">
      <c r="A3389" s="1"/>
      <c r="B3389" s="6" t="s">
        <v>14</v>
      </c>
      <c r="C3389" s="6">
        <v>1185732</v>
      </c>
      <c r="D3389" s="7">
        <v>44543</v>
      </c>
      <c r="E3389" s="6" t="s">
        <v>15</v>
      </c>
      <c r="F3389" s="6" t="s">
        <v>115</v>
      </c>
      <c r="G3389" s="6" t="s">
        <v>116</v>
      </c>
      <c r="H3389" s="6" t="s">
        <v>22</v>
      </c>
      <c r="I3389" s="8">
        <v>0.7</v>
      </c>
      <c r="J3389" s="9">
        <v>4250</v>
      </c>
      <c r="K3389" s="10">
        <f t="shared" si="26"/>
        <v>2975</v>
      </c>
      <c r="L3389" s="10">
        <f t="shared" si="27"/>
        <v>1190</v>
      </c>
      <c r="M3389" s="11">
        <v>0.4</v>
      </c>
      <c r="O3389" s="16"/>
      <c r="P3389" s="14"/>
      <c r="Q3389" s="12"/>
      <c r="R3389" s="13"/>
    </row>
    <row r="3390" spans="1:18" ht="15.75" customHeight="1">
      <c r="A3390" s="1" t="s">
        <v>39</v>
      </c>
      <c r="B3390" s="6" t="s">
        <v>14</v>
      </c>
      <c r="C3390" s="6">
        <v>1185732</v>
      </c>
      <c r="D3390" s="7">
        <v>44206</v>
      </c>
      <c r="E3390" s="6" t="s">
        <v>15</v>
      </c>
      <c r="F3390" s="6" t="s">
        <v>117</v>
      </c>
      <c r="G3390" s="6" t="s">
        <v>118</v>
      </c>
      <c r="H3390" s="6" t="s">
        <v>17</v>
      </c>
      <c r="I3390" s="8">
        <v>0.35000000000000003</v>
      </c>
      <c r="J3390" s="9">
        <v>4750</v>
      </c>
      <c r="K3390" s="10">
        <f t="shared" si="26"/>
        <v>1662.5000000000002</v>
      </c>
      <c r="L3390" s="10">
        <f t="shared" si="27"/>
        <v>581.875</v>
      </c>
      <c r="M3390" s="11">
        <v>0.35</v>
      </c>
      <c r="O3390" s="16"/>
      <c r="P3390" s="14"/>
      <c r="Q3390" s="12"/>
      <c r="R3390" s="13"/>
    </row>
    <row r="3391" spans="1:18" ht="15.75" customHeight="1">
      <c r="A3391" s="1"/>
      <c r="B3391" s="6" t="s">
        <v>14</v>
      </c>
      <c r="C3391" s="6">
        <v>1185732</v>
      </c>
      <c r="D3391" s="7">
        <v>44206</v>
      </c>
      <c r="E3391" s="6" t="s">
        <v>15</v>
      </c>
      <c r="F3391" s="6" t="s">
        <v>117</v>
      </c>
      <c r="G3391" s="6" t="s">
        <v>118</v>
      </c>
      <c r="H3391" s="6" t="s">
        <v>18</v>
      </c>
      <c r="I3391" s="8">
        <v>0.35000000000000003</v>
      </c>
      <c r="J3391" s="9">
        <v>2750</v>
      </c>
      <c r="K3391" s="10">
        <f t="shared" si="26"/>
        <v>962.50000000000011</v>
      </c>
      <c r="L3391" s="10">
        <f t="shared" si="27"/>
        <v>336.875</v>
      </c>
      <c r="M3391" s="11">
        <v>0.35</v>
      </c>
      <c r="O3391" s="16"/>
      <c r="P3391" s="14"/>
      <c r="Q3391" s="12"/>
      <c r="R3391" s="13"/>
    </row>
    <row r="3392" spans="1:18" ht="15.75" customHeight="1">
      <c r="A3392" s="1"/>
      <c r="B3392" s="6" t="s">
        <v>14</v>
      </c>
      <c r="C3392" s="6">
        <v>1185732</v>
      </c>
      <c r="D3392" s="7">
        <v>44206</v>
      </c>
      <c r="E3392" s="6" t="s">
        <v>15</v>
      </c>
      <c r="F3392" s="6" t="s">
        <v>117</v>
      </c>
      <c r="G3392" s="6" t="s">
        <v>118</v>
      </c>
      <c r="H3392" s="6" t="s">
        <v>19</v>
      </c>
      <c r="I3392" s="8">
        <v>0.25000000000000006</v>
      </c>
      <c r="J3392" s="9">
        <v>2750</v>
      </c>
      <c r="K3392" s="10">
        <f t="shared" si="26"/>
        <v>687.50000000000011</v>
      </c>
      <c r="L3392" s="10">
        <f t="shared" si="27"/>
        <v>275.00000000000006</v>
      </c>
      <c r="M3392" s="11">
        <v>0.4</v>
      </c>
      <c r="O3392" s="16"/>
      <c r="P3392" s="14"/>
      <c r="Q3392" s="12"/>
      <c r="R3392" s="13"/>
    </row>
    <row r="3393" spans="1:18" ht="15.75" customHeight="1">
      <c r="A3393" s="1"/>
      <c r="B3393" s="6" t="s">
        <v>14</v>
      </c>
      <c r="C3393" s="6">
        <v>1185732</v>
      </c>
      <c r="D3393" s="7">
        <v>44206</v>
      </c>
      <c r="E3393" s="6" t="s">
        <v>15</v>
      </c>
      <c r="F3393" s="6" t="s">
        <v>117</v>
      </c>
      <c r="G3393" s="6" t="s">
        <v>118</v>
      </c>
      <c r="H3393" s="6" t="s">
        <v>20</v>
      </c>
      <c r="I3393" s="8">
        <v>0.3</v>
      </c>
      <c r="J3393" s="9">
        <v>1250</v>
      </c>
      <c r="K3393" s="10">
        <f t="shared" si="26"/>
        <v>375</v>
      </c>
      <c r="L3393" s="10">
        <f t="shared" si="27"/>
        <v>150</v>
      </c>
      <c r="M3393" s="11">
        <v>0.4</v>
      </c>
      <c r="O3393" s="16"/>
      <c r="P3393" s="14"/>
      <c r="Q3393" s="12"/>
      <c r="R3393" s="13"/>
    </row>
    <row r="3394" spans="1:18" ht="15.75" customHeight="1">
      <c r="A3394" s="1"/>
      <c r="B3394" s="6" t="s">
        <v>14</v>
      </c>
      <c r="C3394" s="6">
        <v>1185732</v>
      </c>
      <c r="D3394" s="7">
        <v>44206</v>
      </c>
      <c r="E3394" s="6" t="s">
        <v>15</v>
      </c>
      <c r="F3394" s="6" t="s">
        <v>117</v>
      </c>
      <c r="G3394" s="6" t="s">
        <v>118</v>
      </c>
      <c r="H3394" s="6" t="s">
        <v>21</v>
      </c>
      <c r="I3394" s="8">
        <v>0.45</v>
      </c>
      <c r="J3394" s="9">
        <v>1750</v>
      </c>
      <c r="K3394" s="10">
        <f t="shared" si="26"/>
        <v>787.5</v>
      </c>
      <c r="L3394" s="10">
        <f t="shared" si="27"/>
        <v>236.25</v>
      </c>
      <c r="M3394" s="11">
        <v>0.3</v>
      </c>
      <c r="O3394" s="16"/>
      <c r="P3394" s="14"/>
      <c r="Q3394" s="12"/>
      <c r="R3394" s="13"/>
    </row>
    <row r="3395" spans="1:18" ht="15.75" customHeight="1">
      <c r="A3395" s="1"/>
      <c r="B3395" s="6" t="s">
        <v>14</v>
      </c>
      <c r="C3395" s="6">
        <v>1185732</v>
      </c>
      <c r="D3395" s="7">
        <v>44206</v>
      </c>
      <c r="E3395" s="6" t="s">
        <v>15</v>
      </c>
      <c r="F3395" s="6" t="s">
        <v>117</v>
      </c>
      <c r="G3395" s="6" t="s">
        <v>118</v>
      </c>
      <c r="H3395" s="6" t="s">
        <v>22</v>
      </c>
      <c r="I3395" s="8">
        <v>0.35000000000000003</v>
      </c>
      <c r="J3395" s="9">
        <v>2750</v>
      </c>
      <c r="K3395" s="10">
        <f t="shared" si="26"/>
        <v>962.50000000000011</v>
      </c>
      <c r="L3395" s="10">
        <f t="shared" si="27"/>
        <v>385.00000000000006</v>
      </c>
      <c r="M3395" s="11">
        <v>0.4</v>
      </c>
      <c r="O3395" s="16"/>
      <c r="P3395" s="14"/>
      <c r="Q3395" s="12"/>
      <c r="R3395" s="13"/>
    </row>
    <row r="3396" spans="1:18" ht="15.75" customHeight="1">
      <c r="A3396" s="1"/>
      <c r="B3396" s="6" t="s">
        <v>14</v>
      </c>
      <c r="C3396" s="6">
        <v>1185732</v>
      </c>
      <c r="D3396" s="7">
        <v>44235</v>
      </c>
      <c r="E3396" s="6" t="s">
        <v>15</v>
      </c>
      <c r="F3396" s="6" t="s">
        <v>117</v>
      </c>
      <c r="G3396" s="6" t="s">
        <v>118</v>
      </c>
      <c r="H3396" s="6" t="s">
        <v>17</v>
      </c>
      <c r="I3396" s="8">
        <v>0.35000000000000003</v>
      </c>
      <c r="J3396" s="9">
        <v>5250</v>
      </c>
      <c r="K3396" s="10">
        <f t="shared" si="26"/>
        <v>1837.5000000000002</v>
      </c>
      <c r="L3396" s="10">
        <f t="shared" si="27"/>
        <v>643.125</v>
      </c>
      <c r="M3396" s="11">
        <v>0.35</v>
      </c>
      <c r="O3396" s="16"/>
      <c r="P3396" s="14"/>
      <c r="Q3396" s="12"/>
      <c r="R3396" s="13"/>
    </row>
    <row r="3397" spans="1:18" ht="15.75" customHeight="1">
      <c r="A3397" s="1"/>
      <c r="B3397" s="6" t="s">
        <v>14</v>
      </c>
      <c r="C3397" s="6">
        <v>1185732</v>
      </c>
      <c r="D3397" s="7">
        <v>44235</v>
      </c>
      <c r="E3397" s="6" t="s">
        <v>15</v>
      </c>
      <c r="F3397" s="6" t="s">
        <v>117</v>
      </c>
      <c r="G3397" s="6" t="s">
        <v>118</v>
      </c>
      <c r="H3397" s="6" t="s">
        <v>18</v>
      </c>
      <c r="I3397" s="8">
        <v>0.35000000000000003</v>
      </c>
      <c r="J3397" s="9">
        <v>1750</v>
      </c>
      <c r="K3397" s="10">
        <f t="shared" si="26"/>
        <v>612.50000000000011</v>
      </c>
      <c r="L3397" s="10">
        <f t="shared" si="27"/>
        <v>214.37500000000003</v>
      </c>
      <c r="M3397" s="11">
        <v>0.35</v>
      </c>
      <c r="O3397" s="16"/>
      <c r="P3397" s="14"/>
      <c r="Q3397" s="12"/>
      <c r="R3397" s="13"/>
    </row>
    <row r="3398" spans="1:18" ht="15.75" customHeight="1">
      <c r="A3398" s="1"/>
      <c r="B3398" s="6" t="s">
        <v>14</v>
      </c>
      <c r="C3398" s="6">
        <v>1185732</v>
      </c>
      <c r="D3398" s="7">
        <v>44235</v>
      </c>
      <c r="E3398" s="6" t="s">
        <v>15</v>
      </c>
      <c r="F3398" s="6" t="s">
        <v>117</v>
      </c>
      <c r="G3398" s="6" t="s">
        <v>118</v>
      </c>
      <c r="H3398" s="6" t="s">
        <v>19</v>
      </c>
      <c r="I3398" s="8">
        <v>0.25000000000000006</v>
      </c>
      <c r="J3398" s="9">
        <v>2250</v>
      </c>
      <c r="K3398" s="10">
        <f t="shared" si="26"/>
        <v>562.50000000000011</v>
      </c>
      <c r="L3398" s="10">
        <f t="shared" si="27"/>
        <v>225.00000000000006</v>
      </c>
      <c r="M3398" s="11">
        <v>0.4</v>
      </c>
      <c r="O3398" s="16"/>
      <c r="P3398" s="14"/>
      <c r="Q3398" s="12"/>
      <c r="R3398" s="13"/>
    </row>
    <row r="3399" spans="1:18" ht="15.75" customHeight="1">
      <c r="A3399" s="1"/>
      <c r="B3399" s="6" t="s">
        <v>14</v>
      </c>
      <c r="C3399" s="6">
        <v>1185732</v>
      </c>
      <c r="D3399" s="7">
        <v>44235</v>
      </c>
      <c r="E3399" s="6" t="s">
        <v>15</v>
      </c>
      <c r="F3399" s="6" t="s">
        <v>117</v>
      </c>
      <c r="G3399" s="6" t="s">
        <v>118</v>
      </c>
      <c r="H3399" s="6" t="s">
        <v>20</v>
      </c>
      <c r="I3399" s="8">
        <v>0.3</v>
      </c>
      <c r="J3399" s="9">
        <v>1000</v>
      </c>
      <c r="K3399" s="10">
        <f t="shared" si="26"/>
        <v>300</v>
      </c>
      <c r="L3399" s="10">
        <f t="shared" si="27"/>
        <v>120</v>
      </c>
      <c r="M3399" s="11">
        <v>0.4</v>
      </c>
      <c r="O3399" s="16"/>
      <c r="P3399" s="14"/>
      <c r="Q3399" s="12"/>
      <c r="R3399" s="13"/>
    </row>
    <row r="3400" spans="1:18" ht="15.75" customHeight="1">
      <c r="A3400" s="1"/>
      <c r="B3400" s="6" t="s">
        <v>14</v>
      </c>
      <c r="C3400" s="6">
        <v>1185732</v>
      </c>
      <c r="D3400" s="7">
        <v>44235</v>
      </c>
      <c r="E3400" s="6" t="s">
        <v>15</v>
      </c>
      <c r="F3400" s="6" t="s">
        <v>117</v>
      </c>
      <c r="G3400" s="6" t="s">
        <v>118</v>
      </c>
      <c r="H3400" s="6" t="s">
        <v>21</v>
      </c>
      <c r="I3400" s="8">
        <v>0.45</v>
      </c>
      <c r="J3400" s="9">
        <v>1750</v>
      </c>
      <c r="K3400" s="10">
        <f t="shared" si="26"/>
        <v>787.5</v>
      </c>
      <c r="L3400" s="10">
        <f t="shared" si="27"/>
        <v>236.25</v>
      </c>
      <c r="M3400" s="11">
        <v>0.3</v>
      </c>
      <c r="O3400" s="16"/>
      <c r="P3400" s="14"/>
      <c r="Q3400" s="12"/>
      <c r="R3400" s="13"/>
    </row>
    <row r="3401" spans="1:18" ht="15.75" customHeight="1">
      <c r="A3401" s="1"/>
      <c r="B3401" s="6" t="s">
        <v>14</v>
      </c>
      <c r="C3401" s="6">
        <v>1185732</v>
      </c>
      <c r="D3401" s="7">
        <v>44235</v>
      </c>
      <c r="E3401" s="6" t="s">
        <v>15</v>
      </c>
      <c r="F3401" s="6" t="s">
        <v>117</v>
      </c>
      <c r="G3401" s="6" t="s">
        <v>118</v>
      </c>
      <c r="H3401" s="6" t="s">
        <v>22</v>
      </c>
      <c r="I3401" s="8">
        <v>0.35000000000000003</v>
      </c>
      <c r="J3401" s="9">
        <v>2750</v>
      </c>
      <c r="K3401" s="10">
        <f t="shared" si="26"/>
        <v>962.50000000000011</v>
      </c>
      <c r="L3401" s="10">
        <f t="shared" si="27"/>
        <v>385.00000000000006</v>
      </c>
      <c r="M3401" s="11">
        <v>0.4</v>
      </c>
      <c r="O3401" s="16"/>
      <c r="P3401" s="14"/>
      <c r="Q3401" s="12"/>
      <c r="R3401" s="13"/>
    </row>
    <row r="3402" spans="1:18" ht="15.75" customHeight="1">
      <c r="A3402" s="1"/>
      <c r="B3402" s="6" t="s">
        <v>14</v>
      </c>
      <c r="C3402" s="6">
        <v>1185732</v>
      </c>
      <c r="D3402" s="7">
        <v>44261</v>
      </c>
      <c r="E3402" s="6" t="s">
        <v>15</v>
      </c>
      <c r="F3402" s="6" t="s">
        <v>117</v>
      </c>
      <c r="G3402" s="6" t="s">
        <v>118</v>
      </c>
      <c r="H3402" s="6" t="s">
        <v>17</v>
      </c>
      <c r="I3402" s="8">
        <v>0.35000000000000003</v>
      </c>
      <c r="J3402" s="9">
        <v>4950</v>
      </c>
      <c r="K3402" s="10">
        <f t="shared" si="26"/>
        <v>1732.5000000000002</v>
      </c>
      <c r="L3402" s="10">
        <f t="shared" si="27"/>
        <v>606.375</v>
      </c>
      <c r="M3402" s="11">
        <v>0.35</v>
      </c>
      <c r="O3402" s="16"/>
      <c r="P3402" s="14"/>
      <c r="Q3402" s="12"/>
      <c r="R3402" s="13"/>
    </row>
    <row r="3403" spans="1:18" ht="15.75" customHeight="1">
      <c r="A3403" s="1"/>
      <c r="B3403" s="6" t="s">
        <v>14</v>
      </c>
      <c r="C3403" s="6">
        <v>1185732</v>
      </c>
      <c r="D3403" s="7">
        <v>44261</v>
      </c>
      <c r="E3403" s="6" t="s">
        <v>15</v>
      </c>
      <c r="F3403" s="6" t="s">
        <v>117</v>
      </c>
      <c r="G3403" s="6" t="s">
        <v>118</v>
      </c>
      <c r="H3403" s="6" t="s">
        <v>18</v>
      </c>
      <c r="I3403" s="8">
        <v>0.35000000000000003</v>
      </c>
      <c r="J3403" s="9">
        <v>2000</v>
      </c>
      <c r="K3403" s="10">
        <f t="shared" si="26"/>
        <v>700.00000000000011</v>
      </c>
      <c r="L3403" s="10">
        <f t="shared" si="27"/>
        <v>245.00000000000003</v>
      </c>
      <c r="M3403" s="11">
        <v>0.35</v>
      </c>
      <c r="O3403" s="16"/>
      <c r="P3403" s="14"/>
      <c r="Q3403" s="12"/>
      <c r="R3403" s="13"/>
    </row>
    <row r="3404" spans="1:18" ht="15.75" customHeight="1">
      <c r="A3404" s="1"/>
      <c r="B3404" s="6" t="s">
        <v>14</v>
      </c>
      <c r="C3404" s="6">
        <v>1185732</v>
      </c>
      <c r="D3404" s="7">
        <v>44261</v>
      </c>
      <c r="E3404" s="6" t="s">
        <v>15</v>
      </c>
      <c r="F3404" s="6" t="s">
        <v>117</v>
      </c>
      <c r="G3404" s="6" t="s">
        <v>118</v>
      </c>
      <c r="H3404" s="6" t="s">
        <v>19</v>
      </c>
      <c r="I3404" s="8">
        <v>0.25000000000000006</v>
      </c>
      <c r="J3404" s="9">
        <v>2250</v>
      </c>
      <c r="K3404" s="10">
        <f t="shared" si="26"/>
        <v>562.50000000000011</v>
      </c>
      <c r="L3404" s="10">
        <f t="shared" si="27"/>
        <v>225.00000000000006</v>
      </c>
      <c r="M3404" s="11">
        <v>0.4</v>
      </c>
      <c r="O3404" s="16"/>
      <c r="P3404" s="14"/>
      <c r="Q3404" s="12"/>
      <c r="R3404" s="13"/>
    </row>
    <row r="3405" spans="1:18" ht="15.75" customHeight="1">
      <c r="A3405" s="1"/>
      <c r="B3405" s="6" t="s">
        <v>14</v>
      </c>
      <c r="C3405" s="6">
        <v>1185732</v>
      </c>
      <c r="D3405" s="7">
        <v>44261</v>
      </c>
      <c r="E3405" s="6" t="s">
        <v>15</v>
      </c>
      <c r="F3405" s="6" t="s">
        <v>117</v>
      </c>
      <c r="G3405" s="6" t="s">
        <v>118</v>
      </c>
      <c r="H3405" s="6" t="s">
        <v>20</v>
      </c>
      <c r="I3405" s="8">
        <v>0.3</v>
      </c>
      <c r="J3405" s="9">
        <v>750</v>
      </c>
      <c r="K3405" s="10">
        <f t="shared" si="26"/>
        <v>225</v>
      </c>
      <c r="L3405" s="10">
        <f t="shared" si="27"/>
        <v>90</v>
      </c>
      <c r="M3405" s="11">
        <v>0.4</v>
      </c>
      <c r="O3405" s="16"/>
      <c r="P3405" s="14"/>
      <c r="Q3405" s="12"/>
      <c r="R3405" s="13"/>
    </row>
    <row r="3406" spans="1:18" ht="15.75" customHeight="1">
      <c r="A3406" s="1"/>
      <c r="B3406" s="6" t="s">
        <v>14</v>
      </c>
      <c r="C3406" s="6">
        <v>1185732</v>
      </c>
      <c r="D3406" s="7">
        <v>44261</v>
      </c>
      <c r="E3406" s="6" t="s">
        <v>15</v>
      </c>
      <c r="F3406" s="6" t="s">
        <v>117</v>
      </c>
      <c r="G3406" s="6" t="s">
        <v>118</v>
      </c>
      <c r="H3406" s="6" t="s">
        <v>21</v>
      </c>
      <c r="I3406" s="8">
        <v>0.45</v>
      </c>
      <c r="J3406" s="9">
        <v>1250</v>
      </c>
      <c r="K3406" s="10">
        <f t="shared" si="26"/>
        <v>562.5</v>
      </c>
      <c r="L3406" s="10">
        <f t="shared" si="27"/>
        <v>168.75</v>
      </c>
      <c r="M3406" s="11">
        <v>0.3</v>
      </c>
      <c r="O3406" s="16"/>
      <c r="P3406" s="14"/>
      <c r="Q3406" s="12"/>
      <c r="R3406" s="13"/>
    </row>
    <row r="3407" spans="1:18" ht="15.75" customHeight="1">
      <c r="A3407" s="1"/>
      <c r="B3407" s="6" t="s">
        <v>14</v>
      </c>
      <c r="C3407" s="6">
        <v>1185732</v>
      </c>
      <c r="D3407" s="7">
        <v>44261</v>
      </c>
      <c r="E3407" s="6" t="s">
        <v>15</v>
      </c>
      <c r="F3407" s="6" t="s">
        <v>117</v>
      </c>
      <c r="G3407" s="6" t="s">
        <v>118</v>
      </c>
      <c r="H3407" s="6" t="s">
        <v>22</v>
      </c>
      <c r="I3407" s="8">
        <v>0.35000000000000003</v>
      </c>
      <c r="J3407" s="9">
        <v>2250</v>
      </c>
      <c r="K3407" s="10">
        <f t="shared" si="26"/>
        <v>787.50000000000011</v>
      </c>
      <c r="L3407" s="10">
        <f t="shared" si="27"/>
        <v>315.00000000000006</v>
      </c>
      <c r="M3407" s="11">
        <v>0.4</v>
      </c>
      <c r="O3407" s="16"/>
      <c r="P3407" s="14"/>
      <c r="Q3407" s="12"/>
      <c r="R3407" s="13"/>
    </row>
    <row r="3408" spans="1:18" ht="15.75" customHeight="1">
      <c r="A3408" s="1"/>
      <c r="B3408" s="6" t="s">
        <v>14</v>
      </c>
      <c r="C3408" s="6">
        <v>1185732</v>
      </c>
      <c r="D3408" s="7">
        <v>44293</v>
      </c>
      <c r="E3408" s="6" t="s">
        <v>15</v>
      </c>
      <c r="F3408" s="6" t="s">
        <v>117</v>
      </c>
      <c r="G3408" s="6" t="s">
        <v>118</v>
      </c>
      <c r="H3408" s="6" t="s">
        <v>17</v>
      </c>
      <c r="I3408" s="8">
        <v>0.35000000000000003</v>
      </c>
      <c r="J3408" s="9">
        <v>4750</v>
      </c>
      <c r="K3408" s="10">
        <f t="shared" si="26"/>
        <v>1662.5000000000002</v>
      </c>
      <c r="L3408" s="10">
        <f t="shared" si="27"/>
        <v>581.875</v>
      </c>
      <c r="M3408" s="11">
        <v>0.35</v>
      </c>
      <c r="O3408" s="16"/>
      <c r="P3408" s="14"/>
      <c r="Q3408" s="12"/>
      <c r="R3408" s="13"/>
    </row>
    <row r="3409" spans="1:18" ht="15.75" customHeight="1">
      <c r="A3409" s="1"/>
      <c r="B3409" s="6" t="s">
        <v>14</v>
      </c>
      <c r="C3409" s="6">
        <v>1185732</v>
      </c>
      <c r="D3409" s="7">
        <v>44293</v>
      </c>
      <c r="E3409" s="6" t="s">
        <v>15</v>
      </c>
      <c r="F3409" s="6" t="s">
        <v>117</v>
      </c>
      <c r="G3409" s="6" t="s">
        <v>118</v>
      </c>
      <c r="H3409" s="6" t="s">
        <v>18</v>
      </c>
      <c r="I3409" s="8">
        <v>0.35000000000000003</v>
      </c>
      <c r="J3409" s="9">
        <v>1750</v>
      </c>
      <c r="K3409" s="10">
        <f t="shared" si="26"/>
        <v>612.50000000000011</v>
      </c>
      <c r="L3409" s="10">
        <f t="shared" si="27"/>
        <v>214.37500000000003</v>
      </c>
      <c r="M3409" s="11">
        <v>0.35</v>
      </c>
      <c r="O3409" s="16"/>
      <c r="P3409" s="14"/>
      <c r="Q3409" s="12"/>
      <c r="R3409" s="13"/>
    </row>
    <row r="3410" spans="1:18" ht="15.75" customHeight="1">
      <c r="A3410" s="1"/>
      <c r="B3410" s="6" t="s">
        <v>14</v>
      </c>
      <c r="C3410" s="6">
        <v>1185732</v>
      </c>
      <c r="D3410" s="7">
        <v>44293</v>
      </c>
      <c r="E3410" s="6" t="s">
        <v>15</v>
      </c>
      <c r="F3410" s="6" t="s">
        <v>117</v>
      </c>
      <c r="G3410" s="6" t="s">
        <v>118</v>
      </c>
      <c r="H3410" s="6" t="s">
        <v>19</v>
      </c>
      <c r="I3410" s="8">
        <v>0.25000000000000006</v>
      </c>
      <c r="J3410" s="9">
        <v>1750</v>
      </c>
      <c r="K3410" s="10">
        <f t="shared" si="26"/>
        <v>437.50000000000011</v>
      </c>
      <c r="L3410" s="10">
        <f t="shared" si="27"/>
        <v>175.00000000000006</v>
      </c>
      <c r="M3410" s="11">
        <v>0.4</v>
      </c>
      <c r="O3410" s="16"/>
      <c r="P3410" s="14"/>
      <c r="Q3410" s="12"/>
      <c r="R3410" s="13"/>
    </row>
    <row r="3411" spans="1:18" ht="15.75" customHeight="1">
      <c r="A3411" s="1"/>
      <c r="B3411" s="6" t="s">
        <v>14</v>
      </c>
      <c r="C3411" s="6">
        <v>1185732</v>
      </c>
      <c r="D3411" s="7">
        <v>44293</v>
      </c>
      <c r="E3411" s="6" t="s">
        <v>15</v>
      </c>
      <c r="F3411" s="6" t="s">
        <v>117</v>
      </c>
      <c r="G3411" s="6" t="s">
        <v>118</v>
      </c>
      <c r="H3411" s="6" t="s">
        <v>20</v>
      </c>
      <c r="I3411" s="8">
        <v>0.3</v>
      </c>
      <c r="J3411" s="9">
        <v>1000</v>
      </c>
      <c r="K3411" s="10">
        <f t="shared" si="26"/>
        <v>300</v>
      </c>
      <c r="L3411" s="10">
        <f t="shared" si="27"/>
        <v>120</v>
      </c>
      <c r="M3411" s="11">
        <v>0.4</v>
      </c>
      <c r="O3411" s="16"/>
      <c r="P3411" s="14"/>
      <c r="Q3411" s="12"/>
      <c r="R3411" s="13"/>
    </row>
    <row r="3412" spans="1:18" ht="15.75" customHeight="1">
      <c r="A3412" s="1"/>
      <c r="B3412" s="6" t="s">
        <v>14</v>
      </c>
      <c r="C3412" s="6">
        <v>1185732</v>
      </c>
      <c r="D3412" s="7">
        <v>44293</v>
      </c>
      <c r="E3412" s="6" t="s">
        <v>15</v>
      </c>
      <c r="F3412" s="6" t="s">
        <v>117</v>
      </c>
      <c r="G3412" s="6" t="s">
        <v>118</v>
      </c>
      <c r="H3412" s="6" t="s">
        <v>21</v>
      </c>
      <c r="I3412" s="8">
        <v>0.45</v>
      </c>
      <c r="J3412" s="9">
        <v>1000</v>
      </c>
      <c r="K3412" s="10">
        <f t="shared" si="26"/>
        <v>450</v>
      </c>
      <c r="L3412" s="10">
        <f t="shared" si="27"/>
        <v>135</v>
      </c>
      <c r="M3412" s="11">
        <v>0.3</v>
      </c>
      <c r="O3412" s="16"/>
      <c r="P3412" s="14"/>
      <c r="Q3412" s="12"/>
      <c r="R3412" s="13"/>
    </row>
    <row r="3413" spans="1:18" ht="15.75" customHeight="1">
      <c r="A3413" s="1"/>
      <c r="B3413" s="6" t="s">
        <v>14</v>
      </c>
      <c r="C3413" s="6">
        <v>1185732</v>
      </c>
      <c r="D3413" s="7">
        <v>44293</v>
      </c>
      <c r="E3413" s="6" t="s">
        <v>15</v>
      </c>
      <c r="F3413" s="6" t="s">
        <v>117</v>
      </c>
      <c r="G3413" s="6" t="s">
        <v>118</v>
      </c>
      <c r="H3413" s="6" t="s">
        <v>22</v>
      </c>
      <c r="I3413" s="8">
        <v>0.35000000000000003</v>
      </c>
      <c r="J3413" s="9">
        <v>2500</v>
      </c>
      <c r="K3413" s="10">
        <f t="shared" si="26"/>
        <v>875.00000000000011</v>
      </c>
      <c r="L3413" s="10">
        <f t="shared" si="27"/>
        <v>350.00000000000006</v>
      </c>
      <c r="M3413" s="11">
        <v>0.4</v>
      </c>
      <c r="O3413" s="16"/>
      <c r="P3413" s="14"/>
      <c r="Q3413" s="12"/>
      <c r="R3413" s="13"/>
    </row>
    <row r="3414" spans="1:18" ht="15.75" customHeight="1">
      <c r="A3414" s="1"/>
      <c r="B3414" s="6" t="s">
        <v>14</v>
      </c>
      <c r="C3414" s="6">
        <v>1185732</v>
      </c>
      <c r="D3414" s="7">
        <v>44322</v>
      </c>
      <c r="E3414" s="6" t="s">
        <v>15</v>
      </c>
      <c r="F3414" s="6" t="s">
        <v>117</v>
      </c>
      <c r="G3414" s="6" t="s">
        <v>118</v>
      </c>
      <c r="H3414" s="6" t="s">
        <v>17</v>
      </c>
      <c r="I3414" s="8">
        <v>0.49999999999999994</v>
      </c>
      <c r="J3414" s="9">
        <v>5200</v>
      </c>
      <c r="K3414" s="10">
        <f t="shared" si="26"/>
        <v>2599.9999999999995</v>
      </c>
      <c r="L3414" s="10">
        <f t="shared" si="27"/>
        <v>909.99999999999977</v>
      </c>
      <c r="M3414" s="11">
        <v>0.35</v>
      </c>
      <c r="O3414" s="16"/>
      <c r="P3414" s="14"/>
      <c r="Q3414" s="12"/>
      <c r="R3414" s="13"/>
    </row>
    <row r="3415" spans="1:18" ht="15.75" customHeight="1">
      <c r="A3415" s="1"/>
      <c r="B3415" s="6" t="s">
        <v>14</v>
      </c>
      <c r="C3415" s="6">
        <v>1185732</v>
      </c>
      <c r="D3415" s="7">
        <v>44322</v>
      </c>
      <c r="E3415" s="6" t="s">
        <v>15</v>
      </c>
      <c r="F3415" s="6" t="s">
        <v>117</v>
      </c>
      <c r="G3415" s="6" t="s">
        <v>118</v>
      </c>
      <c r="H3415" s="6" t="s">
        <v>18</v>
      </c>
      <c r="I3415" s="8">
        <v>0.45</v>
      </c>
      <c r="J3415" s="9">
        <v>2250</v>
      </c>
      <c r="K3415" s="10">
        <f t="shared" si="26"/>
        <v>1012.5</v>
      </c>
      <c r="L3415" s="10">
        <f t="shared" si="27"/>
        <v>354.375</v>
      </c>
      <c r="M3415" s="11">
        <v>0.35</v>
      </c>
      <c r="O3415" s="16"/>
      <c r="P3415" s="14"/>
      <c r="Q3415" s="12"/>
      <c r="R3415" s="13"/>
    </row>
    <row r="3416" spans="1:18" ht="15.75" customHeight="1">
      <c r="A3416" s="1"/>
      <c r="B3416" s="6" t="s">
        <v>14</v>
      </c>
      <c r="C3416" s="6">
        <v>1185732</v>
      </c>
      <c r="D3416" s="7">
        <v>44322</v>
      </c>
      <c r="E3416" s="6" t="s">
        <v>15</v>
      </c>
      <c r="F3416" s="6" t="s">
        <v>117</v>
      </c>
      <c r="G3416" s="6" t="s">
        <v>118</v>
      </c>
      <c r="H3416" s="6" t="s">
        <v>19</v>
      </c>
      <c r="I3416" s="8">
        <v>0.4</v>
      </c>
      <c r="J3416" s="9">
        <v>2500</v>
      </c>
      <c r="K3416" s="10">
        <f t="shared" si="26"/>
        <v>1000</v>
      </c>
      <c r="L3416" s="10">
        <f t="shared" si="27"/>
        <v>400</v>
      </c>
      <c r="M3416" s="11">
        <v>0.4</v>
      </c>
      <c r="O3416" s="16"/>
      <c r="P3416" s="14"/>
      <c r="Q3416" s="12"/>
      <c r="R3416" s="13"/>
    </row>
    <row r="3417" spans="1:18" ht="15.75" customHeight="1">
      <c r="A3417" s="1"/>
      <c r="B3417" s="6" t="s">
        <v>14</v>
      </c>
      <c r="C3417" s="6">
        <v>1185732</v>
      </c>
      <c r="D3417" s="7">
        <v>44322</v>
      </c>
      <c r="E3417" s="6" t="s">
        <v>15</v>
      </c>
      <c r="F3417" s="6" t="s">
        <v>117</v>
      </c>
      <c r="G3417" s="6" t="s">
        <v>118</v>
      </c>
      <c r="H3417" s="6" t="s">
        <v>20</v>
      </c>
      <c r="I3417" s="8">
        <v>0.4</v>
      </c>
      <c r="J3417" s="9">
        <v>2000</v>
      </c>
      <c r="K3417" s="10">
        <f t="shared" si="26"/>
        <v>800</v>
      </c>
      <c r="L3417" s="10">
        <f t="shared" si="27"/>
        <v>320</v>
      </c>
      <c r="M3417" s="11">
        <v>0.4</v>
      </c>
      <c r="O3417" s="16"/>
      <c r="P3417" s="14"/>
      <c r="Q3417" s="12"/>
      <c r="R3417" s="13"/>
    </row>
    <row r="3418" spans="1:18" ht="15.75" customHeight="1">
      <c r="A3418" s="1"/>
      <c r="B3418" s="6" t="s">
        <v>14</v>
      </c>
      <c r="C3418" s="6">
        <v>1185732</v>
      </c>
      <c r="D3418" s="7">
        <v>44322</v>
      </c>
      <c r="E3418" s="6" t="s">
        <v>15</v>
      </c>
      <c r="F3418" s="6" t="s">
        <v>117</v>
      </c>
      <c r="G3418" s="6" t="s">
        <v>118</v>
      </c>
      <c r="H3418" s="6" t="s">
        <v>21</v>
      </c>
      <c r="I3418" s="8">
        <v>0.49999999999999994</v>
      </c>
      <c r="J3418" s="9">
        <v>2250</v>
      </c>
      <c r="K3418" s="10">
        <f t="shared" si="26"/>
        <v>1124.9999999999998</v>
      </c>
      <c r="L3418" s="10">
        <f t="shared" si="27"/>
        <v>337.49999999999994</v>
      </c>
      <c r="M3418" s="11">
        <v>0.3</v>
      </c>
      <c r="O3418" s="16"/>
      <c r="P3418" s="14"/>
      <c r="Q3418" s="12"/>
      <c r="R3418" s="13"/>
    </row>
    <row r="3419" spans="1:18" ht="15.75" customHeight="1">
      <c r="A3419" s="1"/>
      <c r="B3419" s="6" t="s">
        <v>14</v>
      </c>
      <c r="C3419" s="6">
        <v>1185732</v>
      </c>
      <c r="D3419" s="7">
        <v>44322</v>
      </c>
      <c r="E3419" s="6" t="s">
        <v>15</v>
      </c>
      <c r="F3419" s="6" t="s">
        <v>117</v>
      </c>
      <c r="G3419" s="6" t="s">
        <v>118</v>
      </c>
      <c r="H3419" s="6" t="s">
        <v>22</v>
      </c>
      <c r="I3419" s="8">
        <v>0.54999999999999993</v>
      </c>
      <c r="J3419" s="9">
        <v>3500</v>
      </c>
      <c r="K3419" s="10">
        <f t="shared" si="26"/>
        <v>1924.9999999999998</v>
      </c>
      <c r="L3419" s="10">
        <f t="shared" si="27"/>
        <v>770</v>
      </c>
      <c r="M3419" s="11">
        <v>0.4</v>
      </c>
      <c r="O3419" s="16"/>
      <c r="P3419" s="14"/>
      <c r="Q3419" s="12"/>
      <c r="R3419" s="13"/>
    </row>
    <row r="3420" spans="1:18" ht="15.75" customHeight="1">
      <c r="A3420" s="1"/>
      <c r="B3420" s="6" t="s">
        <v>14</v>
      </c>
      <c r="C3420" s="6">
        <v>1185732</v>
      </c>
      <c r="D3420" s="7">
        <v>44355</v>
      </c>
      <c r="E3420" s="6" t="s">
        <v>15</v>
      </c>
      <c r="F3420" s="6" t="s">
        <v>117</v>
      </c>
      <c r="G3420" s="6" t="s">
        <v>118</v>
      </c>
      <c r="H3420" s="6" t="s">
        <v>17</v>
      </c>
      <c r="I3420" s="8">
        <v>0.49999999999999994</v>
      </c>
      <c r="J3420" s="9">
        <v>6000</v>
      </c>
      <c r="K3420" s="10">
        <f t="shared" si="26"/>
        <v>2999.9999999999995</v>
      </c>
      <c r="L3420" s="10">
        <f t="shared" si="27"/>
        <v>1049.9999999999998</v>
      </c>
      <c r="M3420" s="11">
        <v>0.35</v>
      </c>
      <c r="O3420" s="16"/>
      <c r="P3420" s="14"/>
      <c r="Q3420" s="12"/>
      <c r="R3420" s="13"/>
    </row>
    <row r="3421" spans="1:18" ht="15.75" customHeight="1">
      <c r="A3421" s="1"/>
      <c r="B3421" s="6" t="s">
        <v>14</v>
      </c>
      <c r="C3421" s="6">
        <v>1185732</v>
      </c>
      <c r="D3421" s="7">
        <v>44355</v>
      </c>
      <c r="E3421" s="6" t="s">
        <v>15</v>
      </c>
      <c r="F3421" s="6" t="s">
        <v>117</v>
      </c>
      <c r="G3421" s="6" t="s">
        <v>118</v>
      </c>
      <c r="H3421" s="6" t="s">
        <v>18</v>
      </c>
      <c r="I3421" s="8">
        <v>0.45</v>
      </c>
      <c r="J3421" s="9">
        <v>3500</v>
      </c>
      <c r="K3421" s="10">
        <f t="shared" si="26"/>
        <v>1575</v>
      </c>
      <c r="L3421" s="10">
        <f t="shared" si="27"/>
        <v>551.25</v>
      </c>
      <c r="M3421" s="11">
        <v>0.35</v>
      </c>
      <c r="O3421" s="16"/>
      <c r="P3421" s="14"/>
      <c r="Q3421" s="12"/>
      <c r="R3421" s="13"/>
    </row>
    <row r="3422" spans="1:18" ht="15.75" customHeight="1">
      <c r="A3422" s="1"/>
      <c r="B3422" s="6" t="s">
        <v>14</v>
      </c>
      <c r="C3422" s="6">
        <v>1185732</v>
      </c>
      <c r="D3422" s="7">
        <v>44355</v>
      </c>
      <c r="E3422" s="6" t="s">
        <v>15</v>
      </c>
      <c r="F3422" s="6" t="s">
        <v>117</v>
      </c>
      <c r="G3422" s="6" t="s">
        <v>118</v>
      </c>
      <c r="H3422" s="6" t="s">
        <v>19</v>
      </c>
      <c r="I3422" s="8">
        <v>0.4</v>
      </c>
      <c r="J3422" s="9">
        <v>2750</v>
      </c>
      <c r="K3422" s="10">
        <f t="shared" si="26"/>
        <v>1100</v>
      </c>
      <c r="L3422" s="10">
        <f t="shared" si="27"/>
        <v>440</v>
      </c>
      <c r="M3422" s="11">
        <v>0.4</v>
      </c>
      <c r="O3422" s="16"/>
      <c r="P3422" s="14"/>
      <c r="Q3422" s="12"/>
      <c r="R3422" s="13"/>
    </row>
    <row r="3423" spans="1:18" ht="15.75" customHeight="1">
      <c r="A3423" s="1"/>
      <c r="B3423" s="6" t="s">
        <v>14</v>
      </c>
      <c r="C3423" s="6">
        <v>1185732</v>
      </c>
      <c r="D3423" s="7">
        <v>44355</v>
      </c>
      <c r="E3423" s="6" t="s">
        <v>15</v>
      </c>
      <c r="F3423" s="6" t="s">
        <v>117</v>
      </c>
      <c r="G3423" s="6" t="s">
        <v>118</v>
      </c>
      <c r="H3423" s="6" t="s">
        <v>20</v>
      </c>
      <c r="I3423" s="8">
        <v>0.4</v>
      </c>
      <c r="J3423" s="9">
        <v>2500</v>
      </c>
      <c r="K3423" s="10">
        <f t="shared" si="26"/>
        <v>1000</v>
      </c>
      <c r="L3423" s="10">
        <f t="shared" si="27"/>
        <v>400</v>
      </c>
      <c r="M3423" s="11">
        <v>0.4</v>
      </c>
      <c r="O3423" s="16"/>
      <c r="P3423" s="14"/>
      <c r="Q3423" s="12"/>
      <c r="R3423" s="13"/>
    </row>
    <row r="3424" spans="1:18" ht="15.75" customHeight="1">
      <c r="A3424" s="1"/>
      <c r="B3424" s="6" t="s">
        <v>14</v>
      </c>
      <c r="C3424" s="6">
        <v>1185732</v>
      </c>
      <c r="D3424" s="7">
        <v>44355</v>
      </c>
      <c r="E3424" s="6" t="s">
        <v>15</v>
      </c>
      <c r="F3424" s="6" t="s">
        <v>117</v>
      </c>
      <c r="G3424" s="6" t="s">
        <v>118</v>
      </c>
      <c r="H3424" s="6" t="s">
        <v>21</v>
      </c>
      <c r="I3424" s="8">
        <v>0.49999999999999994</v>
      </c>
      <c r="J3424" s="9">
        <v>2500</v>
      </c>
      <c r="K3424" s="10">
        <f t="shared" si="26"/>
        <v>1249.9999999999998</v>
      </c>
      <c r="L3424" s="10">
        <f t="shared" si="27"/>
        <v>374.99999999999994</v>
      </c>
      <c r="M3424" s="11">
        <v>0.3</v>
      </c>
      <c r="O3424" s="16"/>
      <c r="P3424" s="14"/>
      <c r="Q3424" s="12"/>
      <c r="R3424" s="13"/>
    </row>
    <row r="3425" spans="1:18" ht="15.75" customHeight="1">
      <c r="A3425" s="1"/>
      <c r="B3425" s="6" t="s">
        <v>14</v>
      </c>
      <c r="C3425" s="6">
        <v>1185732</v>
      </c>
      <c r="D3425" s="7">
        <v>44355</v>
      </c>
      <c r="E3425" s="6" t="s">
        <v>15</v>
      </c>
      <c r="F3425" s="6" t="s">
        <v>117</v>
      </c>
      <c r="G3425" s="6" t="s">
        <v>118</v>
      </c>
      <c r="H3425" s="6" t="s">
        <v>22</v>
      </c>
      <c r="I3425" s="8">
        <v>0.54999999999999993</v>
      </c>
      <c r="J3425" s="9">
        <v>4000</v>
      </c>
      <c r="K3425" s="10">
        <f t="shared" si="26"/>
        <v>2199.9999999999995</v>
      </c>
      <c r="L3425" s="10">
        <f t="shared" si="27"/>
        <v>879.99999999999989</v>
      </c>
      <c r="M3425" s="11">
        <v>0.4</v>
      </c>
      <c r="O3425" s="16"/>
      <c r="P3425" s="14"/>
      <c r="Q3425" s="12"/>
      <c r="R3425" s="13"/>
    </row>
    <row r="3426" spans="1:18" ht="15.75" customHeight="1">
      <c r="A3426" s="1"/>
      <c r="B3426" s="6" t="s">
        <v>14</v>
      </c>
      <c r="C3426" s="6">
        <v>1185732</v>
      </c>
      <c r="D3426" s="7">
        <v>44383</v>
      </c>
      <c r="E3426" s="6" t="s">
        <v>15</v>
      </c>
      <c r="F3426" s="6" t="s">
        <v>117</v>
      </c>
      <c r="G3426" s="6" t="s">
        <v>118</v>
      </c>
      <c r="H3426" s="6" t="s">
        <v>17</v>
      </c>
      <c r="I3426" s="8">
        <v>0.49999999999999994</v>
      </c>
      <c r="J3426" s="9">
        <v>6250</v>
      </c>
      <c r="K3426" s="10">
        <f t="shared" si="26"/>
        <v>3124.9999999999995</v>
      </c>
      <c r="L3426" s="10">
        <f t="shared" si="27"/>
        <v>1093.7499999999998</v>
      </c>
      <c r="M3426" s="11">
        <v>0.35</v>
      </c>
      <c r="O3426" s="16"/>
      <c r="P3426" s="14"/>
      <c r="Q3426" s="12"/>
      <c r="R3426" s="13"/>
    </row>
    <row r="3427" spans="1:18" ht="15.75" customHeight="1">
      <c r="A3427" s="1"/>
      <c r="B3427" s="6" t="s">
        <v>14</v>
      </c>
      <c r="C3427" s="6">
        <v>1185732</v>
      </c>
      <c r="D3427" s="7">
        <v>44383</v>
      </c>
      <c r="E3427" s="6" t="s">
        <v>15</v>
      </c>
      <c r="F3427" s="6" t="s">
        <v>117</v>
      </c>
      <c r="G3427" s="6" t="s">
        <v>118</v>
      </c>
      <c r="H3427" s="6" t="s">
        <v>18</v>
      </c>
      <c r="I3427" s="8">
        <v>0.45</v>
      </c>
      <c r="J3427" s="9">
        <v>3750</v>
      </c>
      <c r="K3427" s="10">
        <f t="shared" si="26"/>
        <v>1687.5</v>
      </c>
      <c r="L3427" s="10">
        <f t="shared" si="27"/>
        <v>590.625</v>
      </c>
      <c r="M3427" s="11">
        <v>0.35</v>
      </c>
      <c r="O3427" s="16"/>
      <c r="P3427" s="14"/>
      <c r="Q3427" s="12"/>
      <c r="R3427" s="13"/>
    </row>
    <row r="3428" spans="1:18" ht="15.75" customHeight="1">
      <c r="A3428" s="1"/>
      <c r="B3428" s="6" t="s">
        <v>14</v>
      </c>
      <c r="C3428" s="6">
        <v>1185732</v>
      </c>
      <c r="D3428" s="7">
        <v>44383</v>
      </c>
      <c r="E3428" s="6" t="s">
        <v>15</v>
      </c>
      <c r="F3428" s="6" t="s">
        <v>117</v>
      </c>
      <c r="G3428" s="6" t="s">
        <v>118</v>
      </c>
      <c r="H3428" s="6" t="s">
        <v>19</v>
      </c>
      <c r="I3428" s="8">
        <v>0.4</v>
      </c>
      <c r="J3428" s="9">
        <v>3000</v>
      </c>
      <c r="K3428" s="10">
        <f t="shared" si="26"/>
        <v>1200</v>
      </c>
      <c r="L3428" s="10">
        <f t="shared" si="27"/>
        <v>480</v>
      </c>
      <c r="M3428" s="11">
        <v>0.4</v>
      </c>
      <c r="O3428" s="16"/>
      <c r="P3428" s="14"/>
      <c r="Q3428" s="12"/>
      <c r="R3428" s="13"/>
    </row>
    <row r="3429" spans="1:18" ht="15.75" customHeight="1">
      <c r="A3429" s="1"/>
      <c r="B3429" s="6" t="s">
        <v>14</v>
      </c>
      <c r="C3429" s="6">
        <v>1185732</v>
      </c>
      <c r="D3429" s="7">
        <v>44383</v>
      </c>
      <c r="E3429" s="6" t="s">
        <v>15</v>
      </c>
      <c r="F3429" s="6" t="s">
        <v>117</v>
      </c>
      <c r="G3429" s="6" t="s">
        <v>118</v>
      </c>
      <c r="H3429" s="6" t="s">
        <v>20</v>
      </c>
      <c r="I3429" s="8">
        <v>0.4</v>
      </c>
      <c r="J3429" s="9">
        <v>2500</v>
      </c>
      <c r="K3429" s="10">
        <f t="shared" si="26"/>
        <v>1000</v>
      </c>
      <c r="L3429" s="10">
        <f t="shared" si="27"/>
        <v>400</v>
      </c>
      <c r="M3429" s="11">
        <v>0.4</v>
      </c>
      <c r="O3429" s="16"/>
      <c r="P3429" s="14"/>
      <c r="Q3429" s="12"/>
      <c r="R3429" s="13"/>
    </row>
    <row r="3430" spans="1:18" ht="15.75" customHeight="1">
      <c r="A3430" s="1"/>
      <c r="B3430" s="6" t="s">
        <v>14</v>
      </c>
      <c r="C3430" s="6">
        <v>1185732</v>
      </c>
      <c r="D3430" s="7">
        <v>44383</v>
      </c>
      <c r="E3430" s="6" t="s">
        <v>15</v>
      </c>
      <c r="F3430" s="6" t="s">
        <v>117</v>
      </c>
      <c r="G3430" s="6" t="s">
        <v>118</v>
      </c>
      <c r="H3430" s="6" t="s">
        <v>21</v>
      </c>
      <c r="I3430" s="8">
        <v>0.49999999999999994</v>
      </c>
      <c r="J3430" s="9">
        <v>2750</v>
      </c>
      <c r="K3430" s="10">
        <f t="shared" si="26"/>
        <v>1374.9999999999998</v>
      </c>
      <c r="L3430" s="10">
        <f t="shared" si="27"/>
        <v>412.49999999999994</v>
      </c>
      <c r="M3430" s="11">
        <v>0.3</v>
      </c>
      <c r="O3430" s="16"/>
      <c r="P3430" s="14"/>
      <c r="Q3430" s="12"/>
      <c r="R3430" s="13"/>
    </row>
    <row r="3431" spans="1:18" ht="15.75" customHeight="1">
      <c r="A3431" s="1"/>
      <c r="B3431" s="6" t="s">
        <v>14</v>
      </c>
      <c r="C3431" s="6">
        <v>1185732</v>
      </c>
      <c r="D3431" s="7">
        <v>44383</v>
      </c>
      <c r="E3431" s="6" t="s">
        <v>15</v>
      </c>
      <c r="F3431" s="6" t="s">
        <v>117</v>
      </c>
      <c r="G3431" s="6" t="s">
        <v>118</v>
      </c>
      <c r="H3431" s="6" t="s">
        <v>22</v>
      </c>
      <c r="I3431" s="8">
        <v>0.54999999999999993</v>
      </c>
      <c r="J3431" s="9">
        <v>4500</v>
      </c>
      <c r="K3431" s="10">
        <f t="shared" si="26"/>
        <v>2474.9999999999995</v>
      </c>
      <c r="L3431" s="10">
        <f t="shared" si="27"/>
        <v>989.99999999999989</v>
      </c>
      <c r="M3431" s="11">
        <v>0.4</v>
      </c>
      <c r="O3431" s="16"/>
      <c r="P3431" s="14"/>
      <c r="Q3431" s="12"/>
      <c r="R3431" s="13"/>
    </row>
    <row r="3432" spans="1:18" ht="15.75" customHeight="1">
      <c r="A3432" s="1"/>
      <c r="B3432" s="6" t="s">
        <v>14</v>
      </c>
      <c r="C3432" s="6">
        <v>1185732</v>
      </c>
      <c r="D3432" s="7">
        <v>44415</v>
      </c>
      <c r="E3432" s="6" t="s">
        <v>15</v>
      </c>
      <c r="F3432" s="6" t="s">
        <v>117</v>
      </c>
      <c r="G3432" s="6" t="s">
        <v>118</v>
      </c>
      <c r="H3432" s="6" t="s">
        <v>17</v>
      </c>
      <c r="I3432" s="8">
        <v>0.49999999999999994</v>
      </c>
      <c r="J3432" s="9">
        <v>6000</v>
      </c>
      <c r="K3432" s="10">
        <f t="shared" si="26"/>
        <v>2999.9999999999995</v>
      </c>
      <c r="L3432" s="10">
        <f t="shared" si="27"/>
        <v>1049.9999999999998</v>
      </c>
      <c r="M3432" s="11">
        <v>0.35</v>
      </c>
      <c r="O3432" s="16"/>
      <c r="P3432" s="14"/>
      <c r="Q3432" s="12"/>
      <c r="R3432" s="13"/>
    </row>
    <row r="3433" spans="1:18" ht="15.75" customHeight="1">
      <c r="A3433" s="1"/>
      <c r="B3433" s="6" t="s">
        <v>14</v>
      </c>
      <c r="C3433" s="6">
        <v>1185732</v>
      </c>
      <c r="D3433" s="7">
        <v>44415</v>
      </c>
      <c r="E3433" s="6" t="s">
        <v>15</v>
      </c>
      <c r="F3433" s="6" t="s">
        <v>117</v>
      </c>
      <c r="G3433" s="6" t="s">
        <v>118</v>
      </c>
      <c r="H3433" s="6" t="s">
        <v>18</v>
      </c>
      <c r="I3433" s="8">
        <v>0.45</v>
      </c>
      <c r="J3433" s="9">
        <v>3750</v>
      </c>
      <c r="K3433" s="10">
        <f t="shared" si="26"/>
        <v>1687.5</v>
      </c>
      <c r="L3433" s="10">
        <f t="shared" si="27"/>
        <v>590.625</v>
      </c>
      <c r="M3433" s="11">
        <v>0.35</v>
      </c>
      <c r="O3433" s="16"/>
      <c r="P3433" s="14"/>
      <c r="Q3433" s="12"/>
      <c r="R3433" s="13"/>
    </row>
    <row r="3434" spans="1:18" ht="15.75" customHeight="1">
      <c r="A3434" s="1"/>
      <c r="B3434" s="6" t="s">
        <v>14</v>
      </c>
      <c r="C3434" s="6">
        <v>1185732</v>
      </c>
      <c r="D3434" s="7">
        <v>44415</v>
      </c>
      <c r="E3434" s="6" t="s">
        <v>15</v>
      </c>
      <c r="F3434" s="6" t="s">
        <v>117</v>
      </c>
      <c r="G3434" s="6" t="s">
        <v>118</v>
      </c>
      <c r="H3434" s="6" t="s">
        <v>19</v>
      </c>
      <c r="I3434" s="8">
        <v>0.4</v>
      </c>
      <c r="J3434" s="9">
        <v>3000</v>
      </c>
      <c r="K3434" s="10">
        <f t="shared" si="26"/>
        <v>1200</v>
      </c>
      <c r="L3434" s="10">
        <f t="shared" si="27"/>
        <v>480</v>
      </c>
      <c r="M3434" s="11">
        <v>0.4</v>
      </c>
      <c r="O3434" s="16"/>
      <c r="P3434" s="14"/>
      <c r="Q3434" s="12"/>
      <c r="R3434" s="13"/>
    </row>
    <row r="3435" spans="1:18" ht="15.75" customHeight="1">
      <c r="A3435" s="1"/>
      <c r="B3435" s="6" t="s">
        <v>14</v>
      </c>
      <c r="C3435" s="6">
        <v>1185732</v>
      </c>
      <c r="D3435" s="7">
        <v>44415</v>
      </c>
      <c r="E3435" s="6" t="s">
        <v>15</v>
      </c>
      <c r="F3435" s="6" t="s">
        <v>117</v>
      </c>
      <c r="G3435" s="6" t="s">
        <v>118</v>
      </c>
      <c r="H3435" s="6" t="s">
        <v>20</v>
      </c>
      <c r="I3435" s="8">
        <v>0.4</v>
      </c>
      <c r="J3435" s="9">
        <v>2000</v>
      </c>
      <c r="K3435" s="10">
        <f t="shared" si="26"/>
        <v>800</v>
      </c>
      <c r="L3435" s="10">
        <f t="shared" si="27"/>
        <v>320</v>
      </c>
      <c r="M3435" s="11">
        <v>0.4</v>
      </c>
      <c r="O3435" s="16"/>
      <c r="P3435" s="14"/>
      <c r="Q3435" s="12"/>
      <c r="R3435" s="13"/>
    </row>
    <row r="3436" spans="1:18" ht="15.75" customHeight="1">
      <c r="A3436" s="1"/>
      <c r="B3436" s="6" t="s">
        <v>14</v>
      </c>
      <c r="C3436" s="6">
        <v>1185732</v>
      </c>
      <c r="D3436" s="7">
        <v>44415</v>
      </c>
      <c r="E3436" s="6" t="s">
        <v>15</v>
      </c>
      <c r="F3436" s="6" t="s">
        <v>117</v>
      </c>
      <c r="G3436" s="6" t="s">
        <v>118</v>
      </c>
      <c r="H3436" s="6" t="s">
        <v>21</v>
      </c>
      <c r="I3436" s="8">
        <v>0.49999999999999994</v>
      </c>
      <c r="J3436" s="9">
        <v>1750</v>
      </c>
      <c r="K3436" s="10">
        <f t="shared" si="26"/>
        <v>874.99999999999989</v>
      </c>
      <c r="L3436" s="10">
        <f t="shared" si="27"/>
        <v>262.49999999999994</v>
      </c>
      <c r="M3436" s="11">
        <v>0.3</v>
      </c>
      <c r="O3436" s="16"/>
      <c r="P3436" s="14"/>
      <c r="Q3436" s="12"/>
      <c r="R3436" s="13"/>
    </row>
    <row r="3437" spans="1:18" ht="15.75" customHeight="1">
      <c r="A3437" s="1"/>
      <c r="B3437" s="6" t="s">
        <v>14</v>
      </c>
      <c r="C3437" s="6">
        <v>1185732</v>
      </c>
      <c r="D3437" s="7">
        <v>44415</v>
      </c>
      <c r="E3437" s="6" t="s">
        <v>15</v>
      </c>
      <c r="F3437" s="6" t="s">
        <v>117</v>
      </c>
      <c r="G3437" s="6" t="s">
        <v>118</v>
      </c>
      <c r="H3437" s="6" t="s">
        <v>22</v>
      </c>
      <c r="I3437" s="8">
        <v>0.54999999999999993</v>
      </c>
      <c r="J3437" s="9">
        <v>3500</v>
      </c>
      <c r="K3437" s="10">
        <f t="shared" si="26"/>
        <v>1924.9999999999998</v>
      </c>
      <c r="L3437" s="10">
        <f t="shared" si="27"/>
        <v>770</v>
      </c>
      <c r="M3437" s="11">
        <v>0.4</v>
      </c>
      <c r="O3437" s="16"/>
      <c r="P3437" s="14"/>
      <c r="Q3437" s="12"/>
      <c r="R3437" s="13"/>
    </row>
    <row r="3438" spans="1:18" ht="15.75" customHeight="1">
      <c r="A3438" s="1"/>
      <c r="B3438" s="6" t="s">
        <v>14</v>
      </c>
      <c r="C3438" s="6">
        <v>1185732</v>
      </c>
      <c r="D3438" s="7">
        <v>44445</v>
      </c>
      <c r="E3438" s="6" t="s">
        <v>15</v>
      </c>
      <c r="F3438" s="6" t="s">
        <v>117</v>
      </c>
      <c r="G3438" s="6" t="s">
        <v>118</v>
      </c>
      <c r="H3438" s="6" t="s">
        <v>17</v>
      </c>
      <c r="I3438" s="8">
        <v>0.49999999999999994</v>
      </c>
      <c r="J3438" s="9">
        <v>4750</v>
      </c>
      <c r="K3438" s="10">
        <f t="shared" si="26"/>
        <v>2374.9999999999995</v>
      </c>
      <c r="L3438" s="10">
        <f t="shared" si="27"/>
        <v>831.24999999999977</v>
      </c>
      <c r="M3438" s="11">
        <v>0.35</v>
      </c>
      <c r="O3438" s="16"/>
      <c r="P3438" s="14"/>
      <c r="Q3438" s="12"/>
      <c r="R3438" s="13"/>
    </row>
    <row r="3439" spans="1:18" ht="15.75" customHeight="1">
      <c r="A3439" s="1"/>
      <c r="B3439" s="6" t="s">
        <v>14</v>
      </c>
      <c r="C3439" s="6">
        <v>1185732</v>
      </c>
      <c r="D3439" s="7">
        <v>44445</v>
      </c>
      <c r="E3439" s="6" t="s">
        <v>15</v>
      </c>
      <c r="F3439" s="6" t="s">
        <v>117</v>
      </c>
      <c r="G3439" s="6" t="s">
        <v>118</v>
      </c>
      <c r="H3439" s="6" t="s">
        <v>18</v>
      </c>
      <c r="I3439" s="8">
        <v>0.45</v>
      </c>
      <c r="J3439" s="9">
        <v>2750</v>
      </c>
      <c r="K3439" s="10">
        <f t="shared" si="26"/>
        <v>1237.5</v>
      </c>
      <c r="L3439" s="10">
        <f t="shared" si="27"/>
        <v>433.125</v>
      </c>
      <c r="M3439" s="11">
        <v>0.35</v>
      </c>
      <c r="O3439" s="16"/>
      <c r="P3439" s="14"/>
      <c r="Q3439" s="12"/>
      <c r="R3439" s="13"/>
    </row>
    <row r="3440" spans="1:18" ht="15.75" customHeight="1">
      <c r="A3440" s="1"/>
      <c r="B3440" s="6" t="s">
        <v>14</v>
      </c>
      <c r="C3440" s="6">
        <v>1185732</v>
      </c>
      <c r="D3440" s="7">
        <v>44445</v>
      </c>
      <c r="E3440" s="6" t="s">
        <v>15</v>
      </c>
      <c r="F3440" s="6" t="s">
        <v>117</v>
      </c>
      <c r="G3440" s="6" t="s">
        <v>118</v>
      </c>
      <c r="H3440" s="6" t="s">
        <v>19</v>
      </c>
      <c r="I3440" s="8">
        <v>0.4</v>
      </c>
      <c r="J3440" s="9">
        <v>1750</v>
      </c>
      <c r="K3440" s="10">
        <f t="shared" si="26"/>
        <v>700</v>
      </c>
      <c r="L3440" s="10">
        <f t="shared" si="27"/>
        <v>280</v>
      </c>
      <c r="M3440" s="11">
        <v>0.4</v>
      </c>
      <c r="O3440" s="16"/>
      <c r="P3440" s="14"/>
      <c r="Q3440" s="12"/>
      <c r="R3440" s="13"/>
    </row>
    <row r="3441" spans="1:18" ht="15.75" customHeight="1">
      <c r="A3441" s="1"/>
      <c r="B3441" s="6" t="s">
        <v>14</v>
      </c>
      <c r="C3441" s="6">
        <v>1185732</v>
      </c>
      <c r="D3441" s="7">
        <v>44445</v>
      </c>
      <c r="E3441" s="6" t="s">
        <v>15</v>
      </c>
      <c r="F3441" s="6" t="s">
        <v>117</v>
      </c>
      <c r="G3441" s="6" t="s">
        <v>118</v>
      </c>
      <c r="H3441" s="6" t="s">
        <v>20</v>
      </c>
      <c r="I3441" s="8">
        <v>0.4</v>
      </c>
      <c r="J3441" s="9">
        <v>1500</v>
      </c>
      <c r="K3441" s="10">
        <f t="shared" si="26"/>
        <v>600</v>
      </c>
      <c r="L3441" s="10">
        <f t="shared" si="27"/>
        <v>240</v>
      </c>
      <c r="M3441" s="11">
        <v>0.4</v>
      </c>
      <c r="O3441" s="16"/>
      <c r="P3441" s="14"/>
      <c r="Q3441" s="12"/>
      <c r="R3441" s="13"/>
    </row>
    <row r="3442" spans="1:18" ht="15.75" customHeight="1">
      <c r="A3442" s="1"/>
      <c r="B3442" s="6" t="s">
        <v>14</v>
      </c>
      <c r="C3442" s="6">
        <v>1185732</v>
      </c>
      <c r="D3442" s="7">
        <v>44445</v>
      </c>
      <c r="E3442" s="6" t="s">
        <v>15</v>
      </c>
      <c r="F3442" s="6" t="s">
        <v>117</v>
      </c>
      <c r="G3442" s="6" t="s">
        <v>118</v>
      </c>
      <c r="H3442" s="6" t="s">
        <v>21</v>
      </c>
      <c r="I3442" s="8">
        <v>0.49999999999999994</v>
      </c>
      <c r="J3442" s="9">
        <v>1500</v>
      </c>
      <c r="K3442" s="10">
        <f t="shared" si="26"/>
        <v>749.99999999999989</v>
      </c>
      <c r="L3442" s="10">
        <f t="shared" si="27"/>
        <v>224.99999999999997</v>
      </c>
      <c r="M3442" s="11">
        <v>0.3</v>
      </c>
      <c r="O3442" s="16"/>
      <c r="P3442" s="14"/>
      <c r="Q3442" s="12"/>
      <c r="R3442" s="13"/>
    </row>
    <row r="3443" spans="1:18" ht="15.75" customHeight="1">
      <c r="A3443" s="1"/>
      <c r="B3443" s="6" t="s">
        <v>14</v>
      </c>
      <c r="C3443" s="6">
        <v>1185732</v>
      </c>
      <c r="D3443" s="7">
        <v>44445</v>
      </c>
      <c r="E3443" s="6" t="s">
        <v>15</v>
      </c>
      <c r="F3443" s="6" t="s">
        <v>117</v>
      </c>
      <c r="G3443" s="6" t="s">
        <v>118</v>
      </c>
      <c r="H3443" s="6" t="s">
        <v>22</v>
      </c>
      <c r="I3443" s="8">
        <v>0.54999999999999993</v>
      </c>
      <c r="J3443" s="9">
        <v>2500</v>
      </c>
      <c r="K3443" s="10">
        <f t="shared" si="26"/>
        <v>1374.9999999999998</v>
      </c>
      <c r="L3443" s="10">
        <f t="shared" si="27"/>
        <v>549.99999999999989</v>
      </c>
      <c r="M3443" s="11">
        <v>0.4</v>
      </c>
      <c r="O3443" s="16"/>
      <c r="P3443" s="14"/>
      <c r="Q3443" s="12"/>
      <c r="R3443" s="13"/>
    </row>
    <row r="3444" spans="1:18" ht="15.75" customHeight="1">
      <c r="A3444" s="1"/>
      <c r="B3444" s="6" t="s">
        <v>14</v>
      </c>
      <c r="C3444" s="6">
        <v>1185732</v>
      </c>
      <c r="D3444" s="7">
        <v>44477</v>
      </c>
      <c r="E3444" s="6" t="s">
        <v>15</v>
      </c>
      <c r="F3444" s="6" t="s">
        <v>117</v>
      </c>
      <c r="G3444" s="6" t="s">
        <v>118</v>
      </c>
      <c r="H3444" s="6" t="s">
        <v>17</v>
      </c>
      <c r="I3444" s="8">
        <v>0.54999999999999993</v>
      </c>
      <c r="J3444" s="9">
        <v>4250</v>
      </c>
      <c r="K3444" s="10">
        <f t="shared" si="26"/>
        <v>2337.4999999999995</v>
      </c>
      <c r="L3444" s="10">
        <f t="shared" si="27"/>
        <v>818.12499999999977</v>
      </c>
      <c r="M3444" s="11">
        <v>0.35</v>
      </c>
      <c r="O3444" s="16"/>
      <c r="P3444" s="14"/>
      <c r="Q3444" s="12"/>
      <c r="R3444" s="13"/>
    </row>
    <row r="3445" spans="1:18" ht="15.75" customHeight="1">
      <c r="A3445" s="1"/>
      <c r="B3445" s="6" t="s">
        <v>14</v>
      </c>
      <c r="C3445" s="6">
        <v>1185732</v>
      </c>
      <c r="D3445" s="7">
        <v>44477</v>
      </c>
      <c r="E3445" s="6" t="s">
        <v>15</v>
      </c>
      <c r="F3445" s="6" t="s">
        <v>117</v>
      </c>
      <c r="G3445" s="6" t="s">
        <v>118</v>
      </c>
      <c r="H3445" s="6" t="s">
        <v>18</v>
      </c>
      <c r="I3445" s="8">
        <v>0.5</v>
      </c>
      <c r="J3445" s="9">
        <v>2500</v>
      </c>
      <c r="K3445" s="10">
        <f t="shared" si="26"/>
        <v>1250</v>
      </c>
      <c r="L3445" s="10">
        <f t="shared" si="27"/>
        <v>437.5</v>
      </c>
      <c r="M3445" s="11">
        <v>0.35</v>
      </c>
      <c r="O3445" s="16"/>
      <c r="P3445" s="14"/>
      <c r="Q3445" s="12"/>
      <c r="R3445" s="13"/>
    </row>
    <row r="3446" spans="1:18" ht="15.75" customHeight="1">
      <c r="A3446" s="1"/>
      <c r="B3446" s="6" t="s">
        <v>14</v>
      </c>
      <c r="C3446" s="6">
        <v>1185732</v>
      </c>
      <c r="D3446" s="7">
        <v>44477</v>
      </c>
      <c r="E3446" s="6" t="s">
        <v>15</v>
      </c>
      <c r="F3446" s="6" t="s">
        <v>117</v>
      </c>
      <c r="G3446" s="6" t="s">
        <v>118</v>
      </c>
      <c r="H3446" s="6" t="s">
        <v>19</v>
      </c>
      <c r="I3446" s="8">
        <v>0.5</v>
      </c>
      <c r="J3446" s="9">
        <v>1500</v>
      </c>
      <c r="K3446" s="10">
        <f t="shared" si="26"/>
        <v>750</v>
      </c>
      <c r="L3446" s="10">
        <f t="shared" si="27"/>
        <v>300</v>
      </c>
      <c r="M3446" s="11">
        <v>0.4</v>
      </c>
      <c r="O3446" s="16"/>
      <c r="P3446" s="14"/>
      <c r="Q3446" s="12"/>
      <c r="R3446" s="13"/>
    </row>
    <row r="3447" spans="1:18" ht="15.75" customHeight="1">
      <c r="A3447" s="1"/>
      <c r="B3447" s="6" t="s">
        <v>14</v>
      </c>
      <c r="C3447" s="6">
        <v>1185732</v>
      </c>
      <c r="D3447" s="7">
        <v>44477</v>
      </c>
      <c r="E3447" s="6" t="s">
        <v>15</v>
      </c>
      <c r="F3447" s="6" t="s">
        <v>117</v>
      </c>
      <c r="G3447" s="6" t="s">
        <v>118</v>
      </c>
      <c r="H3447" s="6" t="s">
        <v>20</v>
      </c>
      <c r="I3447" s="8">
        <v>0.5</v>
      </c>
      <c r="J3447" s="9">
        <v>1250</v>
      </c>
      <c r="K3447" s="10">
        <f t="shared" si="26"/>
        <v>625</v>
      </c>
      <c r="L3447" s="10">
        <f t="shared" si="27"/>
        <v>250</v>
      </c>
      <c r="M3447" s="11">
        <v>0.4</v>
      </c>
      <c r="O3447" s="16"/>
      <c r="P3447" s="14"/>
      <c r="Q3447" s="12"/>
      <c r="R3447" s="13"/>
    </row>
    <row r="3448" spans="1:18" ht="15.75" customHeight="1">
      <c r="A3448" s="1"/>
      <c r="B3448" s="6" t="s">
        <v>14</v>
      </c>
      <c r="C3448" s="6">
        <v>1185732</v>
      </c>
      <c r="D3448" s="7">
        <v>44477</v>
      </c>
      <c r="E3448" s="6" t="s">
        <v>15</v>
      </c>
      <c r="F3448" s="6" t="s">
        <v>117</v>
      </c>
      <c r="G3448" s="6" t="s">
        <v>118</v>
      </c>
      <c r="H3448" s="6" t="s">
        <v>21</v>
      </c>
      <c r="I3448" s="8">
        <v>0.6</v>
      </c>
      <c r="J3448" s="9">
        <v>1250</v>
      </c>
      <c r="K3448" s="10">
        <f t="shared" si="26"/>
        <v>750</v>
      </c>
      <c r="L3448" s="10">
        <f t="shared" si="27"/>
        <v>225</v>
      </c>
      <c r="M3448" s="11">
        <v>0.3</v>
      </c>
      <c r="O3448" s="16"/>
      <c r="P3448" s="14"/>
      <c r="Q3448" s="12"/>
      <c r="R3448" s="13"/>
    </row>
    <row r="3449" spans="1:18" ht="15.75" customHeight="1">
      <c r="A3449" s="1"/>
      <c r="B3449" s="6" t="s">
        <v>14</v>
      </c>
      <c r="C3449" s="6">
        <v>1185732</v>
      </c>
      <c r="D3449" s="7">
        <v>44477</v>
      </c>
      <c r="E3449" s="6" t="s">
        <v>15</v>
      </c>
      <c r="F3449" s="6" t="s">
        <v>117</v>
      </c>
      <c r="G3449" s="6" t="s">
        <v>118</v>
      </c>
      <c r="H3449" s="6" t="s">
        <v>22</v>
      </c>
      <c r="I3449" s="8">
        <v>0.64999999999999991</v>
      </c>
      <c r="J3449" s="9">
        <v>2500</v>
      </c>
      <c r="K3449" s="10">
        <f t="shared" si="26"/>
        <v>1624.9999999999998</v>
      </c>
      <c r="L3449" s="10">
        <f t="shared" si="27"/>
        <v>650</v>
      </c>
      <c r="M3449" s="11">
        <v>0.4</v>
      </c>
      <c r="O3449" s="16"/>
      <c r="P3449" s="14"/>
      <c r="Q3449" s="12"/>
      <c r="R3449" s="13"/>
    </row>
    <row r="3450" spans="1:18" ht="15.75" customHeight="1">
      <c r="A3450" s="1"/>
      <c r="B3450" s="6" t="s">
        <v>14</v>
      </c>
      <c r="C3450" s="6">
        <v>1185732</v>
      </c>
      <c r="D3450" s="7">
        <v>44507</v>
      </c>
      <c r="E3450" s="6" t="s">
        <v>15</v>
      </c>
      <c r="F3450" s="6" t="s">
        <v>117</v>
      </c>
      <c r="G3450" s="6" t="s">
        <v>118</v>
      </c>
      <c r="H3450" s="6" t="s">
        <v>17</v>
      </c>
      <c r="I3450" s="8">
        <v>0.6</v>
      </c>
      <c r="J3450" s="9">
        <v>4000</v>
      </c>
      <c r="K3450" s="10">
        <f t="shared" si="26"/>
        <v>2400</v>
      </c>
      <c r="L3450" s="10">
        <f t="shared" si="27"/>
        <v>840</v>
      </c>
      <c r="M3450" s="11">
        <v>0.35</v>
      </c>
      <c r="O3450" s="16"/>
      <c r="P3450" s="14"/>
      <c r="Q3450" s="12"/>
      <c r="R3450" s="13"/>
    </row>
    <row r="3451" spans="1:18" ht="15.75" customHeight="1">
      <c r="A3451" s="1"/>
      <c r="B3451" s="6" t="s">
        <v>14</v>
      </c>
      <c r="C3451" s="6">
        <v>1185732</v>
      </c>
      <c r="D3451" s="7">
        <v>44507</v>
      </c>
      <c r="E3451" s="6" t="s">
        <v>15</v>
      </c>
      <c r="F3451" s="6" t="s">
        <v>117</v>
      </c>
      <c r="G3451" s="6" t="s">
        <v>118</v>
      </c>
      <c r="H3451" s="6" t="s">
        <v>18</v>
      </c>
      <c r="I3451" s="8">
        <v>0.5</v>
      </c>
      <c r="J3451" s="9">
        <v>2750</v>
      </c>
      <c r="K3451" s="10">
        <f t="shared" si="26"/>
        <v>1375</v>
      </c>
      <c r="L3451" s="10">
        <f t="shared" si="27"/>
        <v>481.24999999999994</v>
      </c>
      <c r="M3451" s="11">
        <v>0.35</v>
      </c>
      <c r="O3451" s="16"/>
      <c r="P3451" s="14"/>
      <c r="Q3451" s="12"/>
      <c r="R3451" s="13"/>
    </row>
    <row r="3452" spans="1:18" ht="15.75" customHeight="1">
      <c r="A3452" s="1"/>
      <c r="B3452" s="6" t="s">
        <v>14</v>
      </c>
      <c r="C3452" s="6">
        <v>1185732</v>
      </c>
      <c r="D3452" s="7">
        <v>44507</v>
      </c>
      <c r="E3452" s="6" t="s">
        <v>15</v>
      </c>
      <c r="F3452" s="6" t="s">
        <v>117</v>
      </c>
      <c r="G3452" s="6" t="s">
        <v>118</v>
      </c>
      <c r="H3452" s="6" t="s">
        <v>19</v>
      </c>
      <c r="I3452" s="8">
        <v>0.5</v>
      </c>
      <c r="J3452" s="9">
        <v>2700</v>
      </c>
      <c r="K3452" s="10">
        <f t="shared" si="26"/>
        <v>1350</v>
      </c>
      <c r="L3452" s="10">
        <f t="shared" si="27"/>
        <v>540</v>
      </c>
      <c r="M3452" s="11">
        <v>0.4</v>
      </c>
      <c r="O3452" s="16"/>
      <c r="P3452" s="14"/>
      <c r="Q3452" s="12"/>
      <c r="R3452" s="13"/>
    </row>
    <row r="3453" spans="1:18" ht="15.75" customHeight="1">
      <c r="A3453" s="1"/>
      <c r="B3453" s="6" t="s">
        <v>14</v>
      </c>
      <c r="C3453" s="6">
        <v>1185732</v>
      </c>
      <c r="D3453" s="7">
        <v>44507</v>
      </c>
      <c r="E3453" s="6" t="s">
        <v>15</v>
      </c>
      <c r="F3453" s="6" t="s">
        <v>117</v>
      </c>
      <c r="G3453" s="6" t="s">
        <v>118</v>
      </c>
      <c r="H3453" s="6" t="s">
        <v>20</v>
      </c>
      <c r="I3453" s="8">
        <v>0.5</v>
      </c>
      <c r="J3453" s="9">
        <v>2500</v>
      </c>
      <c r="K3453" s="10">
        <f t="shared" si="26"/>
        <v>1250</v>
      </c>
      <c r="L3453" s="10">
        <f t="shared" si="27"/>
        <v>500</v>
      </c>
      <c r="M3453" s="11">
        <v>0.4</v>
      </c>
      <c r="O3453" s="16"/>
      <c r="P3453" s="14"/>
      <c r="Q3453" s="12"/>
      <c r="R3453" s="13"/>
    </row>
    <row r="3454" spans="1:18" ht="15.75" customHeight="1">
      <c r="A3454" s="1"/>
      <c r="B3454" s="6" t="s">
        <v>14</v>
      </c>
      <c r="C3454" s="6">
        <v>1185732</v>
      </c>
      <c r="D3454" s="7">
        <v>44507</v>
      </c>
      <c r="E3454" s="6" t="s">
        <v>15</v>
      </c>
      <c r="F3454" s="6" t="s">
        <v>117</v>
      </c>
      <c r="G3454" s="6" t="s">
        <v>118</v>
      </c>
      <c r="H3454" s="6" t="s">
        <v>21</v>
      </c>
      <c r="I3454" s="8">
        <v>0.6</v>
      </c>
      <c r="J3454" s="9">
        <v>2250</v>
      </c>
      <c r="K3454" s="10">
        <f t="shared" si="26"/>
        <v>1350</v>
      </c>
      <c r="L3454" s="10">
        <f t="shared" si="27"/>
        <v>405</v>
      </c>
      <c r="M3454" s="11">
        <v>0.3</v>
      </c>
      <c r="O3454" s="16"/>
      <c r="P3454" s="14"/>
      <c r="Q3454" s="12"/>
      <c r="R3454" s="13"/>
    </row>
    <row r="3455" spans="1:18" ht="15.75" customHeight="1">
      <c r="A3455" s="1"/>
      <c r="B3455" s="6" t="s">
        <v>14</v>
      </c>
      <c r="C3455" s="6">
        <v>1185732</v>
      </c>
      <c r="D3455" s="7">
        <v>44507</v>
      </c>
      <c r="E3455" s="6" t="s">
        <v>15</v>
      </c>
      <c r="F3455" s="6" t="s">
        <v>117</v>
      </c>
      <c r="G3455" s="6" t="s">
        <v>118</v>
      </c>
      <c r="H3455" s="6" t="s">
        <v>22</v>
      </c>
      <c r="I3455" s="8">
        <v>0.64999999999999991</v>
      </c>
      <c r="J3455" s="9">
        <v>3250</v>
      </c>
      <c r="K3455" s="10">
        <f t="shared" si="26"/>
        <v>2112.4999999999995</v>
      </c>
      <c r="L3455" s="10">
        <f t="shared" si="27"/>
        <v>844.99999999999989</v>
      </c>
      <c r="M3455" s="11">
        <v>0.4</v>
      </c>
      <c r="O3455" s="16"/>
      <c r="P3455" s="14"/>
      <c r="Q3455" s="12"/>
      <c r="R3455" s="13"/>
    </row>
    <row r="3456" spans="1:18" ht="15.75" customHeight="1">
      <c r="A3456" s="1"/>
      <c r="B3456" s="6" t="s">
        <v>14</v>
      </c>
      <c r="C3456" s="6">
        <v>1185732</v>
      </c>
      <c r="D3456" s="7">
        <v>44536</v>
      </c>
      <c r="E3456" s="6" t="s">
        <v>15</v>
      </c>
      <c r="F3456" s="6" t="s">
        <v>117</v>
      </c>
      <c r="G3456" s="6" t="s">
        <v>118</v>
      </c>
      <c r="H3456" s="6" t="s">
        <v>17</v>
      </c>
      <c r="I3456" s="8">
        <v>0.6</v>
      </c>
      <c r="J3456" s="9">
        <v>5500</v>
      </c>
      <c r="K3456" s="10">
        <f t="shared" si="26"/>
        <v>3300</v>
      </c>
      <c r="L3456" s="10">
        <f t="shared" si="27"/>
        <v>1155</v>
      </c>
      <c r="M3456" s="11">
        <v>0.35</v>
      </c>
      <c r="O3456" s="16"/>
      <c r="P3456" s="14"/>
      <c r="Q3456" s="12"/>
      <c r="R3456" s="13"/>
    </row>
    <row r="3457" spans="1:18" ht="15.75" customHeight="1">
      <c r="A3457" s="1"/>
      <c r="B3457" s="6" t="s">
        <v>14</v>
      </c>
      <c r="C3457" s="6">
        <v>1185732</v>
      </c>
      <c r="D3457" s="7">
        <v>44536</v>
      </c>
      <c r="E3457" s="6" t="s">
        <v>15</v>
      </c>
      <c r="F3457" s="6" t="s">
        <v>117</v>
      </c>
      <c r="G3457" s="6" t="s">
        <v>118</v>
      </c>
      <c r="H3457" s="6" t="s">
        <v>18</v>
      </c>
      <c r="I3457" s="8">
        <v>0.5</v>
      </c>
      <c r="J3457" s="9">
        <v>3500</v>
      </c>
      <c r="K3457" s="10">
        <f t="shared" si="26"/>
        <v>1750</v>
      </c>
      <c r="L3457" s="10">
        <f t="shared" si="27"/>
        <v>612.5</v>
      </c>
      <c r="M3457" s="11">
        <v>0.35</v>
      </c>
      <c r="O3457" s="16"/>
      <c r="P3457" s="14"/>
      <c r="Q3457" s="12"/>
      <c r="R3457" s="13"/>
    </row>
    <row r="3458" spans="1:18" ht="15.75" customHeight="1">
      <c r="A3458" s="1"/>
      <c r="B3458" s="6" t="s">
        <v>14</v>
      </c>
      <c r="C3458" s="6">
        <v>1185732</v>
      </c>
      <c r="D3458" s="7">
        <v>44536</v>
      </c>
      <c r="E3458" s="6" t="s">
        <v>15</v>
      </c>
      <c r="F3458" s="6" t="s">
        <v>117</v>
      </c>
      <c r="G3458" s="6" t="s">
        <v>118</v>
      </c>
      <c r="H3458" s="6" t="s">
        <v>19</v>
      </c>
      <c r="I3458" s="8">
        <v>0.5</v>
      </c>
      <c r="J3458" s="9">
        <v>3250</v>
      </c>
      <c r="K3458" s="10">
        <f t="shared" si="26"/>
        <v>1625</v>
      </c>
      <c r="L3458" s="10">
        <f t="shared" si="27"/>
        <v>650</v>
      </c>
      <c r="M3458" s="11">
        <v>0.4</v>
      </c>
      <c r="O3458" s="16"/>
      <c r="P3458" s="14"/>
      <c r="Q3458" s="12"/>
      <c r="R3458" s="13"/>
    </row>
    <row r="3459" spans="1:18" ht="15.75" customHeight="1">
      <c r="A3459" s="1"/>
      <c r="B3459" s="6" t="s">
        <v>14</v>
      </c>
      <c r="C3459" s="6">
        <v>1185732</v>
      </c>
      <c r="D3459" s="7">
        <v>44536</v>
      </c>
      <c r="E3459" s="6" t="s">
        <v>15</v>
      </c>
      <c r="F3459" s="6" t="s">
        <v>117</v>
      </c>
      <c r="G3459" s="6" t="s">
        <v>118</v>
      </c>
      <c r="H3459" s="6" t="s">
        <v>20</v>
      </c>
      <c r="I3459" s="8">
        <v>0.5</v>
      </c>
      <c r="J3459" s="9">
        <v>2750</v>
      </c>
      <c r="K3459" s="10">
        <f t="shared" si="26"/>
        <v>1375</v>
      </c>
      <c r="L3459" s="10">
        <f t="shared" si="27"/>
        <v>550</v>
      </c>
      <c r="M3459" s="11">
        <v>0.4</v>
      </c>
      <c r="O3459" s="16"/>
      <c r="P3459" s="14"/>
      <c r="Q3459" s="12"/>
      <c r="R3459" s="13"/>
    </row>
    <row r="3460" spans="1:18" ht="15.75" customHeight="1">
      <c r="A3460" s="1"/>
      <c r="B3460" s="6" t="s">
        <v>14</v>
      </c>
      <c r="C3460" s="6">
        <v>1185732</v>
      </c>
      <c r="D3460" s="7">
        <v>44536</v>
      </c>
      <c r="E3460" s="6" t="s">
        <v>15</v>
      </c>
      <c r="F3460" s="6" t="s">
        <v>117</v>
      </c>
      <c r="G3460" s="6" t="s">
        <v>118</v>
      </c>
      <c r="H3460" s="6" t="s">
        <v>21</v>
      </c>
      <c r="I3460" s="8">
        <v>0.6</v>
      </c>
      <c r="J3460" s="9">
        <v>2750</v>
      </c>
      <c r="K3460" s="10">
        <f t="shared" si="26"/>
        <v>1650</v>
      </c>
      <c r="L3460" s="10">
        <f t="shared" si="27"/>
        <v>495</v>
      </c>
      <c r="M3460" s="11">
        <v>0.3</v>
      </c>
      <c r="O3460" s="16"/>
      <c r="P3460" s="14"/>
      <c r="Q3460" s="12"/>
      <c r="R3460" s="13"/>
    </row>
    <row r="3461" spans="1:18" ht="15.75" customHeight="1">
      <c r="A3461" s="1"/>
      <c r="B3461" s="6" t="s">
        <v>14</v>
      </c>
      <c r="C3461" s="6">
        <v>1185732</v>
      </c>
      <c r="D3461" s="7">
        <v>44536</v>
      </c>
      <c r="E3461" s="6" t="s">
        <v>15</v>
      </c>
      <c r="F3461" s="6" t="s">
        <v>117</v>
      </c>
      <c r="G3461" s="6" t="s">
        <v>118</v>
      </c>
      <c r="H3461" s="6" t="s">
        <v>22</v>
      </c>
      <c r="I3461" s="8">
        <v>0.64999999999999991</v>
      </c>
      <c r="J3461" s="9">
        <v>3750</v>
      </c>
      <c r="K3461" s="10">
        <f t="shared" si="26"/>
        <v>2437.4999999999995</v>
      </c>
      <c r="L3461" s="10">
        <f t="shared" si="27"/>
        <v>974.99999999999989</v>
      </c>
      <c r="M3461" s="11">
        <v>0.4</v>
      </c>
      <c r="O3461" s="16"/>
      <c r="P3461" s="14"/>
      <c r="Q3461" s="12"/>
      <c r="R3461" s="13"/>
    </row>
    <row r="3462" spans="1:18" ht="15.75" customHeight="1">
      <c r="A3462" s="1" t="s">
        <v>39</v>
      </c>
      <c r="B3462" s="6" t="s">
        <v>14</v>
      </c>
      <c r="C3462" s="6">
        <v>1185732</v>
      </c>
      <c r="D3462" s="7">
        <v>44203</v>
      </c>
      <c r="E3462" s="6" t="s">
        <v>15</v>
      </c>
      <c r="F3462" s="6" t="s">
        <v>119</v>
      </c>
      <c r="G3462" s="6" t="s">
        <v>120</v>
      </c>
      <c r="H3462" s="6" t="s">
        <v>17</v>
      </c>
      <c r="I3462" s="8">
        <v>0.4</v>
      </c>
      <c r="J3462" s="9">
        <v>5000</v>
      </c>
      <c r="K3462" s="10">
        <f t="shared" si="26"/>
        <v>2000</v>
      </c>
      <c r="L3462" s="10">
        <f t="shared" si="27"/>
        <v>800</v>
      </c>
      <c r="M3462" s="11">
        <v>0.4</v>
      </c>
      <c r="O3462" s="16"/>
      <c r="P3462" s="14"/>
      <c r="Q3462" s="12"/>
      <c r="R3462" s="13"/>
    </row>
    <row r="3463" spans="1:18" ht="15.75" customHeight="1">
      <c r="A3463" s="1"/>
      <c r="B3463" s="6" t="s">
        <v>14</v>
      </c>
      <c r="C3463" s="6">
        <v>1185732</v>
      </c>
      <c r="D3463" s="7">
        <v>44203</v>
      </c>
      <c r="E3463" s="6" t="s">
        <v>15</v>
      </c>
      <c r="F3463" s="6" t="s">
        <v>119</v>
      </c>
      <c r="G3463" s="6" t="s">
        <v>120</v>
      </c>
      <c r="H3463" s="6" t="s">
        <v>18</v>
      </c>
      <c r="I3463" s="8">
        <v>0.4</v>
      </c>
      <c r="J3463" s="9">
        <v>3000</v>
      </c>
      <c r="K3463" s="10">
        <f t="shared" si="26"/>
        <v>1200</v>
      </c>
      <c r="L3463" s="10">
        <f t="shared" si="27"/>
        <v>480</v>
      </c>
      <c r="M3463" s="11">
        <v>0.4</v>
      </c>
      <c r="O3463" s="16"/>
      <c r="P3463" s="14"/>
      <c r="Q3463" s="12"/>
      <c r="R3463" s="13"/>
    </row>
    <row r="3464" spans="1:18" ht="15.75" customHeight="1">
      <c r="A3464" s="1"/>
      <c r="B3464" s="6" t="s">
        <v>14</v>
      </c>
      <c r="C3464" s="6">
        <v>1185732</v>
      </c>
      <c r="D3464" s="7">
        <v>44203</v>
      </c>
      <c r="E3464" s="6" t="s">
        <v>15</v>
      </c>
      <c r="F3464" s="6" t="s">
        <v>119</v>
      </c>
      <c r="G3464" s="6" t="s">
        <v>120</v>
      </c>
      <c r="H3464" s="6" t="s">
        <v>19</v>
      </c>
      <c r="I3464" s="8">
        <v>0.30000000000000004</v>
      </c>
      <c r="J3464" s="9">
        <v>3000</v>
      </c>
      <c r="K3464" s="10">
        <f t="shared" si="26"/>
        <v>900.00000000000011</v>
      </c>
      <c r="L3464" s="10">
        <f t="shared" si="27"/>
        <v>270</v>
      </c>
      <c r="M3464" s="11">
        <v>0.3</v>
      </c>
      <c r="O3464" s="16"/>
      <c r="P3464" s="14"/>
      <c r="Q3464" s="12"/>
      <c r="R3464" s="13"/>
    </row>
    <row r="3465" spans="1:18" ht="15.75" customHeight="1">
      <c r="A3465" s="1"/>
      <c r="B3465" s="6" t="s">
        <v>14</v>
      </c>
      <c r="C3465" s="6">
        <v>1185732</v>
      </c>
      <c r="D3465" s="7">
        <v>44203</v>
      </c>
      <c r="E3465" s="6" t="s">
        <v>15</v>
      </c>
      <c r="F3465" s="6" t="s">
        <v>119</v>
      </c>
      <c r="G3465" s="6" t="s">
        <v>120</v>
      </c>
      <c r="H3465" s="6" t="s">
        <v>20</v>
      </c>
      <c r="I3465" s="8">
        <v>0.35</v>
      </c>
      <c r="J3465" s="9">
        <v>1500</v>
      </c>
      <c r="K3465" s="10">
        <f t="shared" si="26"/>
        <v>525</v>
      </c>
      <c r="L3465" s="10">
        <f t="shared" si="27"/>
        <v>157.5</v>
      </c>
      <c r="M3465" s="11">
        <v>0.3</v>
      </c>
      <c r="O3465" s="16"/>
      <c r="P3465" s="14"/>
      <c r="Q3465" s="12"/>
      <c r="R3465" s="13"/>
    </row>
    <row r="3466" spans="1:18" ht="15.75" customHeight="1">
      <c r="A3466" s="1"/>
      <c r="B3466" s="6" t="s">
        <v>14</v>
      </c>
      <c r="C3466" s="6">
        <v>1185732</v>
      </c>
      <c r="D3466" s="7">
        <v>44203</v>
      </c>
      <c r="E3466" s="6" t="s">
        <v>15</v>
      </c>
      <c r="F3466" s="6" t="s">
        <v>119</v>
      </c>
      <c r="G3466" s="6" t="s">
        <v>120</v>
      </c>
      <c r="H3466" s="6" t="s">
        <v>21</v>
      </c>
      <c r="I3466" s="8">
        <v>0.5</v>
      </c>
      <c r="J3466" s="9">
        <v>2000</v>
      </c>
      <c r="K3466" s="10">
        <f t="shared" si="26"/>
        <v>1000</v>
      </c>
      <c r="L3466" s="10">
        <f t="shared" si="27"/>
        <v>300</v>
      </c>
      <c r="M3466" s="11">
        <v>0.3</v>
      </c>
      <c r="O3466" s="16"/>
      <c r="P3466" s="14"/>
      <c r="Q3466" s="12"/>
      <c r="R3466" s="13"/>
    </row>
    <row r="3467" spans="1:18" ht="15.75" customHeight="1">
      <c r="A3467" s="1"/>
      <c r="B3467" s="6" t="s">
        <v>14</v>
      </c>
      <c r="C3467" s="6">
        <v>1185732</v>
      </c>
      <c r="D3467" s="7">
        <v>44203</v>
      </c>
      <c r="E3467" s="6" t="s">
        <v>15</v>
      </c>
      <c r="F3467" s="6" t="s">
        <v>119</v>
      </c>
      <c r="G3467" s="6" t="s">
        <v>120</v>
      </c>
      <c r="H3467" s="6" t="s">
        <v>22</v>
      </c>
      <c r="I3467" s="8">
        <v>0.4</v>
      </c>
      <c r="J3467" s="9">
        <v>3000</v>
      </c>
      <c r="K3467" s="10">
        <f t="shared" si="26"/>
        <v>1200</v>
      </c>
      <c r="L3467" s="10">
        <f t="shared" si="27"/>
        <v>420</v>
      </c>
      <c r="M3467" s="11">
        <v>0.35</v>
      </c>
      <c r="O3467" s="16"/>
      <c r="P3467" s="14"/>
      <c r="Q3467" s="12"/>
      <c r="R3467" s="13"/>
    </row>
    <row r="3468" spans="1:18" ht="15.75" customHeight="1">
      <c r="A3468" s="1"/>
      <c r="B3468" s="6" t="s">
        <v>14</v>
      </c>
      <c r="C3468" s="6">
        <v>1185732</v>
      </c>
      <c r="D3468" s="7">
        <v>44232</v>
      </c>
      <c r="E3468" s="6" t="s">
        <v>15</v>
      </c>
      <c r="F3468" s="6" t="s">
        <v>119</v>
      </c>
      <c r="G3468" s="6" t="s">
        <v>120</v>
      </c>
      <c r="H3468" s="6" t="s">
        <v>17</v>
      </c>
      <c r="I3468" s="8">
        <v>0.4</v>
      </c>
      <c r="J3468" s="9">
        <v>5500</v>
      </c>
      <c r="K3468" s="10">
        <f t="shared" si="26"/>
        <v>2200</v>
      </c>
      <c r="L3468" s="10">
        <f t="shared" si="27"/>
        <v>880</v>
      </c>
      <c r="M3468" s="11">
        <v>0.4</v>
      </c>
      <c r="O3468" s="16"/>
      <c r="P3468" s="14"/>
      <c r="Q3468" s="12"/>
      <c r="R3468" s="13"/>
    </row>
    <row r="3469" spans="1:18" ht="15.75" customHeight="1">
      <c r="A3469" s="1"/>
      <c r="B3469" s="6" t="s">
        <v>14</v>
      </c>
      <c r="C3469" s="6">
        <v>1185732</v>
      </c>
      <c r="D3469" s="7">
        <v>44232</v>
      </c>
      <c r="E3469" s="6" t="s">
        <v>15</v>
      </c>
      <c r="F3469" s="6" t="s">
        <v>119</v>
      </c>
      <c r="G3469" s="6" t="s">
        <v>120</v>
      </c>
      <c r="H3469" s="6" t="s">
        <v>18</v>
      </c>
      <c r="I3469" s="8">
        <v>0.4</v>
      </c>
      <c r="J3469" s="9">
        <v>2000</v>
      </c>
      <c r="K3469" s="10">
        <f t="shared" si="26"/>
        <v>800</v>
      </c>
      <c r="L3469" s="10">
        <f t="shared" si="27"/>
        <v>320</v>
      </c>
      <c r="M3469" s="11">
        <v>0.4</v>
      </c>
      <c r="O3469" s="16"/>
      <c r="P3469" s="14"/>
      <c r="Q3469" s="12"/>
      <c r="R3469" s="13"/>
    </row>
    <row r="3470" spans="1:18" ht="15.75" customHeight="1">
      <c r="A3470" s="1"/>
      <c r="B3470" s="6" t="s">
        <v>14</v>
      </c>
      <c r="C3470" s="6">
        <v>1185732</v>
      </c>
      <c r="D3470" s="7">
        <v>44232</v>
      </c>
      <c r="E3470" s="6" t="s">
        <v>15</v>
      </c>
      <c r="F3470" s="6" t="s">
        <v>119</v>
      </c>
      <c r="G3470" s="6" t="s">
        <v>120</v>
      </c>
      <c r="H3470" s="6" t="s">
        <v>19</v>
      </c>
      <c r="I3470" s="8">
        <v>0.30000000000000004</v>
      </c>
      <c r="J3470" s="9">
        <v>2500</v>
      </c>
      <c r="K3470" s="10">
        <f t="shared" si="26"/>
        <v>750.00000000000011</v>
      </c>
      <c r="L3470" s="10">
        <f t="shared" si="27"/>
        <v>225.00000000000003</v>
      </c>
      <c r="M3470" s="11">
        <v>0.3</v>
      </c>
      <c r="O3470" s="16"/>
      <c r="P3470" s="14"/>
      <c r="Q3470" s="12"/>
      <c r="R3470" s="13"/>
    </row>
    <row r="3471" spans="1:18" ht="15.75" customHeight="1">
      <c r="A3471" s="1"/>
      <c r="B3471" s="6" t="s">
        <v>14</v>
      </c>
      <c r="C3471" s="6">
        <v>1185732</v>
      </c>
      <c r="D3471" s="7">
        <v>44232</v>
      </c>
      <c r="E3471" s="6" t="s">
        <v>15</v>
      </c>
      <c r="F3471" s="6" t="s">
        <v>119</v>
      </c>
      <c r="G3471" s="6" t="s">
        <v>120</v>
      </c>
      <c r="H3471" s="6" t="s">
        <v>20</v>
      </c>
      <c r="I3471" s="8">
        <v>0.35</v>
      </c>
      <c r="J3471" s="9">
        <v>1250</v>
      </c>
      <c r="K3471" s="10">
        <f t="shared" si="26"/>
        <v>437.5</v>
      </c>
      <c r="L3471" s="10">
        <f t="shared" si="27"/>
        <v>131.25</v>
      </c>
      <c r="M3471" s="11">
        <v>0.3</v>
      </c>
      <c r="O3471" s="16"/>
      <c r="P3471" s="14"/>
      <c r="Q3471" s="12"/>
      <c r="R3471" s="13"/>
    </row>
    <row r="3472" spans="1:18" ht="15.75" customHeight="1">
      <c r="A3472" s="1"/>
      <c r="B3472" s="6" t="s">
        <v>14</v>
      </c>
      <c r="C3472" s="6">
        <v>1185732</v>
      </c>
      <c r="D3472" s="7">
        <v>44232</v>
      </c>
      <c r="E3472" s="6" t="s">
        <v>15</v>
      </c>
      <c r="F3472" s="6" t="s">
        <v>119</v>
      </c>
      <c r="G3472" s="6" t="s">
        <v>120</v>
      </c>
      <c r="H3472" s="6" t="s">
        <v>21</v>
      </c>
      <c r="I3472" s="8">
        <v>0.5</v>
      </c>
      <c r="J3472" s="9">
        <v>2000</v>
      </c>
      <c r="K3472" s="10">
        <f t="shared" si="26"/>
        <v>1000</v>
      </c>
      <c r="L3472" s="10">
        <f t="shared" si="27"/>
        <v>300</v>
      </c>
      <c r="M3472" s="11">
        <v>0.3</v>
      </c>
      <c r="O3472" s="16"/>
      <c r="P3472" s="14"/>
      <c r="Q3472" s="12"/>
      <c r="R3472" s="13"/>
    </row>
    <row r="3473" spans="1:18" ht="15.75" customHeight="1">
      <c r="A3473" s="1"/>
      <c r="B3473" s="6" t="s">
        <v>14</v>
      </c>
      <c r="C3473" s="6">
        <v>1185732</v>
      </c>
      <c r="D3473" s="7">
        <v>44232</v>
      </c>
      <c r="E3473" s="6" t="s">
        <v>15</v>
      </c>
      <c r="F3473" s="6" t="s">
        <v>119</v>
      </c>
      <c r="G3473" s="6" t="s">
        <v>120</v>
      </c>
      <c r="H3473" s="6" t="s">
        <v>22</v>
      </c>
      <c r="I3473" s="8">
        <v>0.4</v>
      </c>
      <c r="J3473" s="9">
        <v>3000</v>
      </c>
      <c r="K3473" s="10">
        <f t="shared" si="26"/>
        <v>1200</v>
      </c>
      <c r="L3473" s="10">
        <f t="shared" si="27"/>
        <v>420</v>
      </c>
      <c r="M3473" s="11">
        <v>0.35</v>
      </c>
      <c r="O3473" s="16"/>
      <c r="P3473" s="14"/>
      <c r="Q3473" s="12"/>
      <c r="R3473" s="13"/>
    </row>
    <row r="3474" spans="1:18" ht="15.75" customHeight="1">
      <c r="A3474" s="1"/>
      <c r="B3474" s="6" t="s">
        <v>14</v>
      </c>
      <c r="C3474" s="6">
        <v>1185732</v>
      </c>
      <c r="D3474" s="7">
        <v>44258</v>
      </c>
      <c r="E3474" s="6" t="s">
        <v>15</v>
      </c>
      <c r="F3474" s="6" t="s">
        <v>119</v>
      </c>
      <c r="G3474" s="6" t="s">
        <v>120</v>
      </c>
      <c r="H3474" s="6" t="s">
        <v>17</v>
      </c>
      <c r="I3474" s="8">
        <v>0.4</v>
      </c>
      <c r="J3474" s="9">
        <v>5200</v>
      </c>
      <c r="K3474" s="10">
        <f t="shared" si="26"/>
        <v>2080</v>
      </c>
      <c r="L3474" s="10">
        <f t="shared" si="27"/>
        <v>832</v>
      </c>
      <c r="M3474" s="11">
        <v>0.4</v>
      </c>
      <c r="O3474" s="16"/>
      <c r="P3474" s="14"/>
      <c r="Q3474" s="12"/>
      <c r="R3474" s="13"/>
    </row>
    <row r="3475" spans="1:18" ht="15.75" customHeight="1">
      <c r="A3475" s="1"/>
      <c r="B3475" s="6" t="s">
        <v>14</v>
      </c>
      <c r="C3475" s="6">
        <v>1185732</v>
      </c>
      <c r="D3475" s="7">
        <v>44258</v>
      </c>
      <c r="E3475" s="6" t="s">
        <v>15</v>
      </c>
      <c r="F3475" s="6" t="s">
        <v>119</v>
      </c>
      <c r="G3475" s="6" t="s">
        <v>120</v>
      </c>
      <c r="H3475" s="6" t="s">
        <v>18</v>
      </c>
      <c r="I3475" s="8">
        <v>0.4</v>
      </c>
      <c r="J3475" s="9">
        <v>2250</v>
      </c>
      <c r="K3475" s="10">
        <f t="shared" si="26"/>
        <v>900</v>
      </c>
      <c r="L3475" s="10">
        <f t="shared" si="27"/>
        <v>360</v>
      </c>
      <c r="M3475" s="11">
        <v>0.4</v>
      </c>
      <c r="O3475" s="16"/>
      <c r="P3475" s="14"/>
      <c r="Q3475" s="12"/>
      <c r="R3475" s="13"/>
    </row>
    <row r="3476" spans="1:18" ht="15.75" customHeight="1">
      <c r="A3476" s="1"/>
      <c r="B3476" s="6" t="s">
        <v>14</v>
      </c>
      <c r="C3476" s="6">
        <v>1185732</v>
      </c>
      <c r="D3476" s="7">
        <v>44258</v>
      </c>
      <c r="E3476" s="6" t="s">
        <v>15</v>
      </c>
      <c r="F3476" s="6" t="s">
        <v>119</v>
      </c>
      <c r="G3476" s="6" t="s">
        <v>120</v>
      </c>
      <c r="H3476" s="6" t="s">
        <v>19</v>
      </c>
      <c r="I3476" s="8">
        <v>0.30000000000000004</v>
      </c>
      <c r="J3476" s="9">
        <v>2500</v>
      </c>
      <c r="K3476" s="10">
        <f t="shared" si="26"/>
        <v>750.00000000000011</v>
      </c>
      <c r="L3476" s="10">
        <f t="shared" si="27"/>
        <v>225.00000000000003</v>
      </c>
      <c r="M3476" s="11">
        <v>0.3</v>
      </c>
      <c r="O3476" s="16"/>
      <c r="P3476" s="14"/>
      <c r="Q3476" s="12"/>
      <c r="R3476" s="13"/>
    </row>
    <row r="3477" spans="1:18" ht="15.75" customHeight="1">
      <c r="A3477" s="1"/>
      <c r="B3477" s="6" t="s">
        <v>14</v>
      </c>
      <c r="C3477" s="6">
        <v>1185732</v>
      </c>
      <c r="D3477" s="7">
        <v>44258</v>
      </c>
      <c r="E3477" s="6" t="s">
        <v>15</v>
      </c>
      <c r="F3477" s="6" t="s">
        <v>119</v>
      </c>
      <c r="G3477" s="6" t="s">
        <v>120</v>
      </c>
      <c r="H3477" s="6" t="s">
        <v>20</v>
      </c>
      <c r="I3477" s="8">
        <v>0.35</v>
      </c>
      <c r="J3477" s="9">
        <v>1000</v>
      </c>
      <c r="K3477" s="10">
        <f t="shared" si="26"/>
        <v>350</v>
      </c>
      <c r="L3477" s="10">
        <f t="shared" si="27"/>
        <v>105</v>
      </c>
      <c r="M3477" s="11">
        <v>0.3</v>
      </c>
      <c r="O3477" s="16"/>
      <c r="P3477" s="14"/>
      <c r="Q3477" s="12"/>
      <c r="R3477" s="13"/>
    </row>
    <row r="3478" spans="1:18" ht="15.75" customHeight="1">
      <c r="A3478" s="1"/>
      <c r="B3478" s="6" t="s">
        <v>14</v>
      </c>
      <c r="C3478" s="6">
        <v>1185732</v>
      </c>
      <c r="D3478" s="7">
        <v>44258</v>
      </c>
      <c r="E3478" s="6" t="s">
        <v>15</v>
      </c>
      <c r="F3478" s="6" t="s">
        <v>119</v>
      </c>
      <c r="G3478" s="6" t="s">
        <v>120</v>
      </c>
      <c r="H3478" s="6" t="s">
        <v>21</v>
      </c>
      <c r="I3478" s="8">
        <v>0.5</v>
      </c>
      <c r="J3478" s="9">
        <v>1500</v>
      </c>
      <c r="K3478" s="10">
        <f t="shared" si="26"/>
        <v>750</v>
      </c>
      <c r="L3478" s="10">
        <f t="shared" si="27"/>
        <v>225</v>
      </c>
      <c r="M3478" s="11">
        <v>0.3</v>
      </c>
      <c r="O3478" s="16"/>
      <c r="P3478" s="14"/>
      <c r="Q3478" s="12"/>
      <c r="R3478" s="13"/>
    </row>
    <row r="3479" spans="1:18" ht="15.75" customHeight="1">
      <c r="A3479" s="1"/>
      <c r="B3479" s="6" t="s">
        <v>14</v>
      </c>
      <c r="C3479" s="6">
        <v>1185732</v>
      </c>
      <c r="D3479" s="7">
        <v>44258</v>
      </c>
      <c r="E3479" s="6" t="s">
        <v>15</v>
      </c>
      <c r="F3479" s="6" t="s">
        <v>119</v>
      </c>
      <c r="G3479" s="6" t="s">
        <v>120</v>
      </c>
      <c r="H3479" s="6" t="s">
        <v>22</v>
      </c>
      <c r="I3479" s="8">
        <v>0.4</v>
      </c>
      <c r="J3479" s="9">
        <v>2500</v>
      </c>
      <c r="K3479" s="10">
        <f t="shared" si="26"/>
        <v>1000</v>
      </c>
      <c r="L3479" s="10">
        <f t="shared" si="27"/>
        <v>350</v>
      </c>
      <c r="M3479" s="11">
        <v>0.35</v>
      </c>
      <c r="O3479" s="16"/>
      <c r="P3479" s="14"/>
      <c r="Q3479" s="12"/>
      <c r="R3479" s="13"/>
    </row>
    <row r="3480" spans="1:18" ht="15.75" customHeight="1">
      <c r="A3480" s="1"/>
      <c r="B3480" s="6" t="s">
        <v>14</v>
      </c>
      <c r="C3480" s="6">
        <v>1185732</v>
      </c>
      <c r="D3480" s="7">
        <v>44290</v>
      </c>
      <c r="E3480" s="6" t="s">
        <v>15</v>
      </c>
      <c r="F3480" s="6" t="s">
        <v>119</v>
      </c>
      <c r="G3480" s="6" t="s">
        <v>120</v>
      </c>
      <c r="H3480" s="6" t="s">
        <v>17</v>
      </c>
      <c r="I3480" s="8">
        <v>0.4</v>
      </c>
      <c r="J3480" s="9">
        <v>5000</v>
      </c>
      <c r="K3480" s="10">
        <f t="shared" si="26"/>
        <v>2000</v>
      </c>
      <c r="L3480" s="10">
        <f t="shared" si="27"/>
        <v>800</v>
      </c>
      <c r="M3480" s="11">
        <v>0.4</v>
      </c>
      <c r="O3480" s="16"/>
      <c r="P3480" s="14"/>
      <c r="Q3480" s="12"/>
      <c r="R3480" s="13"/>
    </row>
    <row r="3481" spans="1:18" ht="15.75" customHeight="1">
      <c r="A3481" s="1"/>
      <c r="B3481" s="6" t="s">
        <v>14</v>
      </c>
      <c r="C3481" s="6">
        <v>1185732</v>
      </c>
      <c r="D3481" s="7">
        <v>44290</v>
      </c>
      <c r="E3481" s="6" t="s">
        <v>15</v>
      </c>
      <c r="F3481" s="6" t="s">
        <v>119</v>
      </c>
      <c r="G3481" s="6" t="s">
        <v>120</v>
      </c>
      <c r="H3481" s="6" t="s">
        <v>18</v>
      </c>
      <c r="I3481" s="8">
        <v>0.4</v>
      </c>
      <c r="J3481" s="9">
        <v>2000</v>
      </c>
      <c r="K3481" s="10">
        <f t="shared" si="26"/>
        <v>800</v>
      </c>
      <c r="L3481" s="10">
        <f t="shared" si="27"/>
        <v>320</v>
      </c>
      <c r="M3481" s="11">
        <v>0.4</v>
      </c>
      <c r="O3481" s="16"/>
      <c r="P3481" s="14"/>
      <c r="Q3481" s="12"/>
      <c r="R3481" s="13"/>
    </row>
    <row r="3482" spans="1:18" ht="15.75" customHeight="1">
      <c r="A3482" s="1"/>
      <c r="B3482" s="6" t="s">
        <v>14</v>
      </c>
      <c r="C3482" s="6">
        <v>1185732</v>
      </c>
      <c r="D3482" s="7">
        <v>44290</v>
      </c>
      <c r="E3482" s="6" t="s">
        <v>15</v>
      </c>
      <c r="F3482" s="6" t="s">
        <v>119</v>
      </c>
      <c r="G3482" s="6" t="s">
        <v>120</v>
      </c>
      <c r="H3482" s="6" t="s">
        <v>19</v>
      </c>
      <c r="I3482" s="8">
        <v>0.30000000000000004</v>
      </c>
      <c r="J3482" s="9">
        <v>2000</v>
      </c>
      <c r="K3482" s="10">
        <f t="shared" si="26"/>
        <v>600.00000000000011</v>
      </c>
      <c r="L3482" s="10">
        <f t="shared" si="27"/>
        <v>180.00000000000003</v>
      </c>
      <c r="M3482" s="11">
        <v>0.3</v>
      </c>
      <c r="O3482" s="16"/>
      <c r="P3482" s="14"/>
      <c r="Q3482" s="12"/>
      <c r="R3482" s="13"/>
    </row>
    <row r="3483" spans="1:18" ht="15.75" customHeight="1">
      <c r="A3483" s="1"/>
      <c r="B3483" s="6" t="s">
        <v>14</v>
      </c>
      <c r="C3483" s="6">
        <v>1185732</v>
      </c>
      <c r="D3483" s="7">
        <v>44290</v>
      </c>
      <c r="E3483" s="6" t="s">
        <v>15</v>
      </c>
      <c r="F3483" s="6" t="s">
        <v>119</v>
      </c>
      <c r="G3483" s="6" t="s">
        <v>120</v>
      </c>
      <c r="H3483" s="6" t="s">
        <v>20</v>
      </c>
      <c r="I3483" s="8">
        <v>0.35</v>
      </c>
      <c r="J3483" s="9">
        <v>1250</v>
      </c>
      <c r="K3483" s="10">
        <f t="shared" si="26"/>
        <v>437.5</v>
      </c>
      <c r="L3483" s="10">
        <f t="shared" si="27"/>
        <v>131.25</v>
      </c>
      <c r="M3483" s="11">
        <v>0.3</v>
      </c>
      <c r="O3483" s="16"/>
      <c r="P3483" s="14"/>
      <c r="Q3483" s="12"/>
      <c r="R3483" s="13"/>
    </row>
    <row r="3484" spans="1:18" ht="15.75" customHeight="1">
      <c r="A3484" s="1"/>
      <c r="B3484" s="6" t="s">
        <v>14</v>
      </c>
      <c r="C3484" s="6">
        <v>1185732</v>
      </c>
      <c r="D3484" s="7">
        <v>44290</v>
      </c>
      <c r="E3484" s="6" t="s">
        <v>15</v>
      </c>
      <c r="F3484" s="6" t="s">
        <v>119</v>
      </c>
      <c r="G3484" s="6" t="s">
        <v>120</v>
      </c>
      <c r="H3484" s="6" t="s">
        <v>21</v>
      </c>
      <c r="I3484" s="8">
        <v>0.5</v>
      </c>
      <c r="J3484" s="9">
        <v>1250</v>
      </c>
      <c r="K3484" s="10">
        <f t="shared" si="26"/>
        <v>625</v>
      </c>
      <c r="L3484" s="10">
        <f t="shared" si="27"/>
        <v>187.5</v>
      </c>
      <c r="M3484" s="11">
        <v>0.3</v>
      </c>
      <c r="O3484" s="16"/>
      <c r="P3484" s="14"/>
      <c r="Q3484" s="12"/>
      <c r="R3484" s="13"/>
    </row>
    <row r="3485" spans="1:18" ht="15.75" customHeight="1">
      <c r="A3485" s="1"/>
      <c r="B3485" s="6" t="s">
        <v>14</v>
      </c>
      <c r="C3485" s="6">
        <v>1185732</v>
      </c>
      <c r="D3485" s="7">
        <v>44290</v>
      </c>
      <c r="E3485" s="6" t="s">
        <v>15</v>
      </c>
      <c r="F3485" s="6" t="s">
        <v>119</v>
      </c>
      <c r="G3485" s="6" t="s">
        <v>120</v>
      </c>
      <c r="H3485" s="6" t="s">
        <v>22</v>
      </c>
      <c r="I3485" s="8">
        <v>0.4</v>
      </c>
      <c r="J3485" s="9">
        <v>2750</v>
      </c>
      <c r="K3485" s="10">
        <f t="shared" si="26"/>
        <v>1100</v>
      </c>
      <c r="L3485" s="10">
        <f t="shared" si="27"/>
        <v>385</v>
      </c>
      <c r="M3485" s="11">
        <v>0.35</v>
      </c>
      <c r="O3485" s="16"/>
      <c r="P3485" s="14"/>
      <c r="Q3485" s="12"/>
      <c r="R3485" s="13"/>
    </row>
    <row r="3486" spans="1:18" ht="15.75" customHeight="1">
      <c r="A3486" s="1"/>
      <c r="B3486" s="6" t="s">
        <v>14</v>
      </c>
      <c r="C3486" s="6">
        <v>1185732</v>
      </c>
      <c r="D3486" s="7">
        <v>44319</v>
      </c>
      <c r="E3486" s="6" t="s">
        <v>15</v>
      </c>
      <c r="F3486" s="6" t="s">
        <v>119</v>
      </c>
      <c r="G3486" s="6" t="s">
        <v>120</v>
      </c>
      <c r="H3486" s="6" t="s">
        <v>17</v>
      </c>
      <c r="I3486" s="8">
        <v>0.54999999999999993</v>
      </c>
      <c r="J3486" s="9">
        <v>5450</v>
      </c>
      <c r="K3486" s="10">
        <f t="shared" si="26"/>
        <v>2997.4999999999995</v>
      </c>
      <c r="L3486" s="10">
        <f t="shared" si="27"/>
        <v>1198.9999999999998</v>
      </c>
      <c r="M3486" s="11">
        <v>0.4</v>
      </c>
      <c r="O3486" s="16"/>
      <c r="P3486" s="14"/>
      <c r="Q3486" s="12"/>
      <c r="R3486" s="13"/>
    </row>
    <row r="3487" spans="1:18" ht="15.75" customHeight="1">
      <c r="A3487" s="1"/>
      <c r="B3487" s="6" t="s">
        <v>14</v>
      </c>
      <c r="C3487" s="6">
        <v>1185732</v>
      </c>
      <c r="D3487" s="7">
        <v>44319</v>
      </c>
      <c r="E3487" s="6" t="s">
        <v>15</v>
      </c>
      <c r="F3487" s="6" t="s">
        <v>119</v>
      </c>
      <c r="G3487" s="6" t="s">
        <v>120</v>
      </c>
      <c r="H3487" s="6" t="s">
        <v>18</v>
      </c>
      <c r="I3487" s="8">
        <v>0.5</v>
      </c>
      <c r="J3487" s="9">
        <v>2500</v>
      </c>
      <c r="K3487" s="10">
        <f t="shared" si="26"/>
        <v>1250</v>
      </c>
      <c r="L3487" s="10">
        <f t="shared" si="27"/>
        <v>500</v>
      </c>
      <c r="M3487" s="11">
        <v>0.4</v>
      </c>
      <c r="O3487" s="16"/>
      <c r="P3487" s="14"/>
      <c r="Q3487" s="12"/>
      <c r="R3487" s="13"/>
    </row>
    <row r="3488" spans="1:18" ht="15.75" customHeight="1">
      <c r="A3488" s="1"/>
      <c r="B3488" s="6" t="s">
        <v>14</v>
      </c>
      <c r="C3488" s="6">
        <v>1185732</v>
      </c>
      <c r="D3488" s="7">
        <v>44319</v>
      </c>
      <c r="E3488" s="6" t="s">
        <v>15</v>
      </c>
      <c r="F3488" s="6" t="s">
        <v>119</v>
      </c>
      <c r="G3488" s="6" t="s">
        <v>120</v>
      </c>
      <c r="H3488" s="6" t="s">
        <v>19</v>
      </c>
      <c r="I3488" s="8">
        <v>0.45</v>
      </c>
      <c r="J3488" s="9">
        <v>2750</v>
      </c>
      <c r="K3488" s="10">
        <f t="shared" si="26"/>
        <v>1237.5</v>
      </c>
      <c r="L3488" s="10">
        <f t="shared" si="27"/>
        <v>371.25</v>
      </c>
      <c r="M3488" s="11">
        <v>0.3</v>
      </c>
      <c r="O3488" s="16"/>
      <c r="P3488" s="14"/>
      <c r="Q3488" s="12"/>
      <c r="R3488" s="13"/>
    </row>
    <row r="3489" spans="1:18" ht="15.75" customHeight="1">
      <c r="A3489" s="1"/>
      <c r="B3489" s="6" t="s">
        <v>14</v>
      </c>
      <c r="C3489" s="6">
        <v>1185732</v>
      </c>
      <c r="D3489" s="7">
        <v>44319</v>
      </c>
      <c r="E3489" s="6" t="s">
        <v>15</v>
      </c>
      <c r="F3489" s="6" t="s">
        <v>119</v>
      </c>
      <c r="G3489" s="6" t="s">
        <v>120</v>
      </c>
      <c r="H3489" s="6" t="s">
        <v>20</v>
      </c>
      <c r="I3489" s="8">
        <v>0.45</v>
      </c>
      <c r="J3489" s="9">
        <v>2250</v>
      </c>
      <c r="K3489" s="10">
        <f t="shared" si="26"/>
        <v>1012.5</v>
      </c>
      <c r="L3489" s="10">
        <f t="shared" si="27"/>
        <v>303.75</v>
      </c>
      <c r="M3489" s="11">
        <v>0.3</v>
      </c>
      <c r="O3489" s="16"/>
      <c r="P3489" s="14"/>
      <c r="Q3489" s="12"/>
      <c r="R3489" s="13"/>
    </row>
    <row r="3490" spans="1:18" ht="15.75" customHeight="1">
      <c r="A3490" s="1"/>
      <c r="B3490" s="6" t="s">
        <v>14</v>
      </c>
      <c r="C3490" s="6">
        <v>1185732</v>
      </c>
      <c r="D3490" s="7">
        <v>44319</v>
      </c>
      <c r="E3490" s="6" t="s">
        <v>15</v>
      </c>
      <c r="F3490" s="6" t="s">
        <v>119</v>
      </c>
      <c r="G3490" s="6" t="s">
        <v>120</v>
      </c>
      <c r="H3490" s="6" t="s">
        <v>21</v>
      </c>
      <c r="I3490" s="8">
        <v>0.54999999999999993</v>
      </c>
      <c r="J3490" s="9">
        <v>2500</v>
      </c>
      <c r="K3490" s="10">
        <f t="shared" si="26"/>
        <v>1374.9999999999998</v>
      </c>
      <c r="L3490" s="10">
        <f t="shared" si="27"/>
        <v>412.49999999999994</v>
      </c>
      <c r="M3490" s="11">
        <v>0.3</v>
      </c>
      <c r="O3490" s="16"/>
      <c r="P3490" s="14"/>
      <c r="Q3490" s="12"/>
      <c r="R3490" s="13"/>
    </row>
    <row r="3491" spans="1:18" ht="15.75" customHeight="1">
      <c r="A3491" s="1"/>
      <c r="B3491" s="6" t="s">
        <v>14</v>
      </c>
      <c r="C3491" s="6">
        <v>1185732</v>
      </c>
      <c r="D3491" s="7">
        <v>44319</v>
      </c>
      <c r="E3491" s="6" t="s">
        <v>15</v>
      </c>
      <c r="F3491" s="6" t="s">
        <v>119</v>
      </c>
      <c r="G3491" s="6" t="s">
        <v>120</v>
      </c>
      <c r="H3491" s="6" t="s">
        <v>22</v>
      </c>
      <c r="I3491" s="8">
        <v>0.6</v>
      </c>
      <c r="J3491" s="9">
        <v>3750</v>
      </c>
      <c r="K3491" s="10">
        <f t="shared" si="26"/>
        <v>2250</v>
      </c>
      <c r="L3491" s="10">
        <f t="shared" si="27"/>
        <v>787.5</v>
      </c>
      <c r="M3491" s="11">
        <v>0.35</v>
      </c>
      <c r="O3491" s="16"/>
      <c r="P3491" s="14"/>
      <c r="Q3491" s="12"/>
      <c r="R3491" s="13"/>
    </row>
    <row r="3492" spans="1:18" ht="15.75" customHeight="1">
      <c r="A3492" s="1"/>
      <c r="B3492" s="6" t="s">
        <v>14</v>
      </c>
      <c r="C3492" s="6">
        <v>1185732</v>
      </c>
      <c r="D3492" s="7">
        <v>44352</v>
      </c>
      <c r="E3492" s="6" t="s">
        <v>15</v>
      </c>
      <c r="F3492" s="6" t="s">
        <v>119</v>
      </c>
      <c r="G3492" s="6" t="s">
        <v>120</v>
      </c>
      <c r="H3492" s="6" t="s">
        <v>17</v>
      </c>
      <c r="I3492" s="8">
        <v>0.54999999999999993</v>
      </c>
      <c r="J3492" s="9">
        <v>6250</v>
      </c>
      <c r="K3492" s="10">
        <f t="shared" si="26"/>
        <v>3437.4999999999995</v>
      </c>
      <c r="L3492" s="10">
        <f t="shared" si="27"/>
        <v>1375</v>
      </c>
      <c r="M3492" s="11">
        <v>0.4</v>
      </c>
      <c r="O3492" s="16"/>
      <c r="P3492" s="14"/>
      <c r="Q3492" s="12"/>
      <c r="R3492" s="13"/>
    </row>
    <row r="3493" spans="1:18" ht="15.75" customHeight="1">
      <c r="A3493" s="1"/>
      <c r="B3493" s="6" t="s">
        <v>14</v>
      </c>
      <c r="C3493" s="6">
        <v>1185732</v>
      </c>
      <c r="D3493" s="7">
        <v>44352</v>
      </c>
      <c r="E3493" s="6" t="s">
        <v>15</v>
      </c>
      <c r="F3493" s="6" t="s">
        <v>119</v>
      </c>
      <c r="G3493" s="6" t="s">
        <v>120</v>
      </c>
      <c r="H3493" s="6" t="s">
        <v>18</v>
      </c>
      <c r="I3493" s="8">
        <v>0.5</v>
      </c>
      <c r="J3493" s="9">
        <v>3750</v>
      </c>
      <c r="K3493" s="10">
        <f t="shared" si="26"/>
        <v>1875</v>
      </c>
      <c r="L3493" s="10">
        <f t="shared" si="27"/>
        <v>750</v>
      </c>
      <c r="M3493" s="11">
        <v>0.4</v>
      </c>
      <c r="O3493" s="16"/>
      <c r="P3493" s="14"/>
      <c r="Q3493" s="12"/>
      <c r="R3493" s="13"/>
    </row>
    <row r="3494" spans="1:18" ht="15.75" customHeight="1">
      <c r="A3494" s="1"/>
      <c r="B3494" s="6" t="s">
        <v>14</v>
      </c>
      <c r="C3494" s="6">
        <v>1185732</v>
      </c>
      <c r="D3494" s="7">
        <v>44352</v>
      </c>
      <c r="E3494" s="6" t="s">
        <v>15</v>
      </c>
      <c r="F3494" s="6" t="s">
        <v>119</v>
      </c>
      <c r="G3494" s="6" t="s">
        <v>120</v>
      </c>
      <c r="H3494" s="6" t="s">
        <v>19</v>
      </c>
      <c r="I3494" s="8">
        <v>0.45</v>
      </c>
      <c r="J3494" s="9">
        <v>3000</v>
      </c>
      <c r="K3494" s="10">
        <f t="shared" si="26"/>
        <v>1350</v>
      </c>
      <c r="L3494" s="10">
        <f t="shared" si="27"/>
        <v>405</v>
      </c>
      <c r="M3494" s="11">
        <v>0.3</v>
      </c>
      <c r="O3494" s="16"/>
      <c r="P3494" s="14"/>
      <c r="Q3494" s="12"/>
      <c r="R3494" s="13"/>
    </row>
    <row r="3495" spans="1:18" ht="15.75" customHeight="1">
      <c r="A3495" s="1"/>
      <c r="B3495" s="6" t="s">
        <v>14</v>
      </c>
      <c r="C3495" s="6">
        <v>1185732</v>
      </c>
      <c r="D3495" s="7">
        <v>44352</v>
      </c>
      <c r="E3495" s="6" t="s">
        <v>15</v>
      </c>
      <c r="F3495" s="6" t="s">
        <v>119</v>
      </c>
      <c r="G3495" s="6" t="s">
        <v>120</v>
      </c>
      <c r="H3495" s="6" t="s">
        <v>20</v>
      </c>
      <c r="I3495" s="8">
        <v>0.45</v>
      </c>
      <c r="J3495" s="9">
        <v>2750</v>
      </c>
      <c r="K3495" s="10">
        <f t="shared" si="26"/>
        <v>1237.5</v>
      </c>
      <c r="L3495" s="10">
        <f t="shared" si="27"/>
        <v>371.25</v>
      </c>
      <c r="M3495" s="11">
        <v>0.3</v>
      </c>
      <c r="O3495" s="16"/>
      <c r="P3495" s="14"/>
      <c r="Q3495" s="12"/>
      <c r="R3495" s="13"/>
    </row>
    <row r="3496" spans="1:18" ht="15.75" customHeight="1">
      <c r="A3496" s="1"/>
      <c r="B3496" s="6" t="s">
        <v>14</v>
      </c>
      <c r="C3496" s="6">
        <v>1185732</v>
      </c>
      <c r="D3496" s="7">
        <v>44352</v>
      </c>
      <c r="E3496" s="6" t="s">
        <v>15</v>
      </c>
      <c r="F3496" s="6" t="s">
        <v>119</v>
      </c>
      <c r="G3496" s="6" t="s">
        <v>120</v>
      </c>
      <c r="H3496" s="6" t="s">
        <v>21</v>
      </c>
      <c r="I3496" s="8">
        <v>0.54999999999999993</v>
      </c>
      <c r="J3496" s="9">
        <v>2750</v>
      </c>
      <c r="K3496" s="10">
        <f t="shared" si="26"/>
        <v>1512.4999999999998</v>
      </c>
      <c r="L3496" s="10">
        <f t="shared" si="27"/>
        <v>453.74999999999994</v>
      </c>
      <c r="M3496" s="11">
        <v>0.3</v>
      </c>
      <c r="O3496" s="16"/>
      <c r="P3496" s="14"/>
      <c r="Q3496" s="12"/>
      <c r="R3496" s="13"/>
    </row>
    <row r="3497" spans="1:18" ht="15.75" customHeight="1">
      <c r="A3497" s="1"/>
      <c r="B3497" s="6" t="s">
        <v>14</v>
      </c>
      <c r="C3497" s="6">
        <v>1185732</v>
      </c>
      <c r="D3497" s="7">
        <v>44352</v>
      </c>
      <c r="E3497" s="6" t="s">
        <v>15</v>
      </c>
      <c r="F3497" s="6" t="s">
        <v>119</v>
      </c>
      <c r="G3497" s="6" t="s">
        <v>120</v>
      </c>
      <c r="H3497" s="6" t="s">
        <v>22</v>
      </c>
      <c r="I3497" s="8">
        <v>0.6</v>
      </c>
      <c r="J3497" s="9">
        <v>4250</v>
      </c>
      <c r="K3497" s="10">
        <f t="shared" si="26"/>
        <v>2550</v>
      </c>
      <c r="L3497" s="10">
        <f t="shared" si="27"/>
        <v>892.5</v>
      </c>
      <c r="M3497" s="11">
        <v>0.35</v>
      </c>
      <c r="O3497" s="16"/>
      <c r="P3497" s="14"/>
      <c r="Q3497" s="12"/>
      <c r="R3497" s="13"/>
    </row>
    <row r="3498" spans="1:18" ht="15.75" customHeight="1">
      <c r="A3498" s="1"/>
      <c r="B3498" s="6" t="s">
        <v>14</v>
      </c>
      <c r="C3498" s="6">
        <v>1185732</v>
      </c>
      <c r="D3498" s="7">
        <v>44380</v>
      </c>
      <c r="E3498" s="6" t="s">
        <v>15</v>
      </c>
      <c r="F3498" s="6" t="s">
        <v>119</v>
      </c>
      <c r="G3498" s="6" t="s">
        <v>120</v>
      </c>
      <c r="H3498" s="6" t="s">
        <v>17</v>
      </c>
      <c r="I3498" s="8">
        <v>0.54999999999999993</v>
      </c>
      <c r="J3498" s="9">
        <v>6500</v>
      </c>
      <c r="K3498" s="10">
        <f t="shared" si="26"/>
        <v>3574.9999999999995</v>
      </c>
      <c r="L3498" s="10">
        <f t="shared" si="27"/>
        <v>1430</v>
      </c>
      <c r="M3498" s="11">
        <v>0.4</v>
      </c>
      <c r="O3498" s="16"/>
      <c r="P3498" s="14"/>
      <c r="Q3498" s="12"/>
      <c r="R3498" s="13"/>
    </row>
    <row r="3499" spans="1:18" ht="15.75" customHeight="1">
      <c r="A3499" s="1"/>
      <c r="B3499" s="6" t="s">
        <v>14</v>
      </c>
      <c r="C3499" s="6">
        <v>1185732</v>
      </c>
      <c r="D3499" s="7">
        <v>44380</v>
      </c>
      <c r="E3499" s="6" t="s">
        <v>15</v>
      </c>
      <c r="F3499" s="6" t="s">
        <v>119</v>
      </c>
      <c r="G3499" s="6" t="s">
        <v>120</v>
      </c>
      <c r="H3499" s="6" t="s">
        <v>18</v>
      </c>
      <c r="I3499" s="8">
        <v>0.5</v>
      </c>
      <c r="J3499" s="9">
        <v>4000</v>
      </c>
      <c r="K3499" s="10">
        <f t="shared" si="26"/>
        <v>2000</v>
      </c>
      <c r="L3499" s="10">
        <f t="shared" si="27"/>
        <v>800</v>
      </c>
      <c r="M3499" s="11">
        <v>0.4</v>
      </c>
      <c r="O3499" s="16"/>
      <c r="P3499" s="14"/>
      <c r="Q3499" s="12"/>
      <c r="R3499" s="13"/>
    </row>
    <row r="3500" spans="1:18" ht="15.75" customHeight="1">
      <c r="A3500" s="1"/>
      <c r="B3500" s="6" t="s">
        <v>14</v>
      </c>
      <c r="C3500" s="6">
        <v>1185732</v>
      </c>
      <c r="D3500" s="7">
        <v>44380</v>
      </c>
      <c r="E3500" s="6" t="s">
        <v>15</v>
      </c>
      <c r="F3500" s="6" t="s">
        <v>119</v>
      </c>
      <c r="G3500" s="6" t="s">
        <v>120</v>
      </c>
      <c r="H3500" s="6" t="s">
        <v>19</v>
      </c>
      <c r="I3500" s="8">
        <v>0.45</v>
      </c>
      <c r="J3500" s="9">
        <v>3250</v>
      </c>
      <c r="K3500" s="10">
        <f t="shared" si="26"/>
        <v>1462.5</v>
      </c>
      <c r="L3500" s="10">
        <f t="shared" si="27"/>
        <v>438.75</v>
      </c>
      <c r="M3500" s="11">
        <v>0.3</v>
      </c>
      <c r="O3500" s="16"/>
      <c r="P3500" s="14"/>
      <c r="Q3500" s="12"/>
      <c r="R3500" s="13"/>
    </row>
    <row r="3501" spans="1:18" ht="15.75" customHeight="1">
      <c r="A3501" s="1"/>
      <c r="B3501" s="6" t="s">
        <v>14</v>
      </c>
      <c r="C3501" s="6">
        <v>1185732</v>
      </c>
      <c r="D3501" s="7">
        <v>44380</v>
      </c>
      <c r="E3501" s="6" t="s">
        <v>15</v>
      </c>
      <c r="F3501" s="6" t="s">
        <v>119</v>
      </c>
      <c r="G3501" s="6" t="s">
        <v>120</v>
      </c>
      <c r="H3501" s="6" t="s">
        <v>20</v>
      </c>
      <c r="I3501" s="8">
        <v>0.45</v>
      </c>
      <c r="J3501" s="9">
        <v>2750</v>
      </c>
      <c r="K3501" s="10">
        <f t="shared" si="26"/>
        <v>1237.5</v>
      </c>
      <c r="L3501" s="10">
        <f t="shared" si="27"/>
        <v>371.25</v>
      </c>
      <c r="M3501" s="11">
        <v>0.3</v>
      </c>
      <c r="O3501" s="16"/>
      <c r="P3501" s="14"/>
      <c r="Q3501" s="12"/>
      <c r="R3501" s="13"/>
    </row>
    <row r="3502" spans="1:18" ht="15.75" customHeight="1">
      <c r="A3502" s="1"/>
      <c r="B3502" s="6" t="s">
        <v>14</v>
      </c>
      <c r="C3502" s="6">
        <v>1185732</v>
      </c>
      <c r="D3502" s="7">
        <v>44380</v>
      </c>
      <c r="E3502" s="6" t="s">
        <v>15</v>
      </c>
      <c r="F3502" s="6" t="s">
        <v>119</v>
      </c>
      <c r="G3502" s="6" t="s">
        <v>120</v>
      </c>
      <c r="H3502" s="6" t="s">
        <v>21</v>
      </c>
      <c r="I3502" s="8">
        <v>0.54999999999999993</v>
      </c>
      <c r="J3502" s="9">
        <v>3000</v>
      </c>
      <c r="K3502" s="10">
        <f t="shared" si="26"/>
        <v>1649.9999999999998</v>
      </c>
      <c r="L3502" s="10">
        <f t="shared" si="27"/>
        <v>494.99999999999989</v>
      </c>
      <c r="M3502" s="11">
        <v>0.3</v>
      </c>
      <c r="O3502" s="16"/>
      <c r="P3502" s="14"/>
      <c r="Q3502" s="12"/>
      <c r="R3502" s="13"/>
    </row>
    <row r="3503" spans="1:18" ht="15.75" customHeight="1">
      <c r="A3503" s="1"/>
      <c r="B3503" s="6" t="s">
        <v>14</v>
      </c>
      <c r="C3503" s="6">
        <v>1185732</v>
      </c>
      <c r="D3503" s="7">
        <v>44380</v>
      </c>
      <c r="E3503" s="6" t="s">
        <v>15</v>
      </c>
      <c r="F3503" s="6" t="s">
        <v>119</v>
      </c>
      <c r="G3503" s="6" t="s">
        <v>120</v>
      </c>
      <c r="H3503" s="6" t="s">
        <v>22</v>
      </c>
      <c r="I3503" s="8">
        <v>0.6</v>
      </c>
      <c r="J3503" s="9">
        <v>4750</v>
      </c>
      <c r="K3503" s="10">
        <f t="shared" si="26"/>
        <v>2850</v>
      </c>
      <c r="L3503" s="10">
        <f t="shared" si="27"/>
        <v>997.49999999999989</v>
      </c>
      <c r="M3503" s="11">
        <v>0.35</v>
      </c>
      <c r="O3503" s="16"/>
      <c r="P3503" s="14"/>
      <c r="Q3503" s="12"/>
      <c r="R3503" s="13"/>
    </row>
    <row r="3504" spans="1:18" ht="15.75" customHeight="1">
      <c r="A3504" s="1"/>
      <c r="B3504" s="6" t="s">
        <v>14</v>
      </c>
      <c r="C3504" s="6">
        <v>1185732</v>
      </c>
      <c r="D3504" s="7">
        <v>44412</v>
      </c>
      <c r="E3504" s="6" t="s">
        <v>15</v>
      </c>
      <c r="F3504" s="6" t="s">
        <v>119</v>
      </c>
      <c r="G3504" s="6" t="s">
        <v>120</v>
      </c>
      <c r="H3504" s="6" t="s">
        <v>17</v>
      </c>
      <c r="I3504" s="8">
        <v>0.54999999999999993</v>
      </c>
      <c r="J3504" s="9">
        <v>6250</v>
      </c>
      <c r="K3504" s="10">
        <f t="shared" si="26"/>
        <v>3437.4999999999995</v>
      </c>
      <c r="L3504" s="10">
        <f t="shared" si="27"/>
        <v>1375</v>
      </c>
      <c r="M3504" s="11">
        <v>0.4</v>
      </c>
      <c r="O3504" s="16"/>
      <c r="P3504" s="14"/>
      <c r="Q3504" s="12"/>
      <c r="R3504" s="13"/>
    </row>
    <row r="3505" spans="1:18" ht="15.75" customHeight="1">
      <c r="A3505" s="1"/>
      <c r="B3505" s="6" t="s">
        <v>14</v>
      </c>
      <c r="C3505" s="6">
        <v>1185732</v>
      </c>
      <c r="D3505" s="7">
        <v>44412</v>
      </c>
      <c r="E3505" s="6" t="s">
        <v>15</v>
      </c>
      <c r="F3505" s="6" t="s">
        <v>119</v>
      </c>
      <c r="G3505" s="6" t="s">
        <v>120</v>
      </c>
      <c r="H3505" s="6" t="s">
        <v>18</v>
      </c>
      <c r="I3505" s="8">
        <v>0.5</v>
      </c>
      <c r="J3505" s="9">
        <v>4000</v>
      </c>
      <c r="K3505" s="10">
        <f t="shared" si="26"/>
        <v>2000</v>
      </c>
      <c r="L3505" s="10">
        <f t="shared" si="27"/>
        <v>800</v>
      </c>
      <c r="M3505" s="11">
        <v>0.4</v>
      </c>
      <c r="O3505" s="16"/>
      <c r="P3505" s="14"/>
      <c r="Q3505" s="12"/>
      <c r="R3505" s="13"/>
    </row>
    <row r="3506" spans="1:18" ht="15.75" customHeight="1">
      <c r="A3506" s="1"/>
      <c r="B3506" s="6" t="s">
        <v>14</v>
      </c>
      <c r="C3506" s="6">
        <v>1185732</v>
      </c>
      <c r="D3506" s="7">
        <v>44412</v>
      </c>
      <c r="E3506" s="6" t="s">
        <v>15</v>
      </c>
      <c r="F3506" s="6" t="s">
        <v>119</v>
      </c>
      <c r="G3506" s="6" t="s">
        <v>120</v>
      </c>
      <c r="H3506" s="6" t="s">
        <v>19</v>
      </c>
      <c r="I3506" s="8">
        <v>0.45</v>
      </c>
      <c r="J3506" s="9">
        <v>3250</v>
      </c>
      <c r="K3506" s="10">
        <f t="shared" si="26"/>
        <v>1462.5</v>
      </c>
      <c r="L3506" s="10">
        <f t="shared" si="27"/>
        <v>438.75</v>
      </c>
      <c r="M3506" s="11">
        <v>0.3</v>
      </c>
      <c r="O3506" s="16"/>
      <c r="P3506" s="14"/>
      <c r="Q3506" s="12"/>
      <c r="R3506" s="13"/>
    </row>
    <row r="3507" spans="1:18" ht="15.75" customHeight="1">
      <c r="A3507" s="1"/>
      <c r="B3507" s="6" t="s">
        <v>14</v>
      </c>
      <c r="C3507" s="6">
        <v>1185732</v>
      </c>
      <c r="D3507" s="7">
        <v>44412</v>
      </c>
      <c r="E3507" s="6" t="s">
        <v>15</v>
      </c>
      <c r="F3507" s="6" t="s">
        <v>119</v>
      </c>
      <c r="G3507" s="6" t="s">
        <v>120</v>
      </c>
      <c r="H3507" s="6" t="s">
        <v>20</v>
      </c>
      <c r="I3507" s="8">
        <v>0.45</v>
      </c>
      <c r="J3507" s="9">
        <v>2250</v>
      </c>
      <c r="K3507" s="10">
        <f t="shared" si="26"/>
        <v>1012.5</v>
      </c>
      <c r="L3507" s="10">
        <f t="shared" si="27"/>
        <v>303.75</v>
      </c>
      <c r="M3507" s="11">
        <v>0.3</v>
      </c>
      <c r="O3507" s="16"/>
      <c r="P3507" s="14"/>
      <c r="Q3507" s="12"/>
      <c r="R3507" s="13"/>
    </row>
    <row r="3508" spans="1:18" ht="15.75" customHeight="1">
      <c r="A3508" s="1"/>
      <c r="B3508" s="6" t="s">
        <v>14</v>
      </c>
      <c r="C3508" s="6">
        <v>1185732</v>
      </c>
      <c r="D3508" s="7">
        <v>44412</v>
      </c>
      <c r="E3508" s="6" t="s">
        <v>15</v>
      </c>
      <c r="F3508" s="6" t="s">
        <v>119</v>
      </c>
      <c r="G3508" s="6" t="s">
        <v>120</v>
      </c>
      <c r="H3508" s="6" t="s">
        <v>21</v>
      </c>
      <c r="I3508" s="8">
        <v>0.54999999999999993</v>
      </c>
      <c r="J3508" s="9">
        <v>2000</v>
      </c>
      <c r="K3508" s="10">
        <f t="shared" si="26"/>
        <v>1099.9999999999998</v>
      </c>
      <c r="L3508" s="10">
        <f t="shared" si="27"/>
        <v>329.99999999999994</v>
      </c>
      <c r="M3508" s="11">
        <v>0.3</v>
      </c>
      <c r="O3508" s="16"/>
      <c r="P3508" s="14"/>
      <c r="Q3508" s="12"/>
      <c r="R3508" s="13"/>
    </row>
    <row r="3509" spans="1:18" ht="15.75" customHeight="1">
      <c r="A3509" s="1"/>
      <c r="B3509" s="6" t="s">
        <v>14</v>
      </c>
      <c r="C3509" s="6">
        <v>1185732</v>
      </c>
      <c r="D3509" s="7">
        <v>44412</v>
      </c>
      <c r="E3509" s="6" t="s">
        <v>15</v>
      </c>
      <c r="F3509" s="6" t="s">
        <v>119</v>
      </c>
      <c r="G3509" s="6" t="s">
        <v>120</v>
      </c>
      <c r="H3509" s="6" t="s">
        <v>22</v>
      </c>
      <c r="I3509" s="8">
        <v>0.6</v>
      </c>
      <c r="J3509" s="9">
        <v>3750</v>
      </c>
      <c r="K3509" s="10">
        <f t="shared" si="26"/>
        <v>2250</v>
      </c>
      <c r="L3509" s="10">
        <f t="shared" si="27"/>
        <v>787.5</v>
      </c>
      <c r="M3509" s="11">
        <v>0.35</v>
      </c>
      <c r="O3509" s="16"/>
      <c r="P3509" s="14"/>
      <c r="Q3509" s="12"/>
      <c r="R3509" s="13"/>
    </row>
    <row r="3510" spans="1:18" ht="15.75" customHeight="1">
      <c r="A3510" s="1"/>
      <c r="B3510" s="6" t="s">
        <v>14</v>
      </c>
      <c r="C3510" s="6">
        <v>1185732</v>
      </c>
      <c r="D3510" s="7">
        <v>44442</v>
      </c>
      <c r="E3510" s="6" t="s">
        <v>15</v>
      </c>
      <c r="F3510" s="6" t="s">
        <v>119</v>
      </c>
      <c r="G3510" s="6" t="s">
        <v>120</v>
      </c>
      <c r="H3510" s="6" t="s">
        <v>17</v>
      </c>
      <c r="I3510" s="8">
        <v>0.54999999999999993</v>
      </c>
      <c r="J3510" s="9">
        <v>5000</v>
      </c>
      <c r="K3510" s="10">
        <f t="shared" si="26"/>
        <v>2749.9999999999995</v>
      </c>
      <c r="L3510" s="10">
        <f t="shared" si="27"/>
        <v>1099.9999999999998</v>
      </c>
      <c r="M3510" s="11">
        <v>0.4</v>
      </c>
      <c r="O3510" s="16"/>
      <c r="P3510" s="14"/>
      <c r="Q3510" s="12"/>
      <c r="R3510" s="13"/>
    </row>
    <row r="3511" spans="1:18" ht="15.75" customHeight="1">
      <c r="A3511" s="1"/>
      <c r="B3511" s="6" t="s">
        <v>14</v>
      </c>
      <c r="C3511" s="6">
        <v>1185732</v>
      </c>
      <c r="D3511" s="7">
        <v>44442</v>
      </c>
      <c r="E3511" s="6" t="s">
        <v>15</v>
      </c>
      <c r="F3511" s="6" t="s">
        <v>119</v>
      </c>
      <c r="G3511" s="6" t="s">
        <v>120</v>
      </c>
      <c r="H3511" s="6" t="s">
        <v>18</v>
      </c>
      <c r="I3511" s="8">
        <v>0.5</v>
      </c>
      <c r="J3511" s="9">
        <v>3000</v>
      </c>
      <c r="K3511" s="10">
        <f t="shared" si="26"/>
        <v>1500</v>
      </c>
      <c r="L3511" s="10">
        <f t="shared" si="27"/>
        <v>600</v>
      </c>
      <c r="M3511" s="11">
        <v>0.4</v>
      </c>
      <c r="O3511" s="16"/>
      <c r="P3511" s="14"/>
      <c r="Q3511" s="12"/>
      <c r="R3511" s="13"/>
    </row>
    <row r="3512" spans="1:18" ht="15.75" customHeight="1">
      <c r="A3512" s="1"/>
      <c r="B3512" s="6" t="s">
        <v>14</v>
      </c>
      <c r="C3512" s="6">
        <v>1185732</v>
      </c>
      <c r="D3512" s="7">
        <v>44442</v>
      </c>
      <c r="E3512" s="6" t="s">
        <v>15</v>
      </c>
      <c r="F3512" s="6" t="s">
        <v>119</v>
      </c>
      <c r="G3512" s="6" t="s">
        <v>120</v>
      </c>
      <c r="H3512" s="6" t="s">
        <v>19</v>
      </c>
      <c r="I3512" s="8">
        <v>0.45</v>
      </c>
      <c r="J3512" s="9">
        <v>2000</v>
      </c>
      <c r="K3512" s="10">
        <f t="shared" si="26"/>
        <v>900</v>
      </c>
      <c r="L3512" s="10">
        <f t="shared" si="27"/>
        <v>270</v>
      </c>
      <c r="M3512" s="11">
        <v>0.3</v>
      </c>
      <c r="O3512" s="16"/>
      <c r="P3512" s="14"/>
      <c r="Q3512" s="12"/>
      <c r="R3512" s="13"/>
    </row>
    <row r="3513" spans="1:18" ht="15.75" customHeight="1">
      <c r="A3513" s="1"/>
      <c r="B3513" s="6" t="s">
        <v>14</v>
      </c>
      <c r="C3513" s="6">
        <v>1185732</v>
      </c>
      <c r="D3513" s="7">
        <v>44442</v>
      </c>
      <c r="E3513" s="6" t="s">
        <v>15</v>
      </c>
      <c r="F3513" s="6" t="s">
        <v>119</v>
      </c>
      <c r="G3513" s="6" t="s">
        <v>120</v>
      </c>
      <c r="H3513" s="6" t="s">
        <v>20</v>
      </c>
      <c r="I3513" s="8">
        <v>0.45</v>
      </c>
      <c r="J3513" s="9">
        <v>1750</v>
      </c>
      <c r="K3513" s="10">
        <f t="shared" si="26"/>
        <v>787.5</v>
      </c>
      <c r="L3513" s="10">
        <f t="shared" si="27"/>
        <v>236.25</v>
      </c>
      <c r="M3513" s="11">
        <v>0.3</v>
      </c>
      <c r="O3513" s="16"/>
      <c r="P3513" s="14"/>
      <c r="Q3513" s="12"/>
      <c r="R3513" s="13"/>
    </row>
    <row r="3514" spans="1:18" ht="15.75" customHeight="1">
      <c r="A3514" s="1"/>
      <c r="B3514" s="6" t="s">
        <v>14</v>
      </c>
      <c r="C3514" s="6">
        <v>1185732</v>
      </c>
      <c r="D3514" s="7">
        <v>44442</v>
      </c>
      <c r="E3514" s="6" t="s">
        <v>15</v>
      </c>
      <c r="F3514" s="6" t="s">
        <v>119</v>
      </c>
      <c r="G3514" s="6" t="s">
        <v>120</v>
      </c>
      <c r="H3514" s="6" t="s">
        <v>21</v>
      </c>
      <c r="I3514" s="8">
        <v>0.54999999999999993</v>
      </c>
      <c r="J3514" s="9">
        <v>1750</v>
      </c>
      <c r="K3514" s="10">
        <f t="shared" si="26"/>
        <v>962.49999999999989</v>
      </c>
      <c r="L3514" s="10">
        <f t="shared" si="27"/>
        <v>288.74999999999994</v>
      </c>
      <c r="M3514" s="11">
        <v>0.3</v>
      </c>
      <c r="O3514" s="16"/>
      <c r="P3514" s="14"/>
      <c r="Q3514" s="12"/>
      <c r="R3514" s="13"/>
    </row>
    <row r="3515" spans="1:18" ht="15.75" customHeight="1">
      <c r="A3515" s="1"/>
      <c r="B3515" s="6" t="s">
        <v>14</v>
      </c>
      <c r="C3515" s="6">
        <v>1185732</v>
      </c>
      <c r="D3515" s="7">
        <v>44442</v>
      </c>
      <c r="E3515" s="6" t="s">
        <v>15</v>
      </c>
      <c r="F3515" s="6" t="s">
        <v>119</v>
      </c>
      <c r="G3515" s="6" t="s">
        <v>120</v>
      </c>
      <c r="H3515" s="6" t="s">
        <v>22</v>
      </c>
      <c r="I3515" s="8">
        <v>0.6</v>
      </c>
      <c r="J3515" s="9">
        <v>2750</v>
      </c>
      <c r="K3515" s="10">
        <f t="shared" si="26"/>
        <v>1650</v>
      </c>
      <c r="L3515" s="10">
        <f t="shared" si="27"/>
        <v>577.5</v>
      </c>
      <c r="M3515" s="11">
        <v>0.35</v>
      </c>
      <c r="O3515" s="16"/>
      <c r="P3515" s="14"/>
      <c r="Q3515" s="12"/>
      <c r="R3515" s="13"/>
    </row>
    <row r="3516" spans="1:18" ht="15.75" customHeight="1">
      <c r="A3516" s="1"/>
      <c r="B3516" s="6" t="s">
        <v>14</v>
      </c>
      <c r="C3516" s="6">
        <v>1185732</v>
      </c>
      <c r="D3516" s="7">
        <v>44474</v>
      </c>
      <c r="E3516" s="6" t="s">
        <v>15</v>
      </c>
      <c r="F3516" s="6" t="s">
        <v>119</v>
      </c>
      <c r="G3516" s="6" t="s">
        <v>120</v>
      </c>
      <c r="H3516" s="6" t="s">
        <v>17</v>
      </c>
      <c r="I3516" s="8">
        <v>0.6</v>
      </c>
      <c r="J3516" s="9">
        <v>4500</v>
      </c>
      <c r="K3516" s="10">
        <f t="shared" si="26"/>
        <v>2700</v>
      </c>
      <c r="L3516" s="10">
        <f t="shared" si="27"/>
        <v>1080</v>
      </c>
      <c r="M3516" s="11">
        <v>0.4</v>
      </c>
      <c r="O3516" s="16"/>
      <c r="P3516" s="14"/>
      <c r="Q3516" s="12"/>
      <c r="R3516" s="13"/>
    </row>
    <row r="3517" spans="1:18" ht="15.75" customHeight="1">
      <c r="A3517" s="1"/>
      <c r="B3517" s="6" t="s">
        <v>14</v>
      </c>
      <c r="C3517" s="6">
        <v>1185732</v>
      </c>
      <c r="D3517" s="7">
        <v>44474</v>
      </c>
      <c r="E3517" s="6" t="s">
        <v>15</v>
      </c>
      <c r="F3517" s="6" t="s">
        <v>119</v>
      </c>
      <c r="G3517" s="6" t="s">
        <v>120</v>
      </c>
      <c r="H3517" s="6" t="s">
        <v>18</v>
      </c>
      <c r="I3517" s="8">
        <v>0.55000000000000004</v>
      </c>
      <c r="J3517" s="9">
        <v>2750</v>
      </c>
      <c r="K3517" s="10">
        <f t="shared" si="26"/>
        <v>1512.5000000000002</v>
      </c>
      <c r="L3517" s="10">
        <f t="shared" si="27"/>
        <v>605.00000000000011</v>
      </c>
      <c r="M3517" s="11">
        <v>0.4</v>
      </c>
      <c r="O3517" s="16"/>
      <c r="P3517" s="14"/>
      <c r="Q3517" s="12"/>
      <c r="R3517" s="13"/>
    </row>
    <row r="3518" spans="1:18" ht="15.75" customHeight="1">
      <c r="A3518" s="1"/>
      <c r="B3518" s="6" t="s">
        <v>14</v>
      </c>
      <c r="C3518" s="6">
        <v>1185732</v>
      </c>
      <c r="D3518" s="7">
        <v>44474</v>
      </c>
      <c r="E3518" s="6" t="s">
        <v>15</v>
      </c>
      <c r="F3518" s="6" t="s">
        <v>119</v>
      </c>
      <c r="G3518" s="6" t="s">
        <v>120</v>
      </c>
      <c r="H3518" s="6" t="s">
        <v>19</v>
      </c>
      <c r="I3518" s="8">
        <v>0.55000000000000004</v>
      </c>
      <c r="J3518" s="9">
        <v>1750</v>
      </c>
      <c r="K3518" s="10">
        <f t="shared" si="26"/>
        <v>962.50000000000011</v>
      </c>
      <c r="L3518" s="10">
        <f t="shared" si="27"/>
        <v>288.75</v>
      </c>
      <c r="M3518" s="11">
        <v>0.3</v>
      </c>
      <c r="O3518" s="16"/>
      <c r="P3518" s="14"/>
      <c r="Q3518" s="12"/>
      <c r="R3518" s="13"/>
    </row>
    <row r="3519" spans="1:18" ht="15.75" customHeight="1">
      <c r="A3519" s="1"/>
      <c r="B3519" s="6" t="s">
        <v>14</v>
      </c>
      <c r="C3519" s="6">
        <v>1185732</v>
      </c>
      <c r="D3519" s="7">
        <v>44474</v>
      </c>
      <c r="E3519" s="6" t="s">
        <v>15</v>
      </c>
      <c r="F3519" s="6" t="s">
        <v>119</v>
      </c>
      <c r="G3519" s="6" t="s">
        <v>120</v>
      </c>
      <c r="H3519" s="6" t="s">
        <v>20</v>
      </c>
      <c r="I3519" s="8">
        <v>0.55000000000000004</v>
      </c>
      <c r="J3519" s="9">
        <v>1500</v>
      </c>
      <c r="K3519" s="10">
        <f t="shared" si="26"/>
        <v>825.00000000000011</v>
      </c>
      <c r="L3519" s="10">
        <f t="shared" si="27"/>
        <v>247.50000000000003</v>
      </c>
      <c r="M3519" s="11">
        <v>0.3</v>
      </c>
      <c r="O3519" s="16"/>
      <c r="P3519" s="14"/>
      <c r="Q3519" s="12"/>
      <c r="R3519" s="13"/>
    </row>
    <row r="3520" spans="1:18" ht="15.75" customHeight="1">
      <c r="A3520" s="1"/>
      <c r="B3520" s="6" t="s">
        <v>14</v>
      </c>
      <c r="C3520" s="6">
        <v>1185732</v>
      </c>
      <c r="D3520" s="7">
        <v>44474</v>
      </c>
      <c r="E3520" s="6" t="s">
        <v>15</v>
      </c>
      <c r="F3520" s="6" t="s">
        <v>119</v>
      </c>
      <c r="G3520" s="6" t="s">
        <v>120</v>
      </c>
      <c r="H3520" s="6" t="s">
        <v>21</v>
      </c>
      <c r="I3520" s="8">
        <v>0.65</v>
      </c>
      <c r="J3520" s="9">
        <v>1500</v>
      </c>
      <c r="K3520" s="10">
        <f t="shared" si="26"/>
        <v>975</v>
      </c>
      <c r="L3520" s="10">
        <f t="shared" si="27"/>
        <v>292.5</v>
      </c>
      <c r="M3520" s="11">
        <v>0.3</v>
      </c>
      <c r="O3520" s="16"/>
      <c r="P3520" s="14"/>
      <c r="Q3520" s="12"/>
      <c r="R3520" s="13"/>
    </row>
    <row r="3521" spans="1:18" ht="15.75" customHeight="1">
      <c r="A3521" s="1"/>
      <c r="B3521" s="6" t="s">
        <v>14</v>
      </c>
      <c r="C3521" s="6">
        <v>1185732</v>
      </c>
      <c r="D3521" s="7">
        <v>44474</v>
      </c>
      <c r="E3521" s="6" t="s">
        <v>15</v>
      </c>
      <c r="F3521" s="6" t="s">
        <v>119</v>
      </c>
      <c r="G3521" s="6" t="s">
        <v>120</v>
      </c>
      <c r="H3521" s="6" t="s">
        <v>22</v>
      </c>
      <c r="I3521" s="8">
        <v>0.7</v>
      </c>
      <c r="J3521" s="9">
        <v>2750</v>
      </c>
      <c r="K3521" s="10">
        <f t="shared" si="26"/>
        <v>1924.9999999999998</v>
      </c>
      <c r="L3521" s="10">
        <f t="shared" si="27"/>
        <v>673.74999999999989</v>
      </c>
      <c r="M3521" s="11">
        <v>0.35</v>
      </c>
      <c r="O3521" s="16"/>
      <c r="P3521" s="14"/>
      <c r="Q3521" s="12"/>
      <c r="R3521" s="13"/>
    </row>
    <row r="3522" spans="1:18" ht="15.75" customHeight="1">
      <c r="A3522" s="1"/>
      <c r="B3522" s="6" t="s">
        <v>14</v>
      </c>
      <c r="C3522" s="6">
        <v>1185732</v>
      </c>
      <c r="D3522" s="7">
        <v>44504</v>
      </c>
      <c r="E3522" s="6" t="s">
        <v>15</v>
      </c>
      <c r="F3522" s="6" t="s">
        <v>119</v>
      </c>
      <c r="G3522" s="6" t="s">
        <v>120</v>
      </c>
      <c r="H3522" s="6" t="s">
        <v>17</v>
      </c>
      <c r="I3522" s="8">
        <v>0.65</v>
      </c>
      <c r="J3522" s="9">
        <v>4250</v>
      </c>
      <c r="K3522" s="10">
        <f t="shared" si="26"/>
        <v>2762.5</v>
      </c>
      <c r="L3522" s="10">
        <f t="shared" si="27"/>
        <v>1105</v>
      </c>
      <c r="M3522" s="11">
        <v>0.4</v>
      </c>
      <c r="O3522" s="16"/>
      <c r="P3522" s="14"/>
      <c r="Q3522" s="12"/>
      <c r="R3522" s="13"/>
    </row>
    <row r="3523" spans="1:18" ht="15.75" customHeight="1">
      <c r="A3523" s="1"/>
      <c r="B3523" s="6" t="s">
        <v>14</v>
      </c>
      <c r="C3523" s="6">
        <v>1185732</v>
      </c>
      <c r="D3523" s="7">
        <v>44504</v>
      </c>
      <c r="E3523" s="6" t="s">
        <v>15</v>
      </c>
      <c r="F3523" s="6" t="s">
        <v>119</v>
      </c>
      <c r="G3523" s="6" t="s">
        <v>120</v>
      </c>
      <c r="H3523" s="6" t="s">
        <v>18</v>
      </c>
      <c r="I3523" s="8">
        <v>0.55000000000000004</v>
      </c>
      <c r="J3523" s="9">
        <v>3000</v>
      </c>
      <c r="K3523" s="10">
        <f t="shared" si="26"/>
        <v>1650.0000000000002</v>
      </c>
      <c r="L3523" s="10">
        <f t="shared" si="27"/>
        <v>660.00000000000011</v>
      </c>
      <c r="M3523" s="11">
        <v>0.4</v>
      </c>
      <c r="O3523" s="16"/>
      <c r="P3523" s="14"/>
      <c r="Q3523" s="12"/>
      <c r="R3523" s="13"/>
    </row>
    <row r="3524" spans="1:18" ht="15.75" customHeight="1">
      <c r="A3524" s="1"/>
      <c r="B3524" s="6" t="s">
        <v>14</v>
      </c>
      <c r="C3524" s="6">
        <v>1185732</v>
      </c>
      <c r="D3524" s="7">
        <v>44504</v>
      </c>
      <c r="E3524" s="6" t="s">
        <v>15</v>
      </c>
      <c r="F3524" s="6" t="s">
        <v>119</v>
      </c>
      <c r="G3524" s="6" t="s">
        <v>120</v>
      </c>
      <c r="H3524" s="6" t="s">
        <v>19</v>
      </c>
      <c r="I3524" s="8">
        <v>0.55000000000000004</v>
      </c>
      <c r="J3524" s="9">
        <v>2950</v>
      </c>
      <c r="K3524" s="10">
        <f t="shared" si="26"/>
        <v>1622.5000000000002</v>
      </c>
      <c r="L3524" s="10">
        <f t="shared" si="27"/>
        <v>486.75000000000006</v>
      </c>
      <c r="M3524" s="11">
        <v>0.3</v>
      </c>
      <c r="O3524" s="16"/>
      <c r="P3524" s="14"/>
      <c r="Q3524" s="12"/>
      <c r="R3524" s="13"/>
    </row>
    <row r="3525" spans="1:18" ht="15.75" customHeight="1">
      <c r="A3525" s="1"/>
      <c r="B3525" s="6" t="s">
        <v>14</v>
      </c>
      <c r="C3525" s="6">
        <v>1185732</v>
      </c>
      <c r="D3525" s="7">
        <v>44504</v>
      </c>
      <c r="E3525" s="6" t="s">
        <v>15</v>
      </c>
      <c r="F3525" s="6" t="s">
        <v>119</v>
      </c>
      <c r="G3525" s="6" t="s">
        <v>120</v>
      </c>
      <c r="H3525" s="6" t="s">
        <v>20</v>
      </c>
      <c r="I3525" s="8">
        <v>0.55000000000000004</v>
      </c>
      <c r="J3525" s="9">
        <v>2750</v>
      </c>
      <c r="K3525" s="10">
        <f t="shared" si="26"/>
        <v>1512.5000000000002</v>
      </c>
      <c r="L3525" s="10">
        <f t="shared" si="27"/>
        <v>453.75000000000006</v>
      </c>
      <c r="M3525" s="11">
        <v>0.3</v>
      </c>
      <c r="O3525" s="16"/>
      <c r="P3525" s="14"/>
      <c r="Q3525" s="12"/>
      <c r="R3525" s="13"/>
    </row>
    <row r="3526" spans="1:18" ht="15.75" customHeight="1">
      <c r="A3526" s="1"/>
      <c r="B3526" s="6" t="s">
        <v>14</v>
      </c>
      <c r="C3526" s="6">
        <v>1185732</v>
      </c>
      <c r="D3526" s="7">
        <v>44504</v>
      </c>
      <c r="E3526" s="6" t="s">
        <v>15</v>
      </c>
      <c r="F3526" s="6" t="s">
        <v>119</v>
      </c>
      <c r="G3526" s="6" t="s">
        <v>120</v>
      </c>
      <c r="H3526" s="6" t="s">
        <v>21</v>
      </c>
      <c r="I3526" s="8">
        <v>0.65</v>
      </c>
      <c r="J3526" s="9">
        <v>2500</v>
      </c>
      <c r="K3526" s="10">
        <f t="shared" si="26"/>
        <v>1625</v>
      </c>
      <c r="L3526" s="10">
        <f t="shared" si="27"/>
        <v>487.5</v>
      </c>
      <c r="M3526" s="11">
        <v>0.3</v>
      </c>
      <c r="O3526" s="16"/>
      <c r="P3526" s="14"/>
      <c r="Q3526" s="12"/>
      <c r="R3526" s="13"/>
    </row>
    <row r="3527" spans="1:18" ht="15.75" customHeight="1">
      <c r="A3527" s="1"/>
      <c r="B3527" s="6" t="s">
        <v>14</v>
      </c>
      <c r="C3527" s="6">
        <v>1185732</v>
      </c>
      <c r="D3527" s="7">
        <v>44504</v>
      </c>
      <c r="E3527" s="6" t="s">
        <v>15</v>
      </c>
      <c r="F3527" s="6" t="s">
        <v>119</v>
      </c>
      <c r="G3527" s="6" t="s">
        <v>120</v>
      </c>
      <c r="H3527" s="6" t="s">
        <v>22</v>
      </c>
      <c r="I3527" s="8">
        <v>0.7</v>
      </c>
      <c r="J3527" s="9">
        <v>3500</v>
      </c>
      <c r="K3527" s="10">
        <f t="shared" si="26"/>
        <v>2450</v>
      </c>
      <c r="L3527" s="10">
        <f t="shared" si="27"/>
        <v>857.5</v>
      </c>
      <c r="M3527" s="11">
        <v>0.35</v>
      </c>
      <c r="O3527" s="16"/>
      <c r="P3527" s="14"/>
      <c r="Q3527" s="12"/>
      <c r="R3527" s="13"/>
    </row>
    <row r="3528" spans="1:18" ht="15.75" customHeight="1">
      <c r="A3528" s="1"/>
      <c r="B3528" s="6" t="s">
        <v>14</v>
      </c>
      <c r="C3528" s="6">
        <v>1185732</v>
      </c>
      <c r="D3528" s="7">
        <v>44533</v>
      </c>
      <c r="E3528" s="6" t="s">
        <v>15</v>
      </c>
      <c r="F3528" s="6" t="s">
        <v>119</v>
      </c>
      <c r="G3528" s="6" t="s">
        <v>120</v>
      </c>
      <c r="H3528" s="6" t="s">
        <v>17</v>
      </c>
      <c r="I3528" s="8">
        <v>0.65</v>
      </c>
      <c r="J3528" s="9">
        <v>5750</v>
      </c>
      <c r="K3528" s="10">
        <f t="shared" si="26"/>
        <v>3737.5</v>
      </c>
      <c r="L3528" s="10">
        <f t="shared" si="27"/>
        <v>1495</v>
      </c>
      <c r="M3528" s="11">
        <v>0.4</v>
      </c>
      <c r="O3528" s="16"/>
      <c r="P3528" s="14"/>
      <c r="Q3528" s="12"/>
      <c r="R3528" s="13"/>
    </row>
    <row r="3529" spans="1:18" ht="15.75" customHeight="1">
      <c r="A3529" s="1"/>
      <c r="B3529" s="6" t="s">
        <v>14</v>
      </c>
      <c r="C3529" s="6">
        <v>1185732</v>
      </c>
      <c r="D3529" s="7">
        <v>44533</v>
      </c>
      <c r="E3529" s="6" t="s">
        <v>15</v>
      </c>
      <c r="F3529" s="6" t="s">
        <v>119</v>
      </c>
      <c r="G3529" s="6" t="s">
        <v>120</v>
      </c>
      <c r="H3529" s="6" t="s">
        <v>18</v>
      </c>
      <c r="I3529" s="8">
        <v>0.55000000000000004</v>
      </c>
      <c r="J3529" s="9">
        <v>3750</v>
      </c>
      <c r="K3529" s="10">
        <f t="shared" si="26"/>
        <v>2062.5</v>
      </c>
      <c r="L3529" s="10">
        <f t="shared" si="27"/>
        <v>825</v>
      </c>
      <c r="M3529" s="11">
        <v>0.4</v>
      </c>
      <c r="O3529" s="16"/>
      <c r="P3529" s="14"/>
      <c r="Q3529" s="12"/>
      <c r="R3529" s="13"/>
    </row>
    <row r="3530" spans="1:18" ht="15.75" customHeight="1">
      <c r="A3530" s="1"/>
      <c r="B3530" s="6" t="s">
        <v>14</v>
      </c>
      <c r="C3530" s="6">
        <v>1185732</v>
      </c>
      <c r="D3530" s="7">
        <v>44533</v>
      </c>
      <c r="E3530" s="6" t="s">
        <v>15</v>
      </c>
      <c r="F3530" s="6" t="s">
        <v>119</v>
      </c>
      <c r="G3530" s="6" t="s">
        <v>120</v>
      </c>
      <c r="H3530" s="6" t="s">
        <v>19</v>
      </c>
      <c r="I3530" s="8">
        <v>0.55000000000000004</v>
      </c>
      <c r="J3530" s="9">
        <v>3500</v>
      </c>
      <c r="K3530" s="10">
        <f t="shared" si="26"/>
        <v>1925.0000000000002</v>
      </c>
      <c r="L3530" s="10">
        <f t="shared" si="27"/>
        <v>577.5</v>
      </c>
      <c r="M3530" s="11">
        <v>0.3</v>
      </c>
      <c r="O3530" s="16"/>
      <c r="P3530" s="14"/>
      <c r="Q3530" s="12"/>
      <c r="R3530" s="13"/>
    </row>
    <row r="3531" spans="1:18" ht="15.75" customHeight="1">
      <c r="A3531" s="1"/>
      <c r="B3531" s="6" t="s">
        <v>14</v>
      </c>
      <c r="C3531" s="6">
        <v>1185732</v>
      </c>
      <c r="D3531" s="7">
        <v>44533</v>
      </c>
      <c r="E3531" s="6" t="s">
        <v>15</v>
      </c>
      <c r="F3531" s="6" t="s">
        <v>119</v>
      </c>
      <c r="G3531" s="6" t="s">
        <v>120</v>
      </c>
      <c r="H3531" s="6" t="s">
        <v>20</v>
      </c>
      <c r="I3531" s="8">
        <v>0.55000000000000004</v>
      </c>
      <c r="J3531" s="9">
        <v>3000</v>
      </c>
      <c r="K3531" s="10">
        <f t="shared" si="26"/>
        <v>1650.0000000000002</v>
      </c>
      <c r="L3531" s="10">
        <f t="shared" si="27"/>
        <v>495.00000000000006</v>
      </c>
      <c r="M3531" s="11">
        <v>0.3</v>
      </c>
      <c r="O3531" s="16"/>
      <c r="P3531" s="14"/>
      <c r="Q3531" s="12"/>
      <c r="R3531" s="13"/>
    </row>
    <row r="3532" spans="1:18" ht="15.75" customHeight="1">
      <c r="A3532" s="1"/>
      <c r="B3532" s="6" t="s">
        <v>14</v>
      </c>
      <c r="C3532" s="6">
        <v>1185732</v>
      </c>
      <c r="D3532" s="7">
        <v>44533</v>
      </c>
      <c r="E3532" s="6" t="s">
        <v>15</v>
      </c>
      <c r="F3532" s="6" t="s">
        <v>119</v>
      </c>
      <c r="G3532" s="6" t="s">
        <v>120</v>
      </c>
      <c r="H3532" s="6" t="s">
        <v>21</v>
      </c>
      <c r="I3532" s="8">
        <v>0.65</v>
      </c>
      <c r="J3532" s="9">
        <v>3000</v>
      </c>
      <c r="K3532" s="10">
        <f t="shared" si="26"/>
        <v>1950</v>
      </c>
      <c r="L3532" s="10">
        <f t="shared" si="27"/>
        <v>585</v>
      </c>
      <c r="M3532" s="11">
        <v>0.3</v>
      </c>
      <c r="O3532" s="16"/>
      <c r="P3532" s="14"/>
      <c r="Q3532" s="12"/>
      <c r="R3532" s="13"/>
    </row>
    <row r="3533" spans="1:18" ht="15.75" customHeight="1">
      <c r="A3533" s="1"/>
      <c r="B3533" s="6" t="s">
        <v>14</v>
      </c>
      <c r="C3533" s="6">
        <v>1185732</v>
      </c>
      <c r="D3533" s="7">
        <v>44533</v>
      </c>
      <c r="E3533" s="6" t="s">
        <v>15</v>
      </c>
      <c r="F3533" s="6" t="s">
        <v>119</v>
      </c>
      <c r="G3533" s="6" t="s">
        <v>120</v>
      </c>
      <c r="H3533" s="6" t="s">
        <v>22</v>
      </c>
      <c r="I3533" s="8">
        <v>0.7</v>
      </c>
      <c r="J3533" s="9">
        <v>4000</v>
      </c>
      <c r="K3533" s="10">
        <f t="shared" si="26"/>
        <v>2800</v>
      </c>
      <c r="L3533" s="10">
        <f t="shared" si="27"/>
        <v>979.99999999999989</v>
      </c>
      <c r="M3533" s="11">
        <v>0.35</v>
      </c>
      <c r="O3533" s="16"/>
      <c r="P3533" s="14"/>
      <c r="Q3533" s="12"/>
      <c r="R3533" s="13"/>
    </row>
    <row r="3534" spans="1:18" ht="15.75" customHeight="1">
      <c r="A3534" s="1" t="s">
        <v>39</v>
      </c>
      <c r="B3534" s="6" t="s">
        <v>14</v>
      </c>
      <c r="C3534" s="6">
        <v>1185732</v>
      </c>
      <c r="D3534" s="7">
        <v>44206</v>
      </c>
      <c r="E3534" s="6" t="s">
        <v>15</v>
      </c>
      <c r="F3534" s="6" t="s">
        <v>121</v>
      </c>
      <c r="G3534" s="6" t="s">
        <v>122</v>
      </c>
      <c r="H3534" s="6" t="s">
        <v>17</v>
      </c>
      <c r="I3534" s="8">
        <v>0.35000000000000003</v>
      </c>
      <c r="J3534" s="9">
        <v>4250</v>
      </c>
      <c r="K3534" s="10">
        <f t="shared" si="26"/>
        <v>1487.5000000000002</v>
      </c>
      <c r="L3534" s="10">
        <f t="shared" si="27"/>
        <v>520.625</v>
      </c>
      <c r="M3534" s="11">
        <v>0.35</v>
      </c>
      <c r="O3534" s="16"/>
      <c r="P3534" s="14"/>
      <c r="Q3534" s="12"/>
      <c r="R3534" s="13"/>
    </row>
    <row r="3535" spans="1:18" ht="15.75" customHeight="1">
      <c r="A3535" s="1"/>
      <c r="B3535" s="6" t="s">
        <v>14</v>
      </c>
      <c r="C3535" s="6">
        <v>1185732</v>
      </c>
      <c r="D3535" s="7">
        <v>44206</v>
      </c>
      <c r="E3535" s="6" t="s">
        <v>15</v>
      </c>
      <c r="F3535" s="6" t="s">
        <v>121</v>
      </c>
      <c r="G3535" s="6" t="s">
        <v>122</v>
      </c>
      <c r="H3535" s="6" t="s">
        <v>18</v>
      </c>
      <c r="I3535" s="8">
        <v>0.35000000000000003</v>
      </c>
      <c r="J3535" s="9">
        <v>2250</v>
      </c>
      <c r="K3535" s="10">
        <f t="shared" si="26"/>
        <v>787.50000000000011</v>
      </c>
      <c r="L3535" s="10">
        <f t="shared" si="27"/>
        <v>275.625</v>
      </c>
      <c r="M3535" s="11">
        <v>0.35</v>
      </c>
      <c r="O3535" s="16"/>
      <c r="P3535" s="14"/>
      <c r="Q3535" s="12"/>
      <c r="R3535" s="13"/>
    </row>
    <row r="3536" spans="1:18" ht="15.75" customHeight="1">
      <c r="A3536" s="1"/>
      <c r="B3536" s="6" t="s">
        <v>14</v>
      </c>
      <c r="C3536" s="6">
        <v>1185732</v>
      </c>
      <c r="D3536" s="7">
        <v>44206</v>
      </c>
      <c r="E3536" s="6" t="s">
        <v>15</v>
      </c>
      <c r="F3536" s="6" t="s">
        <v>121</v>
      </c>
      <c r="G3536" s="6" t="s">
        <v>122</v>
      </c>
      <c r="H3536" s="6" t="s">
        <v>19</v>
      </c>
      <c r="I3536" s="8">
        <v>0.25000000000000006</v>
      </c>
      <c r="J3536" s="9">
        <v>2250</v>
      </c>
      <c r="K3536" s="10">
        <f t="shared" si="26"/>
        <v>562.50000000000011</v>
      </c>
      <c r="L3536" s="10">
        <f t="shared" si="27"/>
        <v>225.00000000000006</v>
      </c>
      <c r="M3536" s="11">
        <v>0.4</v>
      </c>
      <c r="O3536" s="16"/>
      <c r="P3536" s="14"/>
      <c r="Q3536" s="12"/>
      <c r="R3536" s="13"/>
    </row>
    <row r="3537" spans="1:18" ht="15.75" customHeight="1">
      <c r="A3537" s="1"/>
      <c r="B3537" s="6" t="s">
        <v>14</v>
      </c>
      <c r="C3537" s="6">
        <v>1185732</v>
      </c>
      <c r="D3537" s="7">
        <v>44206</v>
      </c>
      <c r="E3537" s="6" t="s">
        <v>15</v>
      </c>
      <c r="F3537" s="6" t="s">
        <v>121</v>
      </c>
      <c r="G3537" s="6" t="s">
        <v>122</v>
      </c>
      <c r="H3537" s="6" t="s">
        <v>20</v>
      </c>
      <c r="I3537" s="8">
        <v>0.3</v>
      </c>
      <c r="J3537" s="9">
        <v>750</v>
      </c>
      <c r="K3537" s="10">
        <f t="shared" si="26"/>
        <v>225</v>
      </c>
      <c r="L3537" s="10">
        <f t="shared" si="27"/>
        <v>90</v>
      </c>
      <c r="M3537" s="11">
        <v>0.4</v>
      </c>
      <c r="O3537" s="16"/>
      <c r="P3537" s="14"/>
      <c r="Q3537" s="12"/>
      <c r="R3537" s="13"/>
    </row>
    <row r="3538" spans="1:18" ht="15.75" customHeight="1">
      <c r="A3538" s="1"/>
      <c r="B3538" s="6" t="s">
        <v>14</v>
      </c>
      <c r="C3538" s="6">
        <v>1185732</v>
      </c>
      <c r="D3538" s="7">
        <v>44206</v>
      </c>
      <c r="E3538" s="6" t="s">
        <v>15</v>
      </c>
      <c r="F3538" s="6" t="s">
        <v>121</v>
      </c>
      <c r="G3538" s="6" t="s">
        <v>122</v>
      </c>
      <c r="H3538" s="6" t="s">
        <v>21</v>
      </c>
      <c r="I3538" s="8">
        <v>0.45</v>
      </c>
      <c r="J3538" s="9">
        <v>1250</v>
      </c>
      <c r="K3538" s="10">
        <f t="shared" si="26"/>
        <v>562.5</v>
      </c>
      <c r="L3538" s="10">
        <f t="shared" si="27"/>
        <v>168.75</v>
      </c>
      <c r="M3538" s="11">
        <v>0.3</v>
      </c>
      <c r="O3538" s="16"/>
      <c r="P3538" s="14"/>
      <c r="Q3538" s="12"/>
      <c r="R3538" s="13"/>
    </row>
    <row r="3539" spans="1:18" ht="15.75" customHeight="1">
      <c r="A3539" s="1"/>
      <c r="B3539" s="6" t="s">
        <v>14</v>
      </c>
      <c r="C3539" s="6">
        <v>1185732</v>
      </c>
      <c r="D3539" s="7">
        <v>44206</v>
      </c>
      <c r="E3539" s="6" t="s">
        <v>15</v>
      </c>
      <c r="F3539" s="6" t="s">
        <v>121</v>
      </c>
      <c r="G3539" s="6" t="s">
        <v>122</v>
      </c>
      <c r="H3539" s="6" t="s">
        <v>22</v>
      </c>
      <c r="I3539" s="8">
        <v>0.35000000000000003</v>
      </c>
      <c r="J3539" s="9">
        <v>2250</v>
      </c>
      <c r="K3539" s="10">
        <f t="shared" si="26"/>
        <v>787.50000000000011</v>
      </c>
      <c r="L3539" s="10">
        <f t="shared" si="27"/>
        <v>315.00000000000006</v>
      </c>
      <c r="M3539" s="11">
        <v>0.4</v>
      </c>
      <c r="O3539" s="16"/>
      <c r="P3539" s="14"/>
      <c r="Q3539" s="12"/>
      <c r="R3539" s="13"/>
    </row>
    <row r="3540" spans="1:18" ht="15.75" customHeight="1">
      <c r="A3540" s="1"/>
      <c r="B3540" s="6" t="s">
        <v>14</v>
      </c>
      <c r="C3540" s="6">
        <v>1185732</v>
      </c>
      <c r="D3540" s="7">
        <v>44235</v>
      </c>
      <c r="E3540" s="6" t="s">
        <v>15</v>
      </c>
      <c r="F3540" s="6" t="s">
        <v>121</v>
      </c>
      <c r="G3540" s="6" t="s">
        <v>122</v>
      </c>
      <c r="H3540" s="6" t="s">
        <v>17</v>
      </c>
      <c r="I3540" s="8">
        <v>0.35000000000000003</v>
      </c>
      <c r="J3540" s="9">
        <v>4750</v>
      </c>
      <c r="K3540" s="10">
        <f t="shared" si="26"/>
        <v>1662.5000000000002</v>
      </c>
      <c r="L3540" s="10">
        <f t="shared" si="27"/>
        <v>581.875</v>
      </c>
      <c r="M3540" s="11">
        <v>0.35</v>
      </c>
      <c r="O3540" s="16"/>
      <c r="P3540" s="14"/>
      <c r="Q3540" s="12"/>
      <c r="R3540" s="13"/>
    </row>
    <row r="3541" spans="1:18" ht="15.75" customHeight="1">
      <c r="A3541" s="1"/>
      <c r="B3541" s="6" t="s">
        <v>14</v>
      </c>
      <c r="C3541" s="6">
        <v>1185732</v>
      </c>
      <c r="D3541" s="7">
        <v>44235</v>
      </c>
      <c r="E3541" s="6" t="s">
        <v>15</v>
      </c>
      <c r="F3541" s="6" t="s">
        <v>121</v>
      </c>
      <c r="G3541" s="6" t="s">
        <v>122</v>
      </c>
      <c r="H3541" s="6" t="s">
        <v>18</v>
      </c>
      <c r="I3541" s="8">
        <v>0.35000000000000003</v>
      </c>
      <c r="J3541" s="9">
        <v>1250</v>
      </c>
      <c r="K3541" s="10">
        <f t="shared" si="26"/>
        <v>437.50000000000006</v>
      </c>
      <c r="L3541" s="10">
        <f t="shared" si="27"/>
        <v>153.125</v>
      </c>
      <c r="M3541" s="11">
        <v>0.35</v>
      </c>
      <c r="O3541" s="16"/>
      <c r="P3541" s="14"/>
      <c r="Q3541" s="12"/>
      <c r="R3541" s="13"/>
    </row>
    <row r="3542" spans="1:18" ht="15.75" customHeight="1">
      <c r="A3542" s="1"/>
      <c r="B3542" s="6" t="s">
        <v>14</v>
      </c>
      <c r="C3542" s="6">
        <v>1185732</v>
      </c>
      <c r="D3542" s="7">
        <v>44235</v>
      </c>
      <c r="E3542" s="6" t="s">
        <v>15</v>
      </c>
      <c r="F3542" s="6" t="s">
        <v>121</v>
      </c>
      <c r="G3542" s="6" t="s">
        <v>122</v>
      </c>
      <c r="H3542" s="6" t="s">
        <v>19</v>
      </c>
      <c r="I3542" s="8">
        <v>0.25000000000000006</v>
      </c>
      <c r="J3542" s="9">
        <v>1750</v>
      </c>
      <c r="K3542" s="10">
        <f t="shared" si="26"/>
        <v>437.50000000000011</v>
      </c>
      <c r="L3542" s="10">
        <f t="shared" si="27"/>
        <v>175.00000000000006</v>
      </c>
      <c r="M3542" s="11">
        <v>0.4</v>
      </c>
      <c r="O3542" s="16"/>
      <c r="P3542" s="14"/>
      <c r="Q3542" s="12"/>
      <c r="R3542" s="13"/>
    </row>
    <row r="3543" spans="1:18" ht="15.75" customHeight="1">
      <c r="A3543" s="1"/>
      <c r="B3543" s="6" t="s">
        <v>14</v>
      </c>
      <c r="C3543" s="6">
        <v>1185732</v>
      </c>
      <c r="D3543" s="7">
        <v>44235</v>
      </c>
      <c r="E3543" s="6" t="s">
        <v>15</v>
      </c>
      <c r="F3543" s="6" t="s">
        <v>121</v>
      </c>
      <c r="G3543" s="6" t="s">
        <v>122</v>
      </c>
      <c r="H3543" s="6" t="s">
        <v>20</v>
      </c>
      <c r="I3543" s="8">
        <v>0.3</v>
      </c>
      <c r="J3543" s="9">
        <v>500</v>
      </c>
      <c r="K3543" s="10">
        <f t="shared" si="26"/>
        <v>150</v>
      </c>
      <c r="L3543" s="10">
        <f t="shared" si="27"/>
        <v>60</v>
      </c>
      <c r="M3543" s="11">
        <v>0.4</v>
      </c>
      <c r="O3543" s="16"/>
      <c r="P3543" s="14"/>
      <c r="Q3543" s="12"/>
      <c r="R3543" s="13"/>
    </row>
    <row r="3544" spans="1:18" ht="15.75" customHeight="1">
      <c r="A3544" s="1"/>
      <c r="B3544" s="6" t="s">
        <v>14</v>
      </c>
      <c r="C3544" s="6">
        <v>1185732</v>
      </c>
      <c r="D3544" s="7">
        <v>44235</v>
      </c>
      <c r="E3544" s="6" t="s">
        <v>15</v>
      </c>
      <c r="F3544" s="6" t="s">
        <v>121</v>
      </c>
      <c r="G3544" s="6" t="s">
        <v>122</v>
      </c>
      <c r="H3544" s="6" t="s">
        <v>21</v>
      </c>
      <c r="I3544" s="8">
        <v>0.45</v>
      </c>
      <c r="J3544" s="9">
        <v>1250</v>
      </c>
      <c r="K3544" s="10">
        <f t="shared" si="26"/>
        <v>562.5</v>
      </c>
      <c r="L3544" s="10">
        <f t="shared" si="27"/>
        <v>168.75</v>
      </c>
      <c r="M3544" s="11">
        <v>0.3</v>
      </c>
      <c r="O3544" s="16"/>
      <c r="P3544" s="14"/>
      <c r="Q3544" s="12"/>
      <c r="R3544" s="13"/>
    </row>
    <row r="3545" spans="1:18" ht="15.75" customHeight="1">
      <c r="A3545" s="1"/>
      <c r="B3545" s="6" t="s">
        <v>14</v>
      </c>
      <c r="C3545" s="6">
        <v>1185732</v>
      </c>
      <c r="D3545" s="7">
        <v>44235</v>
      </c>
      <c r="E3545" s="6" t="s">
        <v>15</v>
      </c>
      <c r="F3545" s="6" t="s">
        <v>121</v>
      </c>
      <c r="G3545" s="6" t="s">
        <v>122</v>
      </c>
      <c r="H3545" s="6" t="s">
        <v>22</v>
      </c>
      <c r="I3545" s="8">
        <v>0.35000000000000003</v>
      </c>
      <c r="J3545" s="9">
        <v>2250</v>
      </c>
      <c r="K3545" s="10">
        <f t="shared" si="26"/>
        <v>787.50000000000011</v>
      </c>
      <c r="L3545" s="10">
        <f t="shared" si="27"/>
        <v>315.00000000000006</v>
      </c>
      <c r="M3545" s="11">
        <v>0.4</v>
      </c>
      <c r="O3545" s="16"/>
      <c r="P3545" s="14"/>
      <c r="Q3545" s="12"/>
      <c r="R3545" s="13"/>
    </row>
    <row r="3546" spans="1:18" ht="15.75" customHeight="1">
      <c r="A3546" s="1"/>
      <c r="B3546" s="6" t="s">
        <v>14</v>
      </c>
      <c r="C3546" s="6">
        <v>1185732</v>
      </c>
      <c r="D3546" s="7">
        <v>44261</v>
      </c>
      <c r="E3546" s="6" t="s">
        <v>15</v>
      </c>
      <c r="F3546" s="6" t="s">
        <v>121</v>
      </c>
      <c r="G3546" s="6" t="s">
        <v>122</v>
      </c>
      <c r="H3546" s="6" t="s">
        <v>17</v>
      </c>
      <c r="I3546" s="8">
        <v>0.35000000000000003</v>
      </c>
      <c r="J3546" s="9">
        <v>4450</v>
      </c>
      <c r="K3546" s="10">
        <f t="shared" si="26"/>
        <v>1557.5000000000002</v>
      </c>
      <c r="L3546" s="10">
        <f t="shared" si="27"/>
        <v>545.125</v>
      </c>
      <c r="M3546" s="11">
        <v>0.35</v>
      </c>
      <c r="O3546" s="16"/>
      <c r="P3546" s="14"/>
      <c r="Q3546" s="12"/>
      <c r="R3546" s="13"/>
    </row>
    <row r="3547" spans="1:18" ht="15.75" customHeight="1">
      <c r="A3547" s="1"/>
      <c r="B3547" s="6" t="s">
        <v>14</v>
      </c>
      <c r="C3547" s="6">
        <v>1185732</v>
      </c>
      <c r="D3547" s="7">
        <v>44261</v>
      </c>
      <c r="E3547" s="6" t="s">
        <v>15</v>
      </c>
      <c r="F3547" s="6" t="s">
        <v>121</v>
      </c>
      <c r="G3547" s="6" t="s">
        <v>122</v>
      </c>
      <c r="H3547" s="6" t="s">
        <v>18</v>
      </c>
      <c r="I3547" s="8">
        <v>0.35000000000000003</v>
      </c>
      <c r="J3547" s="9">
        <v>1500</v>
      </c>
      <c r="K3547" s="10">
        <f t="shared" si="26"/>
        <v>525</v>
      </c>
      <c r="L3547" s="10">
        <f t="shared" si="27"/>
        <v>183.75</v>
      </c>
      <c r="M3547" s="11">
        <v>0.35</v>
      </c>
      <c r="O3547" s="16"/>
      <c r="P3547" s="14"/>
      <c r="Q3547" s="12"/>
      <c r="R3547" s="13"/>
    </row>
    <row r="3548" spans="1:18" ht="15.75" customHeight="1">
      <c r="A3548" s="1"/>
      <c r="B3548" s="6" t="s">
        <v>14</v>
      </c>
      <c r="C3548" s="6">
        <v>1185732</v>
      </c>
      <c r="D3548" s="7">
        <v>44261</v>
      </c>
      <c r="E3548" s="6" t="s">
        <v>15</v>
      </c>
      <c r="F3548" s="6" t="s">
        <v>121</v>
      </c>
      <c r="G3548" s="6" t="s">
        <v>122</v>
      </c>
      <c r="H3548" s="6" t="s">
        <v>19</v>
      </c>
      <c r="I3548" s="8">
        <v>0.25000000000000006</v>
      </c>
      <c r="J3548" s="9">
        <v>1750</v>
      </c>
      <c r="K3548" s="10">
        <f t="shared" si="26"/>
        <v>437.50000000000011</v>
      </c>
      <c r="L3548" s="10">
        <f t="shared" si="27"/>
        <v>175.00000000000006</v>
      </c>
      <c r="M3548" s="11">
        <v>0.4</v>
      </c>
      <c r="O3548" s="16"/>
      <c r="P3548" s="14"/>
      <c r="Q3548" s="12"/>
      <c r="R3548" s="13"/>
    </row>
    <row r="3549" spans="1:18" ht="15.75" customHeight="1">
      <c r="A3549" s="1"/>
      <c r="B3549" s="6" t="s">
        <v>14</v>
      </c>
      <c r="C3549" s="6">
        <v>1185732</v>
      </c>
      <c r="D3549" s="7">
        <v>44261</v>
      </c>
      <c r="E3549" s="6" t="s">
        <v>15</v>
      </c>
      <c r="F3549" s="6" t="s">
        <v>121</v>
      </c>
      <c r="G3549" s="6" t="s">
        <v>122</v>
      </c>
      <c r="H3549" s="6" t="s">
        <v>20</v>
      </c>
      <c r="I3549" s="8">
        <v>0.3</v>
      </c>
      <c r="J3549" s="9">
        <v>250</v>
      </c>
      <c r="K3549" s="10">
        <f t="shared" si="26"/>
        <v>75</v>
      </c>
      <c r="L3549" s="10">
        <f t="shared" si="27"/>
        <v>30</v>
      </c>
      <c r="M3549" s="11">
        <v>0.4</v>
      </c>
      <c r="O3549" s="16"/>
      <c r="P3549" s="14"/>
      <c r="Q3549" s="12"/>
      <c r="R3549" s="13"/>
    </row>
    <row r="3550" spans="1:18" ht="15.75" customHeight="1">
      <c r="A3550" s="1"/>
      <c r="B3550" s="6" t="s">
        <v>14</v>
      </c>
      <c r="C3550" s="6">
        <v>1185732</v>
      </c>
      <c r="D3550" s="7">
        <v>44261</v>
      </c>
      <c r="E3550" s="6" t="s">
        <v>15</v>
      </c>
      <c r="F3550" s="6" t="s">
        <v>121</v>
      </c>
      <c r="G3550" s="6" t="s">
        <v>122</v>
      </c>
      <c r="H3550" s="6" t="s">
        <v>21</v>
      </c>
      <c r="I3550" s="8">
        <v>0.45</v>
      </c>
      <c r="J3550" s="9">
        <v>750</v>
      </c>
      <c r="K3550" s="10">
        <f t="shared" si="26"/>
        <v>337.5</v>
      </c>
      <c r="L3550" s="10">
        <f t="shared" si="27"/>
        <v>101.25</v>
      </c>
      <c r="M3550" s="11">
        <v>0.3</v>
      </c>
      <c r="O3550" s="16"/>
      <c r="P3550" s="14"/>
      <c r="Q3550" s="12"/>
      <c r="R3550" s="13"/>
    </row>
    <row r="3551" spans="1:18" ht="15.75" customHeight="1">
      <c r="A3551" s="1"/>
      <c r="B3551" s="6" t="s">
        <v>14</v>
      </c>
      <c r="C3551" s="6">
        <v>1185732</v>
      </c>
      <c r="D3551" s="7">
        <v>44261</v>
      </c>
      <c r="E3551" s="6" t="s">
        <v>15</v>
      </c>
      <c r="F3551" s="6" t="s">
        <v>121</v>
      </c>
      <c r="G3551" s="6" t="s">
        <v>122</v>
      </c>
      <c r="H3551" s="6" t="s">
        <v>22</v>
      </c>
      <c r="I3551" s="8">
        <v>0.35000000000000003</v>
      </c>
      <c r="J3551" s="9">
        <v>1750</v>
      </c>
      <c r="K3551" s="10">
        <f t="shared" si="26"/>
        <v>612.50000000000011</v>
      </c>
      <c r="L3551" s="10">
        <f t="shared" si="27"/>
        <v>245.00000000000006</v>
      </c>
      <c r="M3551" s="11">
        <v>0.4</v>
      </c>
      <c r="O3551" s="16"/>
      <c r="P3551" s="14"/>
      <c r="Q3551" s="12"/>
      <c r="R3551" s="13"/>
    </row>
    <row r="3552" spans="1:18" ht="15.75" customHeight="1">
      <c r="A3552" s="1"/>
      <c r="B3552" s="6" t="s">
        <v>14</v>
      </c>
      <c r="C3552" s="6">
        <v>1185732</v>
      </c>
      <c r="D3552" s="7">
        <v>44293</v>
      </c>
      <c r="E3552" s="6" t="s">
        <v>15</v>
      </c>
      <c r="F3552" s="6" t="s">
        <v>121</v>
      </c>
      <c r="G3552" s="6" t="s">
        <v>122</v>
      </c>
      <c r="H3552" s="6" t="s">
        <v>17</v>
      </c>
      <c r="I3552" s="8">
        <v>0.35000000000000003</v>
      </c>
      <c r="J3552" s="9">
        <v>4250</v>
      </c>
      <c r="K3552" s="10">
        <f t="shared" si="26"/>
        <v>1487.5000000000002</v>
      </c>
      <c r="L3552" s="10">
        <f t="shared" si="27"/>
        <v>520.625</v>
      </c>
      <c r="M3552" s="11">
        <v>0.35</v>
      </c>
      <c r="O3552" s="16"/>
      <c r="P3552" s="14"/>
      <c r="Q3552" s="12"/>
      <c r="R3552" s="13"/>
    </row>
    <row r="3553" spans="1:18" ht="15.75" customHeight="1">
      <c r="A3553" s="1"/>
      <c r="B3553" s="6" t="s">
        <v>14</v>
      </c>
      <c r="C3553" s="6">
        <v>1185732</v>
      </c>
      <c r="D3553" s="7">
        <v>44293</v>
      </c>
      <c r="E3553" s="6" t="s">
        <v>15</v>
      </c>
      <c r="F3553" s="6" t="s">
        <v>121</v>
      </c>
      <c r="G3553" s="6" t="s">
        <v>122</v>
      </c>
      <c r="H3553" s="6" t="s">
        <v>18</v>
      </c>
      <c r="I3553" s="8">
        <v>0.35000000000000003</v>
      </c>
      <c r="J3553" s="9">
        <v>1250</v>
      </c>
      <c r="K3553" s="10">
        <f t="shared" si="26"/>
        <v>437.50000000000006</v>
      </c>
      <c r="L3553" s="10">
        <f t="shared" si="27"/>
        <v>153.125</v>
      </c>
      <c r="M3553" s="11">
        <v>0.35</v>
      </c>
      <c r="O3553" s="16"/>
      <c r="P3553" s="14"/>
      <c r="Q3553" s="12"/>
      <c r="R3553" s="13"/>
    </row>
    <row r="3554" spans="1:18" ht="15.75" customHeight="1">
      <c r="A3554" s="1"/>
      <c r="B3554" s="6" t="s">
        <v>14</v>
      </c>
      <c r="C3554" s="6">
        <v>1185732</v>
      </c>
      <c r="D3554" s="7">
        <v>44293</v>
      </c>
      <c r="E3554" s="6" t="s">
        <v>15</v>
      </c>
      <c r="F3554" s="6" t="s">
        <v>121</v>
      </c>
      <c r="G3554" s="6" t="s">
        <v>122</v>
      </c>
      <c r="H3554" s="6" t="s">
        <v>19</v>
      </c>
      <c r="I3554" s="8">
        <v>0.25000000000000006</v>
      </c>
      <c r="J3554" s="9">
        <v>1250</v>
      </c>
      <c r="K3554" s="10">
        <f t="shared" si="26"/>
        <v>312.50000000000006</v>
      </c>
      <c r="L3554" s="10">
        <f t="shared" si="27"/>
        <v>125.00000000000003</v>
      </c>
      <c r="M3554" s="11">
        <v>0.4</v>
      </c>
      <c r="O3554" s="16"/>
      <c r="P3554" s="14"/>
      <c r="Q3554" s="12"/>
      <c r="R3554" s="13"/>
    </row>
    <row r="3555" spans="1:18" ht="15.75" customHeight="1">
      <c r="A3555" s="1"/>
      <c r="B3555" s="6" t="s">
        <v>14</v>
      </c>
      <c r="C3555" s="6">
        <v>1185732</v>
      </c>
      <c r="D3555" s="7">
        <v>44293</v>
      </c>
      <c r="E3555" s="6" t="s">
        <v>15</v>
      </c>
      <c r="F3555" s="6" t="s">
        <v>121</v>
      </c>
      <c r="G3555" s="6" t="s">
        <v>122</v>
      </c>
      <c r="H3555" s="6" t="s">
        <v>20</v>
      </c>
      <c r="I3555" s="8">
        <v>0.3</v>
      </c>
      <c r="J3555" s="9">
        <v>500</v>
      </c>
      <c r="K3555" s="10">
        <f t="shared" si="26"/>
        <v>150</v>
      </c>
      <c r="L3555" s="10">
        <f t="shared" si="27"/>
        <v>60</v>
      </c>
      <c r="M3555" s="11">
        <v>0.4</v>
      </c>
      <c r="O3555" s="16"/>
      <c r="P3555" s="14"/>
      <c r="Q3555" s="12"/>
      <c r="R3555" s="13"/>
    </row>
    <row r="3556" spans="1:18" ht="15.75" customHeight="1">
      <c r="A3556" s="1"/>
      <c r="B3556" s="6" t="s">
        <v>14</v>
      </c>
      <c r="C3556" s="6">
        <v>1185732</v>
      </c>
      <c r="D3556" s="7">
        <v>44293</v>
      </c>
      <c r="E3556" s="6" t="s">
        <v>15</v>
      </c>
      <c r="F3556" s="6" t="s">
        <v>121</v>
      </c>
      <c r="G3556" s="6" t="s">
        <v>122</v>
      </c>
      <c r="H3556" s="6" t="s">
        <v>21</v>
      </c>
      <c r="I3556" s="8">
        <v>0.45</v>
      </c>
      <c r="J3556" s="9">
        <v>500</v>
      </c>
      <c r="K3556" s="10">
        <f t="shared" si="26"/>
        <v>225</v>
      </c>
      <c r="L3556" s="10">
        <f t="shared" si="27"/>
        <v>67.5</v>
      </c>
      <c r="M3556" s="11">
        <v>0.3</v>
      </c>
      <c r="O3556" s="16"/>
      <c r="P3556" s="14"/>
      <c r="Q3556" s="12"/>
      <c r="R3556" s="13"/>
    </row>
    <row r="3557" spans="1:18" ht="15.75" customHeight="1">
      <c r="A3557" s="1"/>
      <c r="B3557" s="6" t="s">
        <v>14</v>
      </c>
      <c r="C3557" s="6">
        <v>1185732</v>
      </c>
      <c r="D3557" s="7">
        <v>44293</v>
      </c>
      <c r="E3557" s="6" t="s">
        <v>15</v>
      </c>
      <c r="F3557" s="6" t="s">
        <v>121</v>
      </c>
      <c r="G3557" s="6" t="s">
        <v>122</v>
      </c>
      <c r="H3557" s="6" t="s">
        <v>22</v>
      </c>
      <c r="I3557" s="8">
        <v>0.35000000000000003</v>
      </c>
      <c r="J3557" s="9">
        <v>2000</v>
      </c>
      <c r="K3557" s="10">
        <f t="shared" si="26"/>
        <v>700.00000000000011</v>
      </c>
      <c r="L3557" s="10">
        <f t="shared" si="27"/>
        <v>280.00000000000006</v>
      </c>
      <c r="M3557" s="11">
        <v>0.4</v>
      </c>
      <c r="O3557" s="16"/>
      <c r="P3557" s="14"/>
      <c r="Q3557" s="12"/>
      <c r="R3557" s="13"/>
    </row>
    <row r="3558" spans="1:18" ht="15.75" customHeight="1">
      <c r="A3558" s="1"/>
      <c r="B3558" s="6" t="s">
        <v>14</v>
      </c>
      <c r="C3558" s="6">
        <v>1185732</v>
      </c>
      <c r="D3558" s="7">
        <v>44322</v>
      </c>
      <c r="E3558" s="6" t="s">
        <v>15</v>
      </c>
      <c r="F3558" s="6" t="s">
        <v>121</v>
      </c>
      <c r="G3558" s="6" t="s">
        <v>122</v>
      </c>
      <c r="H3558" s="6" t="s">
        <v>17</v>
      </c>
      <c r="I3558" s="8">
        <v>0.49999999999999994</v>
      </c>
      <c r="J3558" s="9">
        <v>4700</v>
      </c>
      <c r="K3558" s="10">
        <f t="shared" si="26"/>
        <v>2349.9999999999995</v>
      </c>
      <c r="L3558" s="10">
        <f t="shared" si="27"/>
        <v>822.49999999999977</v>
      </c>
      <c r="M3558" s="11">
        <v>0.35</v>
      </c>
      <c r="O3558" s="16"/>
      <c r="P3558" s="14"/>
      <c r="Q3558" s="12"/>
      <c r="R3558" s="13"/>
    </row>
    <row r="3559" spans="1:18" ht="15.75" customHeight="1">
      <c r="A3559" s="1"/>
      <c r="B3559" s="6" t="s">
        <v>14</v>
      </c>
      <c r="C3559" s="6">
        <v>1185732</v>
      </c>
      <c r="D3559" s="7">
        <v>44322</v>
      </c>
      <c r="E3559" s="6" t="s">
        <v>15</v>
      </c>
      <c r="F3559" s="6" t="s">
        <v>121</v>
      </c>
      <c r="G3559" s="6" t="s">
        <v>122</v>
      </c>
      <c r="H3559" s="6" t="s">
        <v>18</v>
      </c>
      <c r="I3559" s="8">
        <v>0.45</v>
      </c>
      <c r="J3559" s="9">
        <v>1750</v>
      </c>
      <c r="K3559" s="10">
        <f t="shared" si="26"/>
        <v>787.5</v>
      </c>
      <c r="L3559" s="10">
        <f t="shared" si="27"/>
        <v>275.625</v>
      </c>
      <c r="M3559" s="11">
        <v>0.35</v>
      </c>
      <c r="O3559" s="16"/>
      <c r="P3559" s="14"/>
      <c r="Q3559" s="12"/>
      <c r="R3559" s="13"/>
    </row>
    <row r="3560" spans="1:18" ht="15.75" customHeight="1">
      <c r="A3560" s="1"/>
      <c r="B3560" s="6" t="s">
        <v>14</v>
      </c>
      <c r="C3560" s="6">
        <v>1185732</v>
      </c>
      <c r="D3560" s="7">
        <v>44322</v>
      </c>
      <c r="E3560" s="6" t="s">
        <v>15</v>
      </c>
      <c r="F3560" s="6" t="s">
        <v>121</v>
      </c>
      <c r="G3560" s="6" t="s">
        <v>122</v>
      </c>
      <c r="H3560" s="6" t="s">
        <v>19</v>
      </c>
      <c r="I3560" s="8">
        <v>0.4</v>
      </c>
      <c r="J3560" s="9">
        <v>2000</v>
      </c>
      <c r="K3560" s="10">
        <f t="shared" si="26"/>
        <v>800</v>
      </c>
      <c r="L3560" s="10">
        <f t="shared" si="27"/>
        <v>320</v>
      </c>
      <c r="M3560" s="11">
        <v>0.4</v>
      </c>
      <c r="O3560" s="16"/>
      <c r="P3560" s="14"/>
      <c r="Q3560" s="12"/>
      <c r="R3560" s="13"/>
    </row>
    <row r="3561" spans="1:18" ht="15.75" customHeight="1">
      <c r="A3561" s="1"/>
      <c r="B3561" s="6" t="s">
        <v>14</v>
      </c>
      <c r="C3561" s="6">
        <v>1185732</v>
      </c>
      <c r="D3561" s="7">
        <v>44322</v>
      </c>
      <c r="E3561" s="6" t="s">
        <v>15</v>
      </c>
      <c r="F3561" s="6" t="s">
        <v>121</v>
      </c>
      <c r="G3561" s="6" t="s">
        <v>122</v>
      </c>
      <c r="H3561" s="6" t="s">
        <v>20</v>
      </c>
      <c r="I3561" s="8">
        <v>0.4</v>
      </c>
      <c r="J3561" s="9">
        <v>1500</v>
      </c>
      <c r="K3561" s="10">
        <f t="shared" si="26"/>
        <v>600</v>
      </c>
      <c r="L3561" s="10">
        <f t="shared" si="27"/>
        <v>240</v>
      </c>
      <c r="M3561" s="11">
        <v>0.4</v>
      </c>
      <c r="O3561" s="16"/>
      <c r="P3561" s="14"/>
      <c r="Q3561" s="12"/>
      <c r="R3561" s="13"/>
    </row>
    <row r="3562" spans="1:18" ht="15.75" customHeight="1">
      <c r="A3562" s="1"/>
      <c r="B3562" s="6" t="s">
        <v>14</v>
      </c>
      <c r="C3562" s="6">
        <v>1185732</v>
      </c>
      <c r="D3562" s="7">
        <v>44322</v>
      </c>
      <c r="E3562" s="6" t="s">
        <v>15</v>
      </c>
      <c r="F3562" s="6" t="s">
        <v>121</v>
      </c>
      <c r="G3562" s="6" t="s">
        <v>122</v>
      </c>
      <c r="H3562" s="6" t="s">
        <v>21</v>
      </c>
      <c r="I3562" s="8">
        <v>0.49999999999999994</v>
      </c>
      <c r="J3562" s="9">
        <v>1750</v>
      </c>
      <c r="K3562" s="10">
        <f t="shared" si="26"/>
        <v>874.99999999999989</v>
      </c>
      <c r="L3562" s="10">
        <f t="shared" si="27"/>
        <v>262.49999999999994</v>
      </c>
      <c r="M3562" s="11">
        <v>0.3</v>
      </c>
      <c r="O3562" s="16"/>
      <c r="P3562" s="14"/>
      <c r="Q3562" s="12"/>
      <c r="R3562" s="13"/>
    </row>
    <row r="3563" spans="1:18" ht="15.75" customHeight="1">
      <c r="A3563" s="1"/>
      <c r="B3563" s="6" t="s">
        <v>14</v>
      </c>
      <c r="C3563" s="6">
        <v>1185732</v>
      </c>
      <c r="D3563" s="7">
        <v>44322</v>
      </c>
      <c r="E3563" s="6" t="s">
        <v>15</v>
      </c>
      <c r="F3563" s="6" t="s">
        <v>121</v>
      </c>
      <c r="G3563" s="6" t="s">
        <v>122</v>
      </c>
      <c r="H3563" s="6" t="s">
        <v>22</v>
      </c>
      <c r="I3563" s="8">
        <v>0.54999999999999993</v>
      </c>
      <c r="J3563" s="9">
        <v>3000</v>
      </c>
      <c r="K3563" s="10">
        <f t="shared" si="26"/>
        <v>1649.9999999999998</v>
      </c>
      <c r="L3563" s="10">
        <f t="shared" si="27"/>
        <v>660</v>
      </c>
      <c r="M3563" s="11">
        <v>0.4</v>
      </c>
      <c r="O3563" s="16"/>
      <c r="P3563" s="14"/>
      <c r="Q3563" s="12"/>
      <c r="R3563" s="13"/>
    </row>
    <row r="3564" spans="1:18" ht="15.75" customHeight="1">
      <c r="A3564" s="1"/>
      <c r="B3564" s="6" t="s">
        <v>14</v>
      </c>
      <c r="C3564" s="6">
        <v>1185732</v>
      </c>
      <c r="D3564" s="7">
        <v>44355</v>
      </c>
      <c r="E3564" s="6" t="s">
        <v>15</v>
      </c>
      <c r="F3564" s="6" t="s">
        <v>121</v>
      </c>
      <c r="G3564" s="6" t="s">
        <v>122</v>
      </c>
      <c r="H3564" s="6" t="s">
        <v>17</v>
      </c>
      <c r="I3564" s="8">
        <v>0.49999999999999994</v>
      </c>
      <c r="J3564" s="9">
        <v>5500</v>
      </c>
      <c r="K3564" s="10">
        <f t="shared" si="26"/>
        <v>2749.9999999999995</v>
      </c>
      <c r="L3564" s="10">
        <f t="shared" si="27"/>
        <v>962.49999999999977</v>
      </c>
      <c r="M3564" s="11">
        <v>0.35</v>
      </c>
      <c r="O3564" s="16"/>
      <c r="P3564" s="14"/>
      <c r="Q3564" s="12"/>
      <c r="R3564" s="13"/>
    </row>
    <row r="3565" spans="1:18" ht="15.75" customHeight="1">
      <c r="A3565" s="1"/>
      <c r="B3565" s="6" t="s">
        <v>14</v>
      </c>
      <c r="C3565" s="6">
        <v>1185732</v>
      </c>
      <c r="D3565" s="7">
        <v>44355</v>
      </c>
      <c r="E3565" s="6" t="s">
        <v>15</v>
      </c>
      <c r="F3565" s="6" t="s">
        <v>121</v>
      </c>
      <c r="G3565" s="6" t="s">
        <v>122</v>
      </c>
      <c r="H3565" s="6" t="s">
        <v>18</v>
      </c>
      <c r="I3565" s="8">
        <v>0.45</v>
      </c>
      <c r="J3565" s="9">
        <v>3000</v>
      </c>
      <c r="K3565" s="10">
        <f t="shared" si="26"/>
        <v>1350</v>
      </c>
      <c r="L3565" s="10">
        <f t="shared" si="27"/>
        <v>472.49999999999994</v>
      </c>
      <c r="M3565" s="11">
        <v>0.35</v>
      </c>
      <c r="O3565" s="16"/>
      <c r="P3565" s="14"/>
      <c r="Q3565" s="12"/>
      <c r="R3565" s="13"/>
    </row>
    <row r="3566" spans="1:18" ht="15.75" customHeight="1">
      <c r="A3566" s="1"/>
      <c r="B3566" s="6" t="s">
        <v>14</v>
      </c>
      <c r="C3566" s="6">
        <v>1185732</v>
      </c>
      <c r="D3566" s="7">
        <v>44355</v>
      </c>
      <c r="E3566" s="6" t="s">
        <v>15</v>
      </c>
      <c r="F3566" s="6" t="s">
        <v>121</v>
      </c>
      <c r="G3566" s="6" t="s">
        <v>122</v>
      </c>
      <c r="H3566" s="6" t="s">
        <v>19</v>
      </c>
      <c r="I3566" s="8">
        <v>0.4</v>
      </c>
      <c r="J3566" s="9">
        <v>2250</v>
      </c>
      <c r="K3566" s="10">
        <f t="shared" si="26"/>
        <v>900</v>
      </c>
      <c r="L3566" s="10">
        <f t="shared" si="27"/>
        <v>360</v>
      </c>
      <c r="M3566" s="11">
        <v>0.4</v>
      </c>
      <c r="O3566" s="16"/>
      <c r="P3566" s="14"/>
      <c r="Q3566" s="12"/>
      <c r="R3566" s="13"/>
    </row>
    <row r="3567" spans="1:18" ht="15.75" customHeight="1">
      <c r="A3567" s="1"/>
      <c r="B3567" s="6" t="s">
        <v>14</v>
      </c>
      <c r="C3567" s="6">
        <v>1185732</v>
      </c>
      <c r="D3567" s="7">
        <v>44355</v>
      </c>
      <c r="E3567" s="6" t="s">
        <v>15</v>
      </c>
      <c r="F3567" s="6" t="s">
        <v>121</v>
      </c>
      <c r="G3567" s="6" t="s">
        <v>122</v>
      </c>
      <c r="H3567" s="6" t="s">
        <v>20</v>
      </c>
      <c r="I3567" s="8">
        <v>0.4</v>
      </c>
      <c r="J3567" s="9">
        <v>2000</v>
      </c>
      <c r="K3567" s="10">
        <f t="shared" si="26"/>
        <v>800</v>
      </c>
      <c r="L3567" s="10">
        <f t="shared" si="27"/>
        <v>320</v>
      </c>
      <c r="M3567" s="11">
        <v>0.4</v>
      </c>
      <c r="O3567" s="16"/>
      <c r="P3567" s="14"/>
      <c r="Q3567" s="12"/>
      <c r="R3567" s="13"/>
    </row>
    <row r="3568" spans="1:18" ht="15.75" customHeight="1">
      <c r="A3568" s="1"/>
      <c r="B3568" s="6" t="s">
        <v>14</v>
      </c>
      <c r="C3568" s="6">
        <v>1185732</v>
      </c>
      <c r="D3568" s="7">
        <v>44355</v>
      </c>
      <c r="E3568" s="6" t="s">
        <v>15</v>
      </c>
      <c r="F3568" s="6" t="s">
        <v>121</v>
      </c>
      <c r="G3568" s="6" t="s">
        <v>122</v>
      </c>
      <c r="H3568" s="6" t="s">
        <v>21</v>
      </c>
      <c r="I3568" s="8">
        <v>0.49999999999999994</v>
      </c>
      <c r="J3568" s="9">
        <v>2000</v>
      </c>
      <c r="K3568" s="10">
        <f t="shared" si="26"/>
        <v>999.99999999999989</v>
      </c>
      <c r="L3568" s="10">
        <f t="shared" si="27"/>
        <v>299.99999999999994</v>
      </c>
      <c r="M3568" s="11">
        <v>0.3</v>
      </c>
      <c r="O3568" s="16"/>
      <c r="P3568" s="14"/>
      <c r="Q3568" s="12"/>
      <c r="R3568" s="13"/>
    </row>
    <row r="3569" spans="1:18" ht="15.75" customHeight="1">
      <c r="A3569" s="1"/>
      <c r="B3569" s="6" t="s">
        <v>14</v>
      </c>
      <c r="C3569" s="6">
        <v>1185732</v>
      </c>
      <c r="D3569" s="7">
        <v>44355</v>
      </c>
      <c r="E3569" s="6" t="s">
        <v>15</v>
      </c>
      <c r="F3569" s="6" t="s">
        <v>121</v>
      </c>
      <c r="G3569" s="6" t="s">
        <v>122</v>
      </c>
      <c r="H3569" s="6" t="s">
        <v>22</v>
      </c>
      <c r="I3569" s="8">
        <v>0.54999999999999993</v>
      </c>
      <c r="J3569" s="9">
        <v>3500</v>
      </c>
      <c r="K3569" s="10">
        <f t="shared" si="26"/>
        <v>1924.9999999999998</v>
      </c>
      <c r="L3569" s="10">
        <f t="shared" si="27"/>
        <v>770</v>
      </c>
      <c r="M3569" s="11">
        <v>0.4</v>
      </c>
      <c r="O3569" s="16"/>
      <c r="P3569" s="14"/>
      <c r="Q3569" s="12"/>
      <c r="R3569" s="13"/>
    </row>
    <row r="3570" spans="1:18" ht="15.75" customHeight="1">
      <c r="A3570" s="1"/>
      <c r="B3570" s="6" t="s">
        <v>14</v>
      </c>
      <c r="C3570" s="6">
        <v>1185732</v>
      </c>
      <c r="D3570" s="7">
        <v>44383</v>
      </c>
      <c r="E3570" s="6" t="s">
        <v>15</v>
      </c>
      <c r="F3570" s="6" t="s">
        <v>121</v>
      </c>
      <c r="G3570" s="6" t="s">
        <v>122</v>
      </c>
      <c r="H3570" s="6" t="s">
        <v>17</v>
      </c>
      <c r="I3570" s="8">
        <v>0.49999999999999994</v>
      </c>
      <c r="J3570" s="9">
        <v>5750</v>
      </c>
      <c r="K3570" s="10">
        <f t="shared" si="26"/>
        <v>2874.9999999999995</v>
      </c>
      <c r="L3570" s="10">
        <f t="shared" si="27"/>
        <v>1006.2499999999998</v>
      </c>
      <c r="M3570" s="11">
        <v>0.35</v>
      </c>
      <c r="O3570" s="16"/>
      <c r="P3570" s="14"/>
      <c r="Q3570" s="12"/>
      <c r="R3570" s="13"/>
    </row>
    <row r="3571" spans="1:18" ht="15.75" customHeight="1">
      <c r="A3571" s="1"/>
      <c r="B3571" s="6" t="s">
        <v>14</v>
      </c>
      <c r="C3571" s="6">
        <v>1185732</v>
      </c>
      <c r="D3571" s="7">
        <v>44383</v>
      </c>
      <c r="E3571" s="6" t="s">
        <v>15</v>
      </c>
      <c r="F3571" s="6" t="s">
        <v>121</v>
      </c>
      <c r="G3571" s="6" t="s">
        <v>122</v>
      </c>
      <c r="H3571" s="6" t="s">
        <v>18</v>
      </c>
      <c r="I3571" s="8">
        <v>0.45</v>
      </c>
      <c r="J3571" s="9">
        <v>3250</v>
      </c>
      <c r="K3571" s="10">
        <f t="shared" si="26"/>
        <v>1462.5</v>
      </c>
      <c r="L3571" s="10">
        <f t="shared" si="27"/>
        <v>511.87499999999994</v>
      </c>
      <c r="M3571" s="11">
        <v>0.35</v>
      </c>
      <c r="O3571" s="16"/>
      <c r="P3571" s="14"/>
      <c r="Q3571" s="12"/>
      <c r="R3571" s="13"/>
    </row>
    <row r="3572" spans="1:18" ht="15.75" customHeight="1">
      <c r="A3572" s="1"/>
      <c r="B3572" s="6" t="s">
        <v>14</v>
      </c>
      <c r="C3572" s="6">
        <v>1185732</v>
      </c>
      <c r="D3572" s="7">
        <v>44383</v>
      </c>
      <c r="E3572" s="6" t="s">
        <v>15</v>
      </c>
      <c r="F3572" s="6" t="s">
        <v>121</v>
      </c>
      <c r="G3572" s="6" t="s">
        <v>122</v>
      </c>
      <c r="H3572" s="6" t="s">
        <v>19</v>
      </c>
      <c r="I3572" s="8">
        <v>0.4</v>
      </c>
      <c r="J3572" s="9">
        <v>2500</v>
      </c>
      <c r="K3572" s="10">
        <f t="shared" si="26"/>
        <v>1000</v>
      </c>
      <c r="L3572" s="10">
        <f t="shared" si="27"/>
        <v>400</v>
      </c>
      <c r="M3572" s="11">
        <v>0.4</v>
      </c>
      <c r="O3572" s="16"/>
      <c r="P3572" s="14"/>
      <c r="Q3572" s="12"/>
      <c r="R3572" s="13"/>
    </row>
    <row r="3573" spans="1:18" ht="15.75" customHeight="1">
      <c r="A3573" s="1"/>
      <c r="B3573" s="6" t="s">
        <v>14</v>
      </c>
      <c r="C3573" s="6">
        <v>1185732</v>
      </c>
      <c r="D3573" s="7">
        <v>44383</v>
      </c>
      <c r="E3573" s="6" t="s">
        <v>15</v>
      </c>
      <c r="F3573" s="6" t="s">
        <v>121</v>
      </c>
      <c r="G3573" s="6" t="s">
        <v>122</v>
      </c>
      <c r="H3573" s="6" t="s">
        <v>20</v>
      </c>
      <c r="I3573" s="8">
        <v>0.4</v>
      </c>
      <c r="J3573" s="9">
        <v>2000</v>
      </c>
      <c r="K3573" s="10">
        <f t="shared" si="26"/>
        <v>800</v>
      </c>
      <c r="L3573" s="10">
        <f t="shared" si="27"/>
        <v>320</v>
      </c>
      <c r="M3573" s="11">
        <v>0.4</v>
      </c>
      <c r="O3573" s="16"/>
      <c r="P3573" s="14"/>
      <c r="Q3573" s="12"/>
      <c r="R3573" s="13"/>
    </row>
    <row r="3574" spans="1:18" ht="15.75" customHeight="1">
      <c r="A3574" s="1"/>
      <c r="B3574" s="6" t="s">
        <v>14</v>
      </c>
      <c r="C3574" s="6">
        <v>1185732</v>
      </c>
      <c r="D3574" s="7">
        <v>44383</v>
      </c>
      <c r="E3574" s="6" t="s">
        <v>15</v>
      </c>
      <c r="F3574" s="6" t="s">
        <v>121</v>
      </c>
      <c r="G3574" s="6" t="s">
        <v>122</v>
      </c>
      <c r="H3574" s="6" t="s">
        <v>21</v>
      </c>
      <c r="I3574" s="8">
        <v>0.49999999999999994</v>
      </c>
      <c r="J3574" s="9">
        <v>2250</v>
      </c>
      <c r="K3574" s="10">
        <f t="shared" si="26"/>
        <v>1124.9999999999998</v>
      </c>
      <c r="L3574" s="10">
        <f t="shared" si="27"/>
        <v>337.49999999999994</v>
      </c>
      <c r="M3574" s="11">
        <v>0.3</v>
      </c>
      <c r="O3574" s="16"/>
      <c r="P3574" s="14"/>
      <c r="Q3574" s="12"/>
      <c r="R3574" s="13"/>
    </row>
    <row r="3575" spans="1:18" ht="15.75" customHeight="1">
      <c r="A3575" s="1"/>
      <c r="B3575" s="6" t="s">
        <v>14</v>
      </c>
      <c r="C3575" s="6">
        <v>1185732</v>
      </c>
      <c r="D3575" s="7">
        <v>44383</v>
      </c>
      <c r="E3575" s="6" t="s">
        <v>15</v>
      </c>
      <c r="F3575" s="6" t="s">
        <v>121</v>
      </c>
      <c r="G3575" s="6" t="s">
        <v>122</v>
      </c>
      <c r="H3575" s="6" t="s">
        <v>22</v>
      </c>
      <c r="I3575" s="8">
        <v>0.54999999999999993</v>
      </c>
      <c r="J3575" s="9">
        <v>4000</v>
      </c>
      <c r="K3575" s="10">
        <f t="shared" si="26"/>
        <v>2199.9999999999995</v>
      </c>
      <c r="L3575" s="10">
        <f t="shared" si="27"/>
        <v>879.99999999999989</v>
      </c>
      <c r="M3575" s="11">
        <v>0.4</v>
      </c>
      <c r="O3575" s="16"/>
      <c r="P3575" s="14"/>
      <c r="Q3575" s="12"/>
      <c r="R3575" s="13"/>
    </row>
    <row r="3576" spans="1:18" ht="15.75" customHeight="1">
      <c r="A3576" s="1"/>
      <c r="B3576" s="6" t="s">
        <v>14</v>
      </c>
      <c r="C3576" s="6">
        <v>1185732</v>
      </c>
      <c r="D3576" s="7">
        <v>44415</v>
      </c>
      <c r="E3576" s="6" t="s">
        <v>15</v>
      </c>
      <c r="F3576" s="6" t="s">
        <v>121</v>
      </c>
      <c r="G3576" s="6" t="s">
        <v>122</v>
      </c>
      <c r="H3576" s="6" t="s">
        <v>17</v>
      </c>
      <c r="I3576" s="8">
        <v>0.49999999999999994</v>
      </c>
      <c r="J3576" s="9">
        <v>5500</v>
      </c>
      <c r="K3576" s="10">
        <f t="shared" ref="K3576:K3830" si="28">I3576*J3576</f>
        <v>2749.9999999999995</v>
      </c>
      <c r="L3576" s="10">
        <f t="shared" ref="L3576:L3830" si="29">K3576*M3576</f>
        <v>962.49999999999977</v>
      </c>
      <c r="M3576" s="11">
        <v>0.35</v>
      </c>
      <c r="O3576" s="16"/>
      <c r="P3576" s="14"/>
      <c r="Q3576" s="12"/>
      <c r="R3576" s="13"/>
    </row>
    <row r="3577" spans="1:18" ht="15.75" customHeight="1">
      <c r="A3577" s="1"/>
      <c r="B3577" s="6" t="s">
        <v>14</v>
      </c>
      <c r="C3577" s="6">
        <v>1185732</v>
      </c>
      <c r="D3577" s="7">
        <v>44415</v>
      </c>
      <c r="E3577" s="6" t="s">
        <v>15</v>
      </c>
      <c r="F3577" s="6" t="s">
        <v>121</v>
      </c>
      <c r="G3577" s="6" t="s">
        <v>122</v>
      </c>
      <c r="H3577" s="6" t="s">
        <v>18</v>
      </c>
      <c r="I3577" s="8">
        <v>0.45</v>
      </c>
      <c r="J3577" s="9">
        <v>3250</v>
      </c>
      <c r="K3577" s="10">
        <f t="shared" si="28"/>
        <v>1462.5</v>
      </c>
      <c r="L3577" s="10">
        <f t="shared" si="29"/>
        <v>511.87499999999994</v>
      </c>
      <c r="M3577" s="11">
        <v>0.35</v>
      </c>
      <c r="O3577" s="16"/>
      <c r="P3577" s="14"/>
      <c r="Q3577" s="12"/>
      <c r="R3577" s="13"/>
    </row>
    <row r="3578" spans="1:18" ht="15.75" customHeight="1">
      <c r="A3578" s="1"/>
      <c r="B3578" s="6" t="s">
        <v>14</v>
      </c>
      <c r="C3578" s="6">
        <v>1185732</v>
      </c>
      <c r="D3578" s="7">
        <v>44415</v>
      </c>
      <c r="E3578" s="6" t="s">
        <v>15</v>
      </c>
      <c r="F3578" s="6" t="s">
        <v>121</v>
      </c>
      <c r="G3578" s="6" t="s">
        <v>122</v>
      </c>
      <c r="H3578" s="6" t="s">
        <v>19</v>
      </c>
      <c r="I3578" s="8">
        <v>0.4</v>
      </c>
      <c r="J3578" s="9">
        <v>2500</v>
      </c>
      <c r="K3578" s="10">
        <f t="shared" si="28"/>
        <v>1000</v>
      </c>
      <c r="L3578" s="10">
        <f t="shared" si="29"/>
        <v>400</v>
      </c>
      <c r="M3578" s="11">
        <v>0.4</v>
      </c>
      <c r="O3578" s="16"/>
      <c r="P3578" s="14"/>
      <c r="Q3578" s="12"/>
      <c r="R3578" s="13"/>
    </row>
    <row r="3579" spans="1:18" ht="15.75" customHeight="1">
      <c r="A3579" s="1"/>
      <c r="B3579" s="6" t="s">
        <v>14</v>
      </c>
      <c r="C3579" s="6">
        <v>1185732</v>
      </c>
      <c r="D3579" s="7">
        <v>44415</v>
      </c>
      <c r="E3579" s="6" t="s">
        <v>15</v>
      </c>
      <c r="F3579" s="6" t="s">
        <v>121</v>
      </c>
      <c r="G3579" s="6" t="s">
        <v>122</v>
      </c>
      <c r="H3579" s="6" t="s">
        <v>20</v>
      </c>
      <c r="I3579" s="8">
        <v>0.4</v>
      </c>
      <c r="J3579" s="9">
        <v>1500</v>
      </c>
      <c r="K3579" s="10">
        <f t="shared" si="28"/>
        <v>600</v>
      </c>
      <c r="L3579" s="10">
        <f t="shared" si="29"/>
        <v>240</v>
      </c>
      <c r="M3579" s="11">
        <v>0.4</v>
      </c>
      <c r="O3579" s="16"/>
      <c r="P3579" s="14"/>
      <c r="Q3579" s="12"/>
      <c r="R3579" s="13"/>
    </row>
    <row r="3580" spans="1:18" ht="15.75" customHeight="1">
      <c r="A3580" s="1"/>
      <c r="B3580" s="6" t="s">
        <v>14</v>
      </c>
      <c r="C3580" s="6">
        <v>1185732</v>
      </c>
      <c r="D3580" s="7">
        <v>44415</v>
      </c>
      <c r="E3580" s="6" t="s">
        <v>15</v>
      </c>
      <c r="F3580" s="6" t="s">
        <v>121</v>
      </c>
      <c r="G3580" s="6" t="s">
        <v>122</v>
      </c>
      <c r="H3580" s="6" t="s">
        <v>21</v>
      </c>
      <c r="I3580" s="8">
        <v>0.49999999999999994</v>
      </c>
      <c r="J3580" s="9">
        <v>1250</v>
      </c>
      <c r="K3580" s="10">
        <f t="shared" si="28"/>
        <v>624.99999999999989</v>
      </c>
      <c r="L3580" s="10">
        <f t="shared" si="29"/>
        <v>187.49999999999997</v>
      </c>
      <c r="M3580" s="11">
        <v>0.3</v>
      </c>
      <c r="O3580" s="16"/>
      <c r="P3580" s="14"/>
      <c r="Q3580" s="12"/>
      <c r="R3580" s="13"/>
    </row>
    <row r="3581" spans="1:18" ht="15.75" customHeight="1">
      <c r="A3581" s="1"/>
      <c r="B3581" s="6" t="s">
        <v>14</v>
      </c>
      <c r="C3581" s="6">
        <v>1185732</v>
      </c>
      <c r="D3581" s="7">
        <v>44415</v>
      </c>
      <c r="E3581" s="6" t="s">
        <v>15</v>
      </c>
      <c r="F3581" s="6" t="s">
        <v>121</v>
      </c>
      <c r="G3581" s="6" t="s">
        <v>122</v>
      </c>
      <c r="H3581" s="6" t="s">
        <v>22</v>
      </c>
      <c r="I3581" s="8">
        <v>0.54999999999999993</v>
      </c>
      <c r="J3581" s="9">
        <v>3000</v>
      </c>
      <c r="K3581" s="10">
        <f t="shared" si="28"/>
        <v>1649.9999999999998</v>
      </c>
      <c r="L3581" s="10">
        <f t="shared" si="29"/>
        <v>660</v>
      </c>
      <c r="M3581" s="11">
        <v>0.4</v>
      </c>
      <c r="O3581" s="16"/>
      <c r="P3581" s="14"/>
      <c r="Q3581" s="12"/>
      <c r="R3581" s="13"/>
    </row>
    <row r="3582" spans="1:18" ht="15.75" customHeight="1">
      <c r="A3582" s="1"/>
      <c r="B3582" s="6" t="s">
        <v>14</v>
      </c>
      <c r="C3582" s="6">
        <v>1185732</v>
      </c>
      <c r="D3582" s="7">
        <v>44445</v>
      </c>
      <c r="E3582" s="6" t="s">
        <v>15</v>
      </c>
      <c r="F3582" s="6" t="s">
        <v>121</v>
      </c>
      <c r="G3582" s="6" t="s">
        <v>122</v>
      </c>
      <c r="H3582" s="6" t="s">
        <v>17</v>
      </c>
      <c r="I3582" s="8">
        <v>0.49999999999999994</v>
      </c>
      <c r="J3582" s="9">
        <v>4250</v>
      </c>
      <c r="K3582" s="10">
        <f t="shared" si="28"/>
        <v>2124.9999999999995</v>
      </c>
      <c r="L3582" s="10">
        <f t="shared" si="29"/>
        <v>743.74999999999977</v>
      </c>
      <c r="M3582" s="11">
        <v>0.35</v>
      </c>
      <c r="O3582" s="16"/>
      <c r="P3582" s="14"/>
      <c r="Q3582" s="12"/>
      <c r="R3582" s="13"/>
    </row>
    <row r="3583" spans="1:18" ht="15.75" customHeight="1">
      <c r="A3583" s="1"/>
      <c r="B3583" s="6" t="s">
        <v>14</v>
      </c>
      <c r="C3583" s="6">
        <v>1185732</v>
      </c>
      <c r="D3583" s="7">
        <v>44445</v>
      </c>
      <c r="E3583" s="6" t="s">
        <v>15</v>
      </c>
      <c r="F3583" s="6" t="s">
        <v>121</v>
      </c>
      <c r="G3583" s="6" t="s">
        <v>122</v>
      </c>
      <c r="H3583" s="6" t="s">
        <v>18</v>
      </c>
      <c r="I3583" s="8">
        <v>0.45</v>
      </c>
      <c r="J3583" s="9">
        <v>2250</v>
      </c>
      <c r="K3583" s="10">
        <f t="shared" si="28"/>
        <v>1012.5</v>
      </c>
      <c r="L3583" s="10">
        <f t="shared" si="29"/>
        <v>354.375</v>
      </c>
      <c r="M3583" s="11">
        <v>0.35</v>
      </c>
      <c r="O3583" s="16"/>
      <c r="P3583" s="14"/>
      <c r="Q3583" s="12"/>
      <c r="R3583" s="13"/>
    </row>
    <row r="3584" spans="1:18" ht="15.75" customHeight="1">
      <c r="A3584" s="1"/>
      <c r="B3584" s="6" t="s">
        <v>14</v>
      </c>
      <c r="C3584" s="6">
        <v>1185732</v>
      </c>
      <c r="D3584" s="7">
        <v>44445</v>
      </c>
      <c r="E3584" s="6" t="s">
        <v>15</v>
      </c>
      <c r="F3584" s="6" t="s">
        <v>121</v>
      </c>
      <c r="G3584" s="6" t="s">
        <v>122</v>
      </c>
      <c r="H3584" s="6" t="s">
        <v>19</v>
      </c>
      <c r="I3584" s="8">
        <v>0.4</v>
      </c>
      <c r="J3584" s="9">
        <v>1250</v>
      </c>
      <c r="K3584" s="10">
        <f t="shared" si="28"/>
        <v>500</v>
      </c>
      <c r="L3584" s="10">
        <f t="shared" si="29"/>
        <v>200</v>
      </c>
      <c r="M3584" s="11">
        <v>0.4</v>
      </c>
      <c r="O3584" s="16"/>
      <c r="P3584" s="14"/>
      <c r="Q3584" s="12"/>
      <c r="R3584" s="13"/>
    </row>
    <row r="3585" spans="1:18" ht="15.75" customHeight="1">
      <c r="A3585" s="1"/>
      <c r="B3585" s="6" t="s">
        <v>14</v>
      </c>
      <c r="C3585" s="6">
        <v>1185732</v>
      </c>
      <c r="D3585" s="7">
        <v>44445</v>
      </c>
      <c r="E3585" s="6" t="s">
        <v>15</v>
      </c>
      <c r="F3585" s="6" t="s">
        <v>121</v>
      </c>
      <c r="G3585" s="6" t="s">
        <v>122</v>
      </c>
      <c r="H3585" s="6" t="s">
        <v>20</v>
      </c>
      <c r="I3585" s="8">
        <v>0.4</v>
      </c>
      <c r="J3585" s="9">
        <v>1000</v>
      </c>
      <c r="K3585" s="10">
        <f t="shared" si="28"/>
        <v>400</v>
      </c>
      <c r="L3585" s="10">
        <f t="shared" si="29"/>
        <v>160</v>
      </c>
      <c r="M3585" s="11">
        <v>0.4</v>
      </c>
      <c r="O3585" s="16"/>
      <c r="P3585" s="14"/>
      <c r="Q3585" s="12"/>
      <c r="R3585" s="13"/>
    </row>
    <row r="3586" spans="1:18" ht="15.75" customHeight="1">
      <c r="A3586" s="1"/>
      <c r="B3586" s="6" t="s">
        <v>14</v>
      </c>
      <c r="C3586" s="6">
        <v>1185732</v>
      </c>
      <c r="D3586" s="7">
        <v>44445</v>
      </c>
      <c r="E3586" s="6" t="s">
        <v>15</v>
      </c>
      <c r="F3586" s="6" t="s">
        <v>121</v>
      </c>
      <c r="G3586" s="6" t="s">
        <v>122</v>
      </c>
      <c r="H3586" s="6" t="s">
        <v>21</v>
      </c>
      <c r="I3586" s="8">
        <v>0.49999999999999994</v>
      </c>
      <c r="J3586" s="9">
        <v>1000</v>
      </c>
      <c r="K3586" s="10">
        <f t="shared" si="28"/>
        <v>499.99999999999994</v>
      </c>
      <c r="L3586" s="10">
        <f t="shared" si="29"/>
        <v>149.99999999999997</v>
      </c>
      <c r="M3586" s="11">
        <v>0.3</v>
      </c>
      <c r="O3586" s="16"/>
      <c r="P3586" s="14"/>
      <c r="Q3586" s="12"/>
      <c r="R3586" s="13"/>
    </row>
    <row r="3587" spans="1:18" ht="15.75" customHeight="1">
      <c r="A3587" s="1"/>
      <c r="B3587" s="6" t="s">
        <v>14</v>
      </c>
      <c r="C3587" s="6">
        <v>1185732</v>
      </c>
      <c r="D3587" s="7">
        <v>44445</v>
      </c>
      <c r="E3587" s="6" t="s">
        <v>15</v>
      </c>
      <c r="F3587" s="6" t="s">
        <v>121</v>
      </c>
      <c r="G3587" s="6" t="s">
        <v>122</v>
      </c>
      <c r="H3587" s="6" t="s">
        <v>22</v>
      </c>
      <c r="I3587" s="8">
        <v>0.54999999999999993</v>
      </c>
      <c r="J3587" s="9">
        <v>2000</v>
      </c>
      <c r="K3587" s="10">
        <f t="shared" si="28"/>
        <v>1099.9999999999998</v>
      </c>
      <c r="L3587" s="10">
        <f t="shared" si="29"/>
        <v>439.99999999999994</v>
      </c>
      <c r="M3587" s="11">
        <v>0.4</v>
      </c>
      <c r="O3587" s="16"/>
      <c r="P3587" s="14"/>
      <c r="Q3587" s="12"/>
      <c r="R3587" s="13"/>
    </row>
    <row r="3588" spans="1:18" ht="15.75" customHeight="1">
      <c r="A3588" s="1"/>
      <c r="B3588" s="6" t="s">
        <v>14</v>
      </c>
      <c r="C3588" s="6">
        <v>1185732</v>
      </c>
      <c r="D3588" s="7">
        <v>44477</v>
      </c>
      <c r="E3588" s="6" t="s">
        <v>15</v>
      </c>
      <c r="F3588" s="6" t="s">
        <v>121</v>
      </c>
      <c r="G3588" s="6" t="s">
        <v>122</v>
      </c>
      <c r="H3588" s="6" t="s">
        <v>17</v>
      </c>
      <c r="I3588" s="8">
        <v>0.54999999999999993</v>
      </c>
      <c r="J3588" s="9">
        <v>3750</v>
      </c>
      <c r="K3588" s="10">
        <f t="shared" si="28"/>
        <v>2062.4999999999995</v>
      </c>
      <c r="L3588" s="10">
        <f t="shared" si="29"/>
        <v>721.87499999999977</v>
      </c>
      <c r="M3588" s="11">
        <v>0.35</v>
      </c>
      <c r="O3588" s="16"/>
      <c r="P3588" s="14"/>
      <c r="Q3588" s="12"/>
      <c r="R3588" s="13"/>
    </row>
    <row r="3589" spans="1:18" ht="15.75" customHeight="1">
      <c r="A3589" s="1"/>
      <c r="B3589" s="6" t="s">
        <v>14</v>
      </c>
      <c r="C3589" s="6">
        <v>1185732</v>
      </c>
      <c r="D3589" s="7">
        <v>44477</v>
      </c>
      <c r="E3589" s="6" t="s">
        <v>15</v>
      </c>
      <c r="F3589" s="6" t="s">
        <v>121</v>
      </c>
      <c r="G3589" s="6" t="s">
        <v>122</v>
      </c>
      <c r="H3589" s="6" t="s">
        <v>18</v>
      </c>
      <c r="I3589" s="8">
        <v>0.5</v>
      </c>
      <c r="J3589" s="9">
        <v>2000</v>
      </c>
      <c r="K3589" s="10">
        <f t="shared" si="28"/>
        <v>1000</v>
      </c>
      <c r="L3589" s="10">
        <f t="shared" si="29"/>
        <v>350</v>
      </c>
      <c r="M3589" s="11">
        <v>0.35</v>
      </c>
      <c r="O3589" s="16"/>
      <c r="P3589" s="14"/>
      <c r="Q3589" s="12"/>
      <c r="R3589" s="13"/>
    </row>
    <row r="3590" spans="1:18" ht="15.75" customHeight="1">
      <c r="A3590" s="1"/>
      <c r="B3590" s="6" t="s">
        <v>14</v>
      </c>
      <c r="C3590" s="6">
        <v>1185732</v>
      </c>
      <c r="D3590" s="7">
        <v>44477</v>
      </c>
      <c r="E3590" s="6" t="s">
        <v>15</v>
      </c>
      <c r="F3590" s="6" t="s">
        <v>121</v>
      </c>
      <c r="G3590" s="6" t="s">
        <v>122</v>
      </c>
      <c r="H3590" s="6" t="s">
        <v>19</v>
      </c>
      <c r="I3590" s="8">
        <v>0.5</v>
      </c>
      <c r="J3590" s="9">
        <v>1000</v>
      </c>
      <c r="K3590" s="10">
        <f t="shared" si="28"/>
        <v>500</v>
      </c>
      <c r="L3590" s="10">
        <f t="shared" si="29"/>
        <v>200</v>
      </c>
      <c r="M3590" s="11">
        <v>0.4</v>
      </c>
      <c r="O3590" s="16"/>
      <c r="P3590" s="14"/>
      <c r="Q3590" s="12"/>
      <c r="R3590" s="13"/>
    </row>
    <row r="3591" spans="1:18" ht="15.75" customHeight="1">
      <c r="A3591" s="1"/>
      <c r="B3591" s="6" t="s">
        <v>14</v>
      </c>
      <c r="C3591" s="6">
        <v>1185732</v>
      </c>
      <c r="D3591" s="7">
        <v>44477</v>
      </c>
      <c r="E3591" s="6" t="s">
        <v>15</v>
      </c>
      <c r="F3591" s="6" t="s">
        <v>121</v>
      </c>
      <c r="G3591" s="6" t="s">
        <v>122</v>
      </c>
      <c r="H3591" s="6" t="s">
        <v>20</v>
      </c>
      <c r="I3591" s="8">
        <v>0.5</v>
      </c>
      <c r="J3591" s="9">
        <v>750</v>
      </c>
      <c r="K3591" s="10">
        <f t="shared" si="28"/>
        <v>375</v>
      </c>
      <c r="L3591" s="10">
        <f t="shared" si="29"/>
        <v>150</v>
      </c>
      <c r="M3591" s="11">
        <v>0.4</v>
      </c>
      <c r="O3591" s="16"/>
      <c r="P3591" s="14"/>
      <c r="Q3591" s="12"/>
      <c r="R3591" s="13"/>
    </row>
    <row r="3592" spans="1:18" ht="15.75" customHeight="1">
      <c r="A3592" s="1"/>
      <c r="B3592" s="6" t="s">
        <v>14</v>
      </c>
      <c r="C3592" s="6">
        <v>1185732</v>
      </c>
      <c r="D3592" s="7">
        <v>44477</v>
      </c>
      <c r="E3592" s="6" t="s">
        <v>15</v>
      </c>
      <c r="F3592" s="6" t="s">
        <v>121</v>
      </c>
      <c r="G3592" s="6" t="s">
        <v>122</v>
      </c>
      <c r="H3592" s="6" t="s">
        <v>21</v>
      </c>
      <c r="I3592" s="8">
        <v>0.6</v>
      </c>
      <c r="J3592" s="9">
        <v>750</v>
      </c>
      <c r="K3592" s="10">
        <f t="shared" si="28"/>
        <v>450</v>
      </c>
      <c r="L3592" s="10">
        <f t="shared" si="29"/>
        <v>135</v>
      </c>
      <c r="M3592" s="11">
        <v>0.3</v>
      </c>
      <c r="O3592" s="16"/>
      <c r="P3592" s="14"/>
      <c r="Q3592" s="12"/>
      <c r="R3592" s="13"/>
    </row>
    <row r="3593" spans="1:18" ht="15.75" customHeight="1">
      <c r="A3593" s="1"/>
      <c r="B3593" s="6" t="s">
        <v>14</v>
      </c>
      <c r="C3593" s="6">
        <v>1185732</v>
      </c>
      <c r="D3593" s="7">
        <v>44477</v>
      </c>
      <c r="E3593" s="6" t="s">
        <v>15</v>
      </c>
      <c r="F3593" s="6" t="s">
        <v>121</v>
      </c>
      <c r="G3593" s="6" t="s">
        <v>122</v>
      </c>
      <c r="H3593" s="6" t="s">
        <v>22</v>
      </c>
      <c r="I3593" s="8">
        <v>0.64999999999999991</v>
      </c>
      <c r="J3593" s="9">
        <v>2000</v>
      </c>
      <c r="K3593" s="10">
        <f t="shared" si="28"/>
        <v>1299.9999999999998</v>
      </c>
      <c r="L3593" s="10">
        <f t="shared" si="29"/>
        <v>519.99999999999989</v>
      </c>
      <c r="M3593" s="11">
        <v>0.4</v>
      </c>
      <c r="O3593" s="16"/>
      <c r="P3593" s="14"/>
      <c r="Q3593" s="12"/>
      <c r="R3593" s="13"/>
    </row>
    <row r="3594" spans="1:18" ht="15.75" customHeight="1">
      <c r="A3594" s="1"/>
      <c r="B3594" s="6" t="s">
        <v>14</v>
      </c>
      <c r="C3594" s="6">
        <v>1185732</v>
      </c>
      <c r="D3594" s="7">
        <v>44507</v>
      </c>
      <c r="E3594" s="6" t="s">
        <v>15</v>
      </c>
      <c r="F3594" s="6" t="s">
        <v>121</v>
      </c>
      <c r="G3594" s="6" t="s">
        <v>122</v>
      </c>
      <c r="H3594" s="6" t="s">
        <v>17</v>
      </c>
      <c r="I3594" s="8">
        <v>0.6</v>
      </c>
      <c r="J3594" s="9">
        <v>3500</v>
      </c>
      <c r="K3594" s="10">
        <f t="shared" si="28"/>
        <v>2100</v>
      </c>
      <c r="L3594" s="10">
        <f t="shared" si="29"/>
        <v>735</v>
      </c>
      <c r="M3594" s="11">
        <v>0.35</v>
      </c>
      <c r="O3594" s="16"/>
      <c r="P3594" s="14"/>
      <c r="Q3594" s="12"/>
      <c r="R3594" s="13"/>
    </row>
    <row r="3595" spans="1:18" ht="15.75" customHeight="1">
      <c r="A3595" s="1"/>
      <c r="B3595" s="6" t="s">
        <v>14</v>
      </c>
      <c r="C3595" s="6">
        <v>1185732</v>
      </c>
      <c r="D3595" s="7">
        <v>44507</v>
      </c>
      <c r="E3595" s="6" t="s">
        <v>15</v>
      </c>
      <c r="F3595" s="6" t="s">
        <v>121</v>
      </c>
      <c r="G3595" s="6" t="s">
        <v>122</v>
      </c>
      <c r="H3595" s="6" t="s">
        <v>18</v>
      </c>
      <c r="I3595" s="8">
        <v>0.5</v>
      </c>
      <c r="J3595" s="9">
        <v>2250</v>
      </c>
      <c r="K3595" s="10">
        <f t="shared" si="28"/>
        <v>1125</v>
      </c>
      <c r="L3595" s="10">
        <f t="shared" si="29"/>
        <v>393.75</v>
      </c>
      <c r="M3595" s="11">
        <v>0.35</v>
      </c>
      <c r="O3595" s="16"/>
      <c r="P3595" s="14"/>
      <c r="Q3595" s="12"/>
      <c r="R3595" s="13"/>
    </row>
    <row r="3596" spans="1:18" ht="15.75" customHeight="1">
      <c r="A3596" s="1"/>
      <c r="B3596" s="6" t="s">
        <v>14</v>
      </c>
      <c r="C3596" s="6">
        <v>1185732</v>
      </c>
      <c r="D3596" s="7">
        <v>44507</v>
      </c>
      <c r="E3596" s="6" t="s">
        <v>15</v>
      </c>
      <c r="F3596" s="6" t="s">
        <v>121</v>
      </c>
      <c r="G3596" s="6" t="s">
        <v>122</v>
      </c>
      <c r="H3596" s="6" t="s">
        <v>19</v>
      </c>
      <c r="I3596" s="8">
        <v>0.5</v>
      </c>
      <c r="J3596" s="9">
        <v>2200</v>
      </c>
      <c r="K3596" s="10">
        <f t="shared" si="28"/>
        <v>1100</v>
      </c>
      <c r="L3596" s="10">
        <f t="shared" si="29"/>
        <v>440</v>
      </c>
      <c r="M3596" s="11">
        <v>0.4</v>
      </c>
      <c r="O3596" s="16"/>
      <c r="P3596" s="14"/>
      <c r="Q3596" s="12"/>
      <c r="R3596" s="13"/>
    </row>
    <row r="3597" spans="1:18" ht="15.75" customHeight="1">
      <c r="A3597" s="1"/>
      <c r="B3597" s="6" t="s">
        <v>14</v>
      </c>
      <c r="C3597" s="6">
        <v>1185732</v>
      </c>
      <c r="D3597" s="7">
        <v>44507</v>
      </c>
      <c r="E3597" s="6" t="s">
        <v>15</v>
      </c>
      <c r="F3597" s="6" t="s">
        <v>121</v>
      </c>
      <c r="G3597" s="6" t="s">
        <v>122</v>
      </c>
      <c r="H3597" s="6" t="s">
        <v>20</v>
      </c>
      <c r="I3597" s="8">
        <v>0.5</v>
      </c>
      <c r="J3597" s="9">
        <v>2000</v>
      </c>
      <c r="K3597" s="10">
        <f t="shared" si="28"/>
        <v>1000</v>
      </c>
      <c r="L3597" s="10">
        <f t="shared" si="29"/>
        <v>400</v>
      </c>
      <c r="M3597" s="11">
        <v>0.4</v>
      </c>
      <c r="O3597" s="16"/>
      <c r="P3597" s="14"/>
      <c r="Q3597" s="12"/>
      <c r="R3597" s="13"/>
    </row>
    <row r="3598" spans="1:18" ht="15.75" customHeight="1">
      <c r="A3598" s="1"/>
      <c r="B3598" s="6" t="s">
        <v>14</v>
      </c>
      <c r="C3598" s="6">
        <v>1185732</v>
      </c>
      <c r="D3598" s="7">
        <v>44507</v>
      </c>
      <c r="E3598" s="6" t="s">
        <v>15</v>
      </c>
      <c r="F3598" s="6" t="s">
        <v>121</v>
      </c>
      <c r="G3598" s="6" t="s">
        <v>122</v>
      </c>
      <c r="H3598" s="6" t="s">
        <v>21</v>
      </c>
      <c r="I3598" s="8">
        <v>0.6</v>
      </c>
      <c r="J3598" s="9">
        <v>1750</v>
      </c>
      <c r="K3598" s="10">
        <f t="shared" si="28"/>
        <v>1050</v>
      </c>
      <c r="L3598" s="10">
        <f t="shared" si="29"/>
        <v>315</v>
      </c>
      <c r="M3598" s="11">
        <v>0.3</v>
      </c>
      <c r="O3598" s="16"/>
      <c r="P3598" s="14"/>
      <c r="Q3598" s="12"/>
      <c r="R3598" s="13"/>
    </row>
    <row r="3599" spans="1:18" ht="15.75" customHeight="1">
      <c r="A3599" s="1"/>
      <c r="B3599" s="6" t="s">
        <v>14</v>
      </c>
      <c r="C3599" s="6">
        <v>1185732</v>
      </c>
      <c r="D3599" s="7">
        <v>44507</v>
      </c>
      <c r="E3599" s="6" t="s">
        <v>15</v>
      </c>
      <c r="F3599" s="6" t="s">
        <v>121</v>
      </c>
      <c r="G3599" s="6" t="s">
        <v>122</v>
      </c>
      <c r="H3599" s="6" t="s">
        <v>22</v>
      </c>
      <c r="I3599" s="8">
        <v>0.64999999999999991</v>
      </c>
      <c r="J3599" s="9">
        <v>2750</v>
      </c>
      <c r="K3599" s="10">
        <f t="shared" si="28"/>
        <v>1787.4999999999998</v>
      </c>
      <c r="L3599" s="10">
        <f t="shared" si="29"/>
        <v>715</v>
      </c>
      <c r="M3599" s="11">
        <v>0.4</v>
      </c>
      <c r="O3599" s="16"/>
      <c r="P3599" s="14"/>
      <c r="Q3599" s="12"/>
      <c r="R3599" s="13"/>
    </row>
    <row r="3600" spans="1:18" ht="15.75" customHeight="1">
      <c r="A3600" s="1"/>
      <c r="B3600" s="6" t="s">
        <v>14</v>
      </c>
      <c r="C3600" s="6">
        <v>1185732</v>
      </c>
      <c r="D3600" s="7">
        <v>44536</v>
      </c>
      <c r="E3600" s="6" t="s">
        <v>15</v>
      </c>
      <c r="F3600" s="6" t="s">
        <v>121</v>
      </c>
      <c r="G3600" s="6" t="s">
        <v>122</v>
      </c>
      <c r="H3600" s="6" t="s">
        <v>17</v>
      </c>
      <c r="I3600" s="8">
        <v>0.6</v>
      </c>
      <c r="J3600" s="9">
        <v>5000</v>
      </c>
      <c r="K3600" s="10">
        <f t="shared" si="28"/>
        <v>3000</v>
      </c>
      <c r="L3600" s="10">
        <f t="shared" si="29"/>
        <v>1050</v>
      </c>
      <c r="M3600" s="11">
        <v>0.35</v>
      </c>
      <c r="O3600" s="16"/>
      <c r="P3600" s="14"/>
      <c r="Q3600" s="12"/>
      <c r="R3600" s="13"/>
    </row>
    <row r="3601" spans="1:18" ht="15.75" customHeight="1">
      <c r="A3601" s="1"/>
      <c r="B3601" s="6" t="s">
        <v>14</v>
      </c>
      <c r="C3601" s="6">
        <v>1185732</v>
      </c>
      <c r="D3601" s="7">
        <v>44536</v>
      </c>
      <c r="E3601" s="6" t="s">
        <v>15</v>
      </c>
      <c r="F3601" s="6" t="s">
        <v>121</v>
      </c>
      <c r="G3601" s="6" t="s">
        <v>122</v>
      </c>
      <c r="H3601" s="6" t="s">
        <v>18</v>
      </c>
      <c r="I3601" s="8">
        <v>0.5</v>
      </c>
      <c r="J3601" s="9">
        <v>3000</v>
      </c>
      <c r="K3601" s="10">
        <f t="shared" si="28"/>
        <v>1500</v>
      </c>
      <c r="L3601" s="10">
        <f t="shared" si="29"/>
        <v>525</v>
      </c>
      <c r="M3601" s="11">
        <v>0.35</v>
      </c>
      <c r="O3601" s="16"/>
      <c r="P3601" s="14"/>
      <c r="Q3601" s="12"/>
      <c r="R3601" s="13"/>
    </row>
    <row r="3602" spans="1:18" ht="15.75" customHeight="1">
      <c r="A3602" s="1"/>
      <c r="B3602" s="6" t="s">
        <v>14</v>
      </c>
      <c r="C3602" s="6">
        <v>1185732</v>
      </c>
      <c r="D3602" s="7">
        <v>44536</v>
      </c>
      <c r="E3602" s="6" t="s">
        <v>15</v>
      </c>
      <c r="F3602" s="6" t="s">
        <v>121</v>
      </c>
      <c r="G3602" s="6" t="s">
        <v>122</v>
      </c>
      <c r="H3602" s="6" t="s">
        <v>19</v>
      </c>
      <c r="I3602" s="8">
        <v>0.5</v>
      </c>
      <c r="J3602" s="9">
        <v>2750</v>
      </c>
      <c r="K3602" s="10">
        <f t="shared" si="28"/>
        <v>1375</v>
      </c>
      <c r="L3602" s="10">
        <f t="shared" si="29"/>
        <v>550</v>
      </c>
      <c r="M3602" s="11">
        <v>0.4</v>
      </c>
      <c r="O3602" s="16"/>
      <c r="P3602" s="14"/>
      <c r="Q3602" s="12"/>
      <c r="R3602" s="13"/>
    </row>
    <row r="3603" spans="1:18" ht="15.75" customHeight="1">
      <c r="A3603" s="1"/>
      <c r="B3603" s="6" t="s">
        <v>14</v>
      </c>
      <c r="C3603" s="6">
        <v>1185732</v>
      </c>
      <c r="D3603" s="7">
        <v>44536</v>
      </c>
      <c r="E3603" s="6" t="s">
        <v>15</v>
      </c>
      <c r="F3603" s="6" t="s">
        <v>121</v>
      </c>
      <c r="G3603" s="6" t="s">
        <v>122</v>
      </c>
      <c r="H3603" s="6" t="s">
        <v>20</v>
      </c>
      <c r="I3603" s="8">
        <v>0.5</v>
      </c>
      <c r="J3603" s="9">
        <v>2250</v>
      </c>
      <c r="K3603" s="10">
        <f t="shared" si="28"/>
        <v>1125</v>
      </c>
      <c r="L3603" s="10">
        <f t="shared" si="29"/>
        <v>450</v>
      </c>
      <c r="M3603" s="11">
        <v>0.4</v>
      </c>
      <c r="O3603" s="16"/>
      <c r="P3603" s="14"/>
      <c r="Q3603" s="12"/>
      <c r="R3603" s="13"/>
    </row>
    <row r="3604" spans="1:18" ht="15.75" customHeight="1">
      <c r="A3604" s="1"/>
      <c r="B3604" s="6" t="s">
        <v>14</v>
      </c>
      <c r="C3604" s="6">
        <v>1185732</v>
      </c>
      <c r="D3604" s="7">
        <v>44536</v>
      </c>
      <c r="E3604" s="6" t="s">
        <v>15</v>
      </c>
      <c r="F3604" s="6" t="s">
        <v>121</v>
      </c>
      <c r="G3604" s="6" t="s">
        <v>122</v>
      </c>
      <c r="H3604" s="6" t="s">
        <v>21</v>
      </c>
      <c r="I3604" s="8">
        <v>0.6</v>
      </c>
      <c r="J3604" s="9">
        <v>2250</v>
      </c>
      <c r="K3604" s="10">
        <f t="shared" si="28"/>
        <v>1350</v>
      </c>
      <c r="L3604" s="10">
        <f t="shared" si="29"/>
        <v>405</v>
      </c>
      <c r="M3604" s="11">
        <v>0.3</v>
      </c>
      <c r="O3604" s="16"/>
      <c r="P3604" s="14"/>
      <c r="Q3604" s="12"/>
      <c r="R3604" s="13"/>
    </row>
    <row r="3605" spans="1:18" ht="15.75" customHeight="1">
      <c r="A3605" s="1"/>
      <c r="B3605" s="6" t="s">
        <v>14</v>
      </c>
      <c r="C3605" s="6">
        <v>1185732</v>
      </c>
      <c r="D3605" s="7">
        <v>44536</v>
      </c>
      <c r="E3605" s="6" t="s">
        <v>15</v>
      </c>
      <c r="F3605" s="6" t="s">
        <v>121</v>
      </c>
      <c r="G3605" s="6" t="s">
        <v>122</v>
      </c>
      <c r="H3605" s="6" t="s">
        <v>22</v>
      </c>
      <c r="I3605" s="8">
        <v>0.64999999999999991</v>
      </c>
      <c r="J3605" s="9">
        <v>3250</v>
      </c>
      <c r="K3605" s="10">
        <f t="shared" si="28"/>
        <v>2112.4999999999995</v>
      </c>
      <c r="L3605" s="10">
        <f t="shared" si="29"/>
        <v>844.99999999999989</v>
      </c>
      <c r="M3605" s="11">
        <v>0.4</v>
      </c>
      <c r="O3605" s="16"/>
      <c r="P3605" s="14"/>
      <c r="Q3605" s="12"/>
      <c r="R3605" s="13"/>
    </row>
    <row r="3606" spans="1:18" ht="15.75" customHeight="1">
      <c r="A3606" s="1" t="s">
        <v>39</v>
      </c>
      <c r="B3606" s="6" t="s">
        <v>14</v>
      </c>
      <c r="C3606" s="6">
        <v>1185732</v>
      </c>
      <c r="D3606" s="7">
        <v>44213</v>
      </c>
      <c r="E3606" s="6" t="s">
        <v>15</v>
      </c>
      <c r="F3606" s="6" t="s">
        <v>123</v>
      </c>
      <c r="G3606" s="6" t="s">
        <v>124</v>
      </c>
      <c r="H3606" s="6" t="s">
        <v>17</v>
      </c>
      <c r="I3606" s="8">
        <v>0.4</v>
      </c>
      <c r="J3606" s="9">
        <v>4500</v>
      </c>
      <c r="K3606" s="10">
        <f t="shared" si="28"/>
        <v>1800</v>
      </c>
      <c r="L3606" s="10">
        <f t="shared" si="29"/>
        <v>540</v>
      </c>
      <c r="M3606" s="11">
        <v>0.3</v>
      </c>
      <c r="O3606" s="16"/>
      <c r="P3606" s="14"/>
      <c r="Q3606" s="12"/>
      <c r="R3606" s="13"/>
    </row>
    <row r="3607" spans="1:18" ht="15.75" customHeight="1">
      <c r="A3607" s="1"/>
      <c r="B3607" s="6" t="s">
        <v>14</v>
      </c>
      <c r="C3607" s="6">
        <v>1185732</v>
      </c>
      <c r="D3607" s="7">
        <v>44213</v>
      </c>
      <c r="E3607" s="6" t="s">
        <v>15</v>
      </c>
      <c r="F3607" s="6" t="s">
        <v>123</v>
      </c>
      <c r="G3607" s="6" t="s">
        <v>124</v>
      </c>
      <c r="H3607" s="6" t="s">
        <v>18</v>
      </c>
      <c r="I3607" s="8">
        <v>0.4</v>
      </c>
      <c r="J3607" s="9">
        <v>2500</v>
      </c>
      <c r="K3607" s="10">
        <f t="shared" si="28"/>
        <v>1000</v>
      </c>
      <c r="L3607" s="10">
        <f t="shared" si="29"/>
        <v>300</v>
      </c>
      <c r="M3607" s="11">
        <v>0.3</v>
      </c>
      <c r="O3607" s="16"/>
      <c r="P3607" s="14"/>
      <c r="Q3607" s="12"/>
      <c r="R3607" s="13"/>
    </row>
    <row r="3608" spans="1:18" ht="15.75" customHeight="1">
      <c r="A3608" s="1"/>
      <c r="B3608" s="6" t="s">
        <v>14</v>
      </c>
      <c r="C3608" s="6">
        <v>1185732</v>
      </c>
      <c r="D3608" s="7">
        <v>44213</v>
      </c>
      <c r="E3608" s="6" t="s">
        <v>15</v>
      </c>
      <c r="F3608" s="6" t="s">
        <v>123</v>
      </c>
      <c r="G3608" s="6" t="s">
        <v>124</v>
      </c>
      <c r="H3608" s="6" t="s">
        <v>19</v>
      </c>
      <c r="I3608" s="8">
        <v>0.30000000000000004</v>
      </c>
      <c r="J3608" s="9">
        <v>2500</v>
      </c>
      <c r="K3608" s="10">
        <f t="shared" si="28"/>
        <v>750.00000000000011</v>
      </c>
      <c r="L3608" s="10">
        <f t="shared" si="29"/>
        <v>187.50000000000003</v>
      </c>
      <c r="M3608" s="11">
        <v>0.25</v>
      </c>
      <c r="O3608" s="16"/>
      <c r="P3608" s="14"/>
      <c r="Q3608" s="12"/>
      <c r="R3608" s="13"/>
    </row>
    <row r="3609" spans="1:18" ht="15.75" customHeight="1">
      <c r="A3609" s="1"/>
      <c r="B3609" s="6" t="s">
        <v>14</v>
      </c>
      <c r="C3609" s="6">
        <v>1185732</v>
      </c>
      <c r="D3609" s="7">
        <v>44213</v>
      </c>
      <c r="E3609" s="6" t="s">
        <v>15</v>
      </c>
      <c r="F3609" s="6" t="s">
        <v>123</v>
      </c>
      <c r="G3609" s="6" t="s">
        <v>124</v>
      </c>
      <c r="H3609" s="6" t="s">
        <v>20</v>
      </c>
      <c r="I3609" s="8">
        <v>0.35</v>
      </c>
      <c r="J3609" s="9">
        <v>1000</v>
      </c>
      <c r="K3609" s="10">
        <f t="shared" si="28"/>
        <v>350</v>
      </c>
      <c r="L3609" s="10">
        <f t="shared" si="29"/>
        <v>87.5</v>
      </c>
      <c r="M3609" s="11">
        <v>0.25</v>
      </c>
      <c r="O3609" s="16"/>
      <c r="P3609" s="14"/>
      <c r="Q3609" s="12"/>
      <c r="R3609" s="13"/>
    </row>
    <row r="3610" spans="1:18" ht="15.75" customHeight="1">
      <c r="A3610" s="1"/>
      <c r="B3610" s="6" t="s">
        <v>14</v>
      </c>
      <c r="C3610" s="6">
        <v>1185732</v>
      </c>
      <c r="D3610" s="7">
        <v>44213</v>
      </c>
      <c r="E3610" s="6" t="s">
        <v>15</v>
      </c>
      <c r="F3610" s="6" t="s">
        <v>123</v>
      </c>
      <c r="G3610" s="6" t="s">
        <v>124</v>
      </c>
      <c r="H3610" s="6" t="s">
        <v>21</v>
      </c>
      <c r="I3610" s="8">
        <v>0.5</v>
      </c>
      <c r="J3610" s="9">
        <v>1500</v>
      </c>
      <c r="K3610" s="10">
        <f t="shared" si="28"/>
        <v>750</v>
      </c>
      <c r="L3610" s="10">
        <f t="shared" si="29"/>
        <v>187.5</v>
      </c>
      <c r="M3610" s="11">
        <v>0.25</v>
      </c>
      <c r="O3610" s="16"/>
      <c r="P3610" s="14"/>
      <c r="Q3610" s="12"/>
      <c r="R3610" s="13"/>
    </row>
    <row r="3611" spans="1:18" ht="15.75" customHeight="1">
      <c r="A3611" s="1"/>
      <c r="B3611" s="6" t="s">
        <v>14</v>
      </c>
      <c r="C3611" s="6">
        <v>1185732</v>
      </c>
      <c r="D3611" s="7">
        <v>44213</v>
      </c>
      <c r="E3611" s="6" t="s">
        <v>15</v>
      </c>
      <c r="F3611" s="6" t="s">
        <v>123</v>
      </c>
      <c r="G3611" s="6" t="s">
        <v>124</v>
      </c>
      <c r="H3611" s="6" t="s">
        <v>22</v>
      </c>
      <c r="I3611" s="8">
        <v>0.4</v>
      </c>
      <c r="J3611" s="9">
        <v>2500</v>
      </c>
      <c r="K3611" s="10">
        <f t="shared" si="28"/>
        <v>1000</v>
      </c>
      <c r="L3611" s="10">
        <f t="shared" si="29"/>
        <v>300</v>
      </c>
      <c r="M3611" s="11">
        <v>0.3</v>
      </c>
      <c r="O3611" s="16"/>
      <c r="P3611" s="14"/>
      <c r="Q3611" s="12"/>
      <c r="R3611" s="13"/>
    </row>
    <row r="3612" spans="1:18" ht="15.75" customHeight="1">
      <c r="A3612" s="1"/>
      <c r="B3612" s="6" t="s">
        <v>14</v>
      </c>
      <c r="C3612" s="6">
        <v>1185732</v>
      </c>
      <c r="D3612" s="7">
        <v>44242</v>
      </c>
      <c r="E3612" s="6" t="s">
        <v>15</v>
      </c>
      <c r="F3612" s="6" t="s">
        <v>123</v>
      </c>
      <c r="G3612" s="6" t="s">
        <v>124</v>
      </c>
      <c r="H3612" s="6" t="s">
        <v>17</v>
      </c>
      <c r="I3612" s="8">
        <v>0.4</v>
      </c>
      <c r="J3612" s="9">
        <v>5000</v>
      </c>
      <c r="K3612" s="10">
        <f t="shared" si="28"/>
        <v>2000</v>
      </c>
      <c r="L3612" s="10">
        <f t="shared" si="29"/>
        <v>600</v>
      </c>
      <c r="M3612" s="11">
        <v>0.3</v>
      </c>
      <c r="O3612" s="16"/>
      <c r="P3612" s="14"/>
      <c r="Q3612" s="12"/>
      <c r="R3612" s="13"/>
    </row>
    <row r="3613" spans="1:18" ht="15.75" customHeight="1">
      <c r="A3613" s="1"/>
      <c r="B3613" s="6" t="s">
        <v>14</v>
      </c>
      <c r="C3613" s="6">
        <v>1185732</v>
      </c>
      <c r="D3613" s="7">
        <v>44242</v>
      </c>
      <c r="E3613" s="6" t="s">
        <v>15</v>
      </c>
      <c r="F3613" s="6" t="s">
        <v>123</v>
      </c>
      <c r="G3613" s="6" t="s">
        <v>124</v>
      </c>
      <c r="H3613" s="6" t="s">
        <v>18</v>
      </c>
      <c r="I3613" s="8">
        <v>0.4</v>
      </c>
      <c r="J3613" s="9">
        <v>1500</v>
      </c>
      <c r="K3613" s="10">
        <f t="shared" si="28"/>
        <v>600</v>
      </c>
      <c r="L3613" s="10">
        <f t="shared" si="29"/>
        <v>180</v>
      </c>
      <c r="M3613" s="11">
        <v>0.3</v>
      </c>
      <c r="O3613" s="16"/>
      <c r="P3613" s="14"/>
      <c r="Q3613" s="12"/>
      <c r="R3613" s="13"/>
    </row>
    <row r="3614" spans="1:18" ht="15.75" customHeight="1">
      <c r="A3614" s="1"/>
      <c r="B3614" s="6" t="s">
        <v>14</v>
      </c>
      <c r="C3614" s="6">
        <v>1185732</v>
      </c>
      <c r="D3614" s="7">
        <v>44242</v>
      </c>
      <c r="E3614" s="6" t="s">
        <v>15</v>
      </c>
      <c r="F3614" s="6" t="s">
        <v>123</v>
      </c>
      <c r="G3614" s="6" t="s">
        <v>124</v>
      </c>
      <c r="H3614" s="6" t="s">
        <v>19</v>
      </c>
      <c r="I3614" s="8">
        <v>0.30000000000000004</v>
      </c>
      <c r="J3614" s="9">
        <v>2000</v>
      </c>
      <c r="K3614" s="10">
        <f t="shared" si="28"/>
        <v>600.00000000000011</v>
      </c>
      <c r="L3614" s="10">
        <f t="shared" si="29"/>
        <v>150.00000000000003</v>
      </c>
      <c r="M3614" s="11">
        <v>0.25</v>
      </c>
      <c r="O3614" s="16"/>
      <c r="P3614" s="14"/>
      <c r="Q3614" s="12"/>
      <c r="R3614" s="13"/>
    </row>
    <row r="3615" spans="1:18" ht="15.75" customHeight="1">
      <c r="A3615" s="1"/>
      <c r="B3615" s="6" t="s">
        <v>14</v>
      </c>
      <c r="C3615" s="6">
        <v>1185732</v>
      </c>
      <c r="D3615" s="7">
        <v>44242</v>
      </c>
      <c r="E3615" s="6" t="s">
        <v>15</v>
      </c>
      <c r="F3615" s="6" t="s">
        <v>123</v>
      </c>
      <c r="G3615" s="6" t="s">
        <v>124</v>
      </c>
      <c r="H3615" s="6" t="s">
        <v>20</v>
      </c>
      <c r="I3615" s="8">
        <v>0.35</v>
      </c>
      <c r="J3615" s="9">
        <v>2500</v>
      </c>
      <c r="K3615" s="10">
        <f t="shared" si="28"/>
        <v>875</v>
      </c>
      <c r="L3615" s="10">
        <f t="shared" si="29"/>
        <v>218.75</v>
      </c>
      <c r="M3615" s="11">
        <v>0.25</v>
      </c>
      <c r="O3615" s="16"/>
      <c r="P3615" s="14"/>
      <c r="Q3615" s="12"/>
      <c r="R3615" s="13"/>
    </row>
    <row r="3616" spans="1:18" ht="15.75" customHeight="1">
      <c r="A3616" s="1"/>
      <c r="B3616" s="6" t="s">
        <v>14</v>
      </c>
      <c r="C3616" s="6">
        <v>1185732</v>
      </c>
      <c r="D3616" s="7">
        <v>44242</v>
      </c>
      <c r="E3616" s="6" t="s">
        <v>15</v>
      </c>
      <c r="F3616" s="6" t="s">
        <v>123</v>
      </c>
      <c r="G3616" s="6" t="s">
        <v>124</v>
      </c>
      <c r="H3616" s="6" t="s">
        <v>21</v>
      </c>
      <c r="I3616" s="8">
        <v>0.5</v>
      </c>
      <c r="J3616" s="9">
        <v>1500</v>
      </c>
      <c r="K3616" s="10">
        <f t="shared" si="28"/>
        <v>750</v>
      </c>
      <c r="L3616" s="10">
        <f t="shared" si="29"/>
        <v>187.5</v>
      </c>
      <c r="M3616" s="11">
        <v>0.25</v>
      </c>
      <c r="O3616" s="16"/>
      <c r="P3616" s="14"/>
      <c r="Q3616" s="12"/>
      <c r="R3616" s="13"/>
    </row>
    <row r="3617" spans="1:18" ht="15.75" customHeight="1">
      <c r="A3617" s="1"/>
      <c r="B3617" s="6" t="s">
        <v>14</v>
      </c>
      <c r="C3617" s="6">
        <v>1185732</v>
      </c>
      <c r="D3617" s="7">
        <v>44242</v>
      </c>
      <c r="E3617" s="6" t="s">
        <v>15</v>
      </c>
      <c r="F3617" s="6" t="s">
        <v>123</v>
      </c>
      <c r="G3617" s="6" t="s">
        <v>124</v>
      </c>
      <c r="H3617" s="6" t="s">
        <v>22</v>
      </c>
      <c r="I3617" s="8">
        <v>0.4</v>
      </c>
      <c r="J3617" s="9">
        <v>2500</v>
      </c>
      <c r="K3617" s="10">
        <f t="shared" si="28"/>
        <v>1000</v>
      </c>
      <c r="L3617" s="10">
        <f t="shared" si="29"/>
        <v>300</v>
      </c>
      <c r="M3617" s="11">
        <v>0.3</v>
      </c>
      <c r="O3617" s="16"/>
      <c r="P3617" s="14"/>
      <c r="Q3617" s="12"/>
      <c r="R3617" s="13"/>
    </row>
    <row r="3618" spans="1:18" ht="15.75" customHeight="1">
      <c r="A3618" s="1"/>
      <c r="B3618" s="6" t="s">
        <v>14</v>
      </c>
      <c r="C3618" s="6">
        <v>1185732</v>
      </c>
      <c r="D3618" s="7">
        <v>44268</v>
      </c>
      <c r="E3618" s="6" t="s">
        <v>15</v>
      </c>
      <c r="F3618" s="6" t="s">
        <v>123</v>
      </c>
      <c r="G3618" s="6" t="s">
        <v>124</v>
      </c>
      <c r="H3618" s="6" t="s">
        <v>17</v>
      </c>
      <c r="I3618" s="8">
        <v>0.4</v>
      </c>
      <c r="J3618" s="9">
        <v>4700</v>
      </c>
      <c r="K3618" s="10">
        <f t="shared" si="28"/>
        <v>1880</v>
      </c>
      <c r="L3618" s="10">
        <f t="shared" si="29"/>
        <v>564</v>
      </c>
      <c r="M3618" s="11">
        <v>0.3</v>
      </c>
      <c r="O3618" s="16"/>
      <c r="P3618" s="14"/>
      <c r="Q3618" s="12"/>
      <c r="R3618" s="13"/>
    </row>
    <row r="3619" spans="1:18" ht="15.75" customHeight="1">
      <c r="A3619" s="1"/>
      <c r="B3619" s="6" t="s">
        <v>14</v>
      </c>
      <c r="C3619" s="6">
        <v>1185732</v>
      </c>
      <c r="D3619" s="7">
        <v>44268</v>
      </c>
      <c r="E3619" s="6" t="s">
        <v>15</v>
      </c>
      <c r="F3619" s="6" t="s">
        <v>123</v>
      </c>
      <c r="G3619" s="6" t="s">
        <v>124</v>
      </c>
      <c r="H3619" s="6" t="s">
        <v>18</v>
      </c>
      <c r="I3619" s="8">
        <v>0.4</v>
      </c>
      <c r="J3619" s="9">
        <v>1750</v>
      </c>
      <c r="K3619" s="10">
        <f t="shared" si="28"/>
        <v>700</v>
      </c>
      <c r="L3619" s="10">
        <f t="shared" si="29"/>
        <v>210</v>
      </c>
      <c r="M3619" s="11">
        <v>0.3</v>
      </c>
      <c r="O3619" s="16"/>
      <c r="P3619" s="14"/>
      <c r="Q3619" s="12"/>
      <c r="R3619" s="13"/>
    </row>
    <row r="3620" spans="1:18" ht="15.75" customHeight="1">
      <c r="A3620" s="1"/>
      <c r="B3620" s="6" t="s">
        <v>14</v>
      </c>
      <c r="C3620" s="6">
        <v>1185732</v>
      </c>
      <c r="D3620" s="7">
        <v>44268</v>
      </c>
      <c r="E3620" s="6" t="s">
        <v>15</v>
      </c>
      <c r="F3620" s="6" t="s">
        <v>123</v>
      </c>
      <c r="G3620" s="6" t="s">
        <v>124</v>
      </c>
      <c r="H3620" s="6" t="s">
        <v>19</v>
      </c>
      <c r="I3620" s="8">
        <v>0.30000000000000004</v>
      </c>
      <c r="J3620" s="9">
        <v>2000</v>
      </c>
      <c r="K3620" s="10">
        <f t="shared" si="28"/>
        <v>600.00000000000011</v>
      </c>
      <c r="L3620" s="10">
        <f t="shared" si="29"/>
        <v>150.00000000000003</v>
      </c>
      <c r="M3620" s="11">
        <v>0.25</v>
      </c>
      <c r="O3620" s="16"/>
      <c r="P3620" s="14"/>
      <c r="Q3620" s="12"/>
      <c r="R3620" s="13"/>
    </row>
    <row r="3621" spans="1:18" ht="15.75" customHeight="1">
      <c r="A3621" s="1"/>
      <c r="B3621" s="6" t="s">
        <v>14</v>
      </c>
      <c r="C3621" s="6">
        <v>1185732</v>
      </c>
      <c r="D3621" s="7">
        <v>44268</v>
      </c>
      <c r="E3621" s="6" t="s">
        <v>15</v>
      </c>
      <c r="F3621" s="6" t="s">
        <v>123</v>
      </c>
      <c r="G3621" s="6" t="s">
        <v>124</v>
      </c>
      <c r="H3621" s="6" t="s">
        <v>20</v>
      </c>
      <c r="I3621" s="8">
        <v>0.35</v>
      </c>
      <c r="J3621" s="9">
        <v>3000</v>
      </c>
      <c r="K3621" s="10">
        <f t="shared" si="28"/>
        <v>1050</v>
      </c>
      <c r="L3621" s="10">
        <f t="shared" si="29"/>
        <v>262.5</v>
      </c>
      <c r="M3621" s="11">
        <v>0.25</v>
      </c>
      <c r="O3621" s="16"/>
      <c r="P3621" s="14"/>
      <c r="Q3621" s="12"/>
      <c r="R3621" s="13"/>
    </row>
    <row r="3622" spans="1:18" ht="15.75" customHeight="1">
      <c r="A3622" s="1"/>
      <c r="B3622" s="6" t="s">
        <v>14</v>
      </c>
      <c r="C3622" s="6">
        <v>1185732</v>
      </c>
      <c r="D3622" s="7">
        <v>44268</v>
      </c>
      <c r="E3622" s="6" t="s">
        <v>15</v>
      </c>
      <c r="F3622" s="6" t="s">
        <v>123</v>
      </c>
      <c r="G3622" s="6" t="s">
        <v>124</v>
      </c>
      <c r="H3622" s="6" t="s">
        <v>21</v>
      </c>
      <c r="I3622" s="8">
        <v>0.5</v>
      </c>
      <c r="J3622" s="9">
        <v>1000</v>
      </c>
      <c r="K3622" s="10">
        <f t="shared" si="28"/>
        <v>500</v>
      </c>
      <c r="L3622" s="10">
        <f t="shared" si="29"/>
        <v>125</v>
      </c>
      <c r="M3622" s="11">
        <v>0.25</v>
      </c>
      <c r="O3622" s="16"/>
      <c r="P3622" s="14"/>
      <c r="Q3622" s="12"/>
      <c r="R3622" s="13"/>
    </row>
    <row r="3623" spans="1:18" ht="15.75" customHeight="1">
      <c r="A3623" s="1"/>
      <c r="B3623" s="6" t="s">
        <v>14</v>
      </c>
      <c r="C3623" s="6">
        <v>1185732</v>
      </c>
      <c r="D3623" s="7">
        <v>44268</v>
      </c>
      <c r="E3623" s="6" t="s">
        <v>15</v>
      </c>
      <c r="F3623" s="6" t="s">
        <v>123</v>
      </c>
      <c r="G3623" s="6" t="s">
        <v>124</v>
      </c>
      <c r="H3623" s="6" t="s">
        <v>22</v>
      </c>
      <c r="I3623" s="8">
        <v>0.4</v>
      </c>
      <c r="J3623" s="9">
        <v>2000</v>
      </c>
      <c r="K3623" s="10">
        <f t="shared" si="28"/>
        <v>800</v>
      </c>
      <c r="L3623" s="10">
        <f t="shared" si="29"/>
        <v>240</v>
      </c>
      <c r="M3623" s="11">
        <v>0.3</v>
      </c>
      <c r="O3623" s="16"/>
      <c r="P3623" s="14"/>
      <c r="Q3623" s="12"/>
      <c r="R3623" s="13"/>
    </row>
    <row r="3624" spans="1:18" ht="15.75" customHeight="1">
      <c r="A3624" s="1"/>
      <c r="B3624" s="6" t="s">
        <v>14</v>
      </c>
      <c r="C3624" s="6">
        <v>1185732</v>
      </c>
      <c r="D3624" s="7">
        <v>44300</v>
      </c>
      <c r="E3624" s="6" t="s">
        <v>15</v>
      </c>
      <c r="F3624" s="6" t="s">
        <v>123</v>
      </c>
      <c r="G3624" s="6" t="s">
        <v>124</v>
      </c>
      <c r="H3624" s="6" t="s">
        <v>17</v>
      </c>
      <c r="I3624" s="8">
        <v>0.4</v>
      </c>
      <c r="J3624" s="9">
        <v>4500</v>
      </c>
      <c r="K3624" s="10">
        <f t="shared" si="28"/>
        <v>1800</v>
      </c>
      <c r="L3624" s="10">
        <f t="shared" si="29"/>
        <v>540</v>
      </c>
      <c r="M3624" s="11">
        <v>0.3</v>
      </c>
      <c r="O3624" s="16"/>
      <c r="P3624" s="14"/>
      <c r="Q3624" s="12"/>
      <c r="R3624" s="13"/>
    </row>
    <row r="3625" spans="1:18" ht="15.75" customHeight="1">
      <c r="A3625" s="1"/>
      <c r="B3625" s="6" t="s">
        <v>14</v>
      </c>
      <c r="C3625" s="6">
        <v>1185732</v>
      </c>
      <c r="D3625" s="7">
        <v>44300</v>
      </c>
      <c r="E3625" s="6" t="s">
        <v>15</v>
      </c>
      <c r="F3625" s="6" t="s">
        <v>123</v>
      </c>
      <c r="G3625" s="6" t="s">
        <v>124</v>
      </c>
      <c r="H3625" s="6" t="s">
        <v>18</v>
      </c>
      <c r="I3625" s="8">
        <v>0.4</v>
      </c>
      <c r="J3625" s="9">
        <v>1500</v>
      </c>
      <c r="K3625" s="10">
        <f t="shared" si="28"/>
        <v>600</v>
      </c>
      <c r="L3625" s="10">
        <f t="shared" si="29"/>
        <v>180</v>
      </c>
      <c r="M3625" s="11">
        <v>0.3</v>
      </c>
      <c r="O3625" s="16"/>
      <c r="P3625" s="14"/>
      <c r="Q3625" s="12"/>
      <c r="R3625" s="13"/>
    </row>
    <row r="3626" spans="1:18" ht="15.75" customHeight="1">
      <c r="A3626" s="1"/>
      <c r="B3626" s="6" t="s">
        <v>14</v>
      </c>
      <c r="C3626" s="6">
        <v>1185732</v>
      </c>
      <c r="D3626" s="7">
        <v>44300</v>
      </c>
      <c r="E3626" s="6" t="s">
        <v>15</v>
      </c>
      <c r="F3626" s="6" t="s">
        <v>123</v>
      </c>
      <c r="G3626" s="6" t="s">
        <v>124</v>
      </c>
      <c r="H3626" s="6" t="s">
        <v>19</v>
      </c>
      <c r="I3626" s="8">
        <v>0.30000000000000004</v>
      </c>
      <c r="J3626" s="9">
        <v>1500</v>
      </c>
      <c r="K3626" s="10">
        <f t="shared" si="28"/>
        <v>450.00000000000006</v>
      </c>
      <c r="L3626" s="10">
        <f t="shared" si="29"/>
        <v>112.50000000000001</v>
      </c>
      <c r="M3626" s="11">
        <v>0.25</v>
      </c>
      <c r="O3626" s="16"/>
      <c r="P3626" s="14"/>
      <c r="Q3626" s="12"/>
      <c r="R3626" s="13"/>
    </row>
    <row r="3627" spans="1:18" ht="15.75" customHeight="1">
      <c r="A3627" s="1"/>
      <c r="B3627" s="6" t="s">
        <v>14</v>
      </c>
      <c r="C3627" s="6">
        <v>1185732</v>
      </c>
      <c r="D3627" s="7">
        <v>44300</v>
      </c>
      <c r="E3627" s="6" t="s">
        <v>15</v>
      </c>
      <c r="F3627" s="6" t="s">
        <v>123</v>
      </c>
      <c r="G3627" s="6" t="s">
        <v>124</v>
      </c>
      <c r="H3627" s="6" t="s">
        <v>20</v>
      </c>
      <c r="I3627" s="8">
        <v>0.35</v>
      </c>
      <c r="J3627" s="9">
        <v>1250</v>
      </c>
      <c r="K3627" s="10">
        <f t="shared" si="28"/>
        <v>437.5</v>
      </c>
      <c r="L3627" s="10">
        <f t="shared" si="29"/>
        <v>109.375</v>
      </c>
      <c r="M3627" s="11">
        <v>0.25</v>
      </c>
      <c r="O3627" s="16"/>
      <c r="P3627" s="14"/>
      <c r="Q3627" s="12"/>
      <c r="R3627" s="13"/>
    </row>
    <row r="3628" spans="1:18" ht="15.75" customHeight="1">
      <c r="A3628" s="1"/>
      <c r="B3628" s="6" t="s">
        <v>14</v>
      </c>
      <c r="C3628" s="6">
        <v>1185732</v>
      </c>
      <c r="D3628" s="7">
        <v>44300</v>
      </c>
      <c r="E3628" s="6" t="s">
        <v>15</v>
      </c>
      <c r="F3628" s="6" t="s">
        <v>123</v>
      </c>
      <c r="G3628" s="6" t="s">
        <v>124</v>
      </c>
      <c r="H3628" s="6" t="s">
        <v>21</v>
      </c>
      <c r="I3628" s="8">
        <v>0.5</v>
      </c>
      <c r="J3628" s="9">
        <v>1250</v>
      </c>
      <c r="K3628" s="10">
        <f t="shared" si="28"/>
        <v>625</v>
      </c>
      <c r="L3628" s="10">
        <f t="shared" si="29"/>
        <v>156.25</v>
      </c>
      <c r="M3628" s="11">
        <v>0.25</v>
      </c>
      <c r="O3628" s="16"/>
      <c r="P3628" s="14"/>
      <c r="Q3628" s="12"/>
      <c r="R3628" s="13"/>
    </row>
    <row r="3629" spans="1:18" ht="15.75" customHeight="1">
      <c r="A3629" s="1"/>
      <c r="B3629" s="6" t="s">
        <v>14</v>
      </c>
      <c r="C3629" s="6">
        <v>1185732</v>
      </c>
      <c r="D3629" s="7">
        <v>44300</v>
      </c>
      <c r="E3629" s="6" t="s">
        <v>15</v>
      </c>
      <c r="F3629" s="6" t="s">
        <v>123</v>
      </c>
      <c r="G3629" s="6" t="s">
        <v>124</v>
      </c>
      <c r="H3629" s="6" t="s">
        <v>22</v>
      </c>
      <c r="I3629" s="8">
        <v>0.4</v>
      </c>
      <c r="J3629" s="9">
        <v>2750</v>
      </c>
      <c r="K3629" s="10">
        <f t="shared" si="28"/>
        <v>1100</v>
      </c>
      <c r="L3629" s="10">
        <f t="shared" si="29"/>
        <v>330</v>
      </c>
      <c r="M3629" s="11">
        <v>0.3</v>
      </c>
      <c r="O3629" s="16"/>
      <c r="P3629" s="14"/>
      <c r="Q3629" s="12"/>
      <c r="R3629" s="13"/>
    </row>
    <row r="3630" spans="1:18" ht="15.75" customHeight="1">
      <c r="A3630" s="1"/>
      <c r="B3630" s="6" t="s">
        <v>14</v>
      </c>
      <c r="C3630" s="6">
        <v>1185732</v>
      </c>
      <c r="D3630" s="7">
        <v>44329</v>
      </c>
      <c r="E3630" s="6" t="s">
        <v>15</v>
      </c>
      <c r="F3630" s="6" t="s">
        <v>123</v>
      </c>
      <c r="G3630" s="6" t="s">
        <v>124</v>
      </c>
      <c r="H3630" s="6" t="s">
        <v>17</v>
      </c>
      <c r="I3630" s="8">
        <v>0.54999999999999993</v>
      </c>
      <c r="J3630" s="9">
        <v>4950</v>
      </c>
      <c r="K3630" s="10">
        <f t="shared" si="28"/>
        <v>2722.4999999999995</v>
      </c>
      <c r="L3630" s="10">
        <f t="shared" si="29"/>
        <v>816.74999999999989</v>
      </c>
      <c r="M3630" s="11">
        <v>0.3</v>
      </c>
      <c r="O3630" s="16"/>
      <c r="P3630" s="14"/>
      <c r="Q3630" s="12"/>
      <c r="R3630" s="13"/>
    </row>
    <row r="3631" spans="1:18" ht="15.75" customHeight="1">
      <c r="A3631" s="1"/>
      <c r="B3631" s="6" t="s">
        <v>14</v>
      </c>
      <c r="C3631" s="6">
        <v>1185732</v>
      </c>
      <c r="D3631" s="7">
        <v>44329</v>
      </c>
      <c r="E3631" s="6" t="s">
        <v>15</v>
      </c>
      <c r="F3631" s="6" t="s">
        <v>123</v>
      </c>
      <c r="G3631" s="6" t="s">
        <v>124</v>
      </c>
      <c r="H3631" s="6" t="s">
        <v>18</v>
      </c>
      <c r="I3631" s="8">
        <v>0.5</v>
      </c>
      <c r="J3631" s="9">
        <v>2000</v>
      </c>
      <c r="K3631" s="10">
        <f t="shared" si="28"/>
        <v>1000</v>
      </c>
      <c r="L3631" s="10">
        <f t="shared" si="29"/>
        <v>300</v>
      </c>
      <c r="M3631" s="11">
        <v>0.3</v>
      </c>
      <c r="O3631" s="16"/>
      <c r="P3631" s="14"/>
      <c r="Q3631" s="12"/>
      <c r="R3631" s="13"/>
    </row>
    <row r="3632" spans="1:18" ht="15.75" customHeight="1">
      <c r="A3632" s="1"/>
      <c r="B3632" s="6" t="s">
        <v>14</v>
      </c>
      <c r="C3632" s="6">
        <v>1185732</v>
      </c>
      <c r="D3632" s="7">
        <v>44329</v>
      </c>
      <c r="E3632" s="6" t="s">
        <v>15</v>
      </c>
      <c r="F3632" s="6" t="s">
        <v>123</v>
      </c>
      <c r="G3632" s="6" t="s">
        <v>124</v>
      </c>
      <c r="H3632" s="6" t="s">
        <v>19</v>
      </c>
      <c r="I3632" s="8">
        <v>0.45</v>
      </c>
      <c r="J3632" s="9">
        <v>2250</v>
      </c>
      <c r="K3632" s="10">
        <f t="shared" si="28"/>
        <v>1012.5</v>
      </c>
      <c r="L3632" s="10">
        <f t="shared" si="29"/>
        <v>253.125</v>
      </c>
      <c r="M3632" s="11">
        <v>0.25</v>
      </c>
      <c r="O3632" s="16"/>
      <c r="P3632" s="14"/>
      <c r="Q3632" s="12"/>
      <c r="R3632" s="13"/>
    </row>
    <row r="3633" spans="1:18" ht="15.75" customHeight="1">
      <c r="A3633" s="1"/>
      <c r="B3633" s="6" t="s">
        <v>14</v>
      </c>
      <c r="C3633" s="6">
        <v>1185732</v>
      </c>
      <c r="D3633" s="7">
        <v>44329</v>
      </c>
      <c r="E3633" s="6" t="s">
        <v>15</v>
      </c>
      <c r="F3633" s="6" t="s">
        <v>123</v>
      </c>
      <c r="G3633" s="6" t="s">
        <v>124</v>
      </c>
      <c r="H3633" s="6" t="s">
        <v>20</v>
      </c>
      <c r="I3633" s="8">
        <v>0.45</v>
      </c>
      <c r="J3633" s="9">
        <v>1750</v>
      </c>
      <c r="K3633" s="10">
        <f t="shared" si="28"/>
        <v>787.5</v>
      </c>
      <c r="L3633" s="10">
        <f t="shared" si="29"/>
        <v>196.875</v>
      </c>
      <c r="M3633" s="11">
        <v>0.25</v>
      </c>
      <c r="O3633" s="16"/>
      <c r="P3633" s="14"/>
      <c r="Q3633" s="12"/>
      <c r="R3633" s="13"/>
    </row>
    <row r="3634" spans="1:18" ht="15.75" customHeight="1">
      <c r="A3634" s="1"/>
      <c r="B3634" s="6" t="s">
        <v>14</v>
      </c>
      <c r="C3634" s="6">
        <v>1185732</v>
      </c>
      <c r="D3634" s="7">
        <v>44329</v>
      </c>
      <c r="E3634" s="6" t="s">
        <v>15</v>
      </c>
      <c r="F3634" s="6" t="s">
        <v>123</v>
      </c>
      <c r="G3634" s="6" t="s">
        <v>124</v>
      </c>
      <c r="H3634" s="6" t="s">
        <v>21</v>
      </c>
      <c r="I3634" s="8">
        <v>0.54999999999999993</v>
      </c>
      <c r="J3634" s="9">
        <v>2000</v>
      </c>
      <c r="K3634" s="10">
        <f t="shared" si="28"/>
        <v>1099.9999999999998</v>
      </c>
      <c r="L3634" s="10">
        <f t="shared" si="29"/>
        <v>274.99999999999994</v>
      </c>
      <c r="M3634" s="11">
        <v>0.25</v>
      </c>
      <c r="O3634" s="16"/>
      <c r="P3634" s="14"/>
      <c r="Q3634" s="12"/>
      <c r="R3634" s="13"/>
    </row>
    <row r="3635" spans="1:18" ht="15.75" customHeight="1">
      <c r="A3635" s="1"/>
      <c r="B3635" s="6" t="s">
        <v>14</v>
      </c>
      <c r="C3635" s="6">
        <v>1185732</v>
      </c>
      <c r="D3635" s="7">
        <v>44329</v>
      </c>
      <c r="E3635" s="6" t="s">
        <v>15</v>
      </c>
      <c r="F3635" s="6" t="s">
        <v>123</v>
      </c>
      <c r="G3635" s="6" t="s">
        <v>124</v>
      </c>
      <c r="H3635" s="6" t="s">
        <v>22</v>
      </c>
      <c r="I3635" s="8">
        <v>0.6</v>
      </c>
      <c r="J3635" s="9">
        <v>3250</v>
      </c>
      <c r="K3635" s="10">
        <f t="shared" si="28"/>
        <v>1950</v>
      </c>
      <c r="L3635" s="10">
        <f t="shared" si="29"/>
        <v>585</v>
      </c>
      <c r="M3635" s="11">
        <v>0.3</v>
      </c>
      <c r="O3635" s="16"/>
      <c r="P3635" s="14"/>
      <c r="Q3635" s="12"/>
      <c r="R3635" s="13"/>
    </row>
    <row r="3636" spans="1:18" ht="15.75" customHeight="1">
      <c r="A3636" s="1"/>
      <c r="B3636" s="6" t="s">
        <v>14</v>
      </c>
      <c r="C3636" s="6">
        <v>1185732</v>
      </c>
      <c r="D3636" s="7">
        <v>44362</v>
      </c>
      <c r="E3636" s="6" t="s">
        <v>15</v>
      </c>
      <c r="F3636" s="6" t="s">
        <v>123</v>
      </c>
      <c r="G3636" s="6" t="s">
        <v>124</v>
      </c>
      <c r="H3636" s="6" t="s">
        <v>17</v>
      </c>
      <c r="I3636" s="8">
        <v>0.54999999999999993</v>
      </c>
      <c r="J3636" s="9">
        <v>5750</v>
      </c>
      <c r="K3636" s="10">
        <f t="shared" si="28"/>
        <v>3162.4999999999995</v>
      </c>
      <c r="L3636" s="10">
        <f t="shared" si="29"/>
        <v>948.74999999999977</v>
      </c>
      <c r="M3636" s="11">
        <v>0.3</v>
      </c>
      <c r="O3636" s="16"/>
      <c r="P3636" s="14"/>
      <c r="Q3636" s="12"/>
      <c r="R3636" s="13"/>
    </row>
    <row r="3637" spans="1:18" ht="15.75" customHeight="1">
      <c r="A3637" s="1"/>
      <c r="B3637" s="6" t="s">
        <v>14</v>
      </c>
      <c r="C3637" s="6">
        <v>1185732</v>
      </c>
      <c r="D3637" s="7">
        <v>44362</v>
      </c>
      <c r="E3637" s="6" t="s">
        <v>15</v>
      </c>
      <c r="F3637" s="6" t="s">
        <v>123</v>
      </c>
      <c r="G3637" s="6" t="s">
        <v>124</v>
      </c>
      <c r="H3637" s="6" t="s">
        <v>18</v>
      </c>
      <c r="I3637" s="8">
        <v>0.5</v>
      </c>
      <c r="J3637" s="9">
        <v>3250</v>
      </c>
      <c r="K3637" s="10">
        <f t="shared" si="28"/>
        <v>1625</v>
      </c>
      <c r="L3637" s="10">
        <f t="shared" si="29"/>
        <v>487.5</v>
      </c>
      <c r="M3637" s="11">
        <v>0.3</v>
      </c>
      <c r="O3637" s="16"/>
      <c r="P3637" s="14"/>
      <c r="Q3637" s="12"/>
      <c r="R3637" s="13"/>
    </row>
    <row r="3638" spans="1:18" ht="15.75" customHeight="1">
      <c r="A3638" s="1"/>
      <c r="B3638" s="6" t="s">
        <v>14</v>
      </c>
      <c r="C3638" s="6">
        <v>1185732</v>
      </c>
      <c r="D3638" s="7">
        <v>44362</v>
      </c>
      <c r="E3638" s="6" t="s">
        <v>15</v>
      </c>
      <c r="F3638" s="6" t="s">
        <v>123</v>
      </c>
      <c r="G3638" s="6" t="s">
        <v>124</v>
      </c>
      <c r="H3638" s="6" t="s">
        <v>19</v>
      </c>
      <c r="I3638" s="8">
        <v>0.45</v>
      </c>
      <c r="J3638" s="9">
        <v>2500</v>
      </c>
      <c r="K3638" s="10">
        <f t="shared" si="28"/>
        <v>1125</v>
      </c>
      <c r="L3638" s="10">
        <f t="shared" si="29"/>
        <v>281.25</v>
      </c>
      <c r="M3638" s="11">
        <v>0.25</v>
      </c>
      <c r="O3638" s="16"/>
      <c r="P3638" s="14"/>
      <c r="Q3638" s="12"/>
      <c r="R3638" s="13"/>
    </row>
    <row r="3639" spans="1:18" ht="15.75" customHeight="1">
      <c r="A3639" s="1"/>
      <c r="B3639" s="6" t="s">
        <v>14</v>
      </c>
      <c r="C3639" s="6">
        <v>1185732</v>
      </c>
      <c r="D3639" s="7">
        <v>44362</v>
      </c>
      <c r="E3639" s="6" t="s">
        <v>15</v>
      </c>
      <c r="F3639" s="6" t="s">
        <v>123</v>
      </c>
      <c r="G3639" s="6" t="s">
        <v>124</v>
      </c>
      <c r="H3639" s="6" t="s">
        <v>20</v>
      </c>
      <c r="I3639" s="8">
        <v>0.45</v>
      </c>
      <c r="J3639" s="9">
        <v>2250</v>
      </c>
      <c r="K3639" s="10">
        <f t="shared" si="28"/>
        <v>1012.5</v>
      </c>
      <c r="L3639" s="10">
        <f t="shared" si="29"/>
        <v>253.125</v>
      </c>
      <c r="M3639" s="11">
        <v>0.25</v>
      </c>
      <c r="O3639" s="16"/>
      <c r="P3639" s="14"/>
      <c r="Q3639" s="12"/>
      <c r="R3639" s="13"/>
    </row>
    <row r="3640" spans="1:18" ht="15.75" customHeight="1">
      <c r="A3640" s="1"/>
      <c r="B3640" s="6" t="s">
        <v>14</v>
      </c>
      <c r="C3640" s="6">
        <v>1185732</v>
      </c>
      <c r="D3640" s="7">
        <v>44362</v>
      </c>
      <c r="E3640" s="6" t="s">
        <v>15</v>
      </c>
      <c r="F3640" s="6" t="s">
        <v>123</v>
      </c>
      <c r="G3640" s="6" t="s">
        <v>124</v>
      </c>
      <c r="H3640" s="6" t="s">
        <v>21</v>
      </c>
      <c r="I3640" s="8">
        <v>0.54999999999999993</v>
      </c>
      <c r="J3640" s="9">
        <v>2250</v>
      </c>
      <c r="K3640" s="10">
        <f t="shared" si="28"/>
        <v>1237.4999999999998</v>
      </c>
      <c r="L3640" s="10">
        <f t="shared" si="29"/>
        <v>309.37499999999994</v>
      </c>
      <c r="M3640" s="11">
        <v>0.25</v>
      </c>
      <c r="O3640" s="16"/>
      <c r="P3640" s="14"/>
      <c r="Q3640" s="12"/>
      <c r="R3640" s="13"/>
    </row>
    <row r="3641" spans="1:18" ht="15.75" customHeight="1">
      <c r="A3641" s="1"/>
      <c r="B3641" s="6" t="s">
        <v>14</v>
      </c>
      <c r="C3641" s="6">
        <v>1185732</v>
      </c>
      <c r="D3641" s="7">
        <v>44362</v>
      </c>
      <c r="E3641" s="6" t="s">
        <v>15</v>
      </c>
      <c r="F3641" s="6" t="s">
        <v>123</v>
      </c>
      <c r="G3641" s="6" t="s">
        <v>124</v>
      </c>
      <c r="H3641" s="6" t="s">
        <v>22</v>
      </c>
      <c r="I3641" s="8">
        <v>0.6</v>
      </c>
      <c r="J3641" s="9">
        <v>3750</v>
      </c>
      <c r="K3641" s="10">
        <f t="shared" si="28"/>
        <v>2250</v>
      </c>
      <c r="L3641" s="10">
        <f t="shared" si="29"/>
        <v>675</v>
      </c>
      <c r="M3641" s="11">
        <v>0.3</v>
      </c>
      <c r="O3641" s="16"/>
      <c r="P3641" s="14"/>
      <c r="Q3641" s="12"/>
      <c r="R3641" s="13"/>
    </row>
    <row r="3642" spans="1:18" ht="15.75" customHeight="1">
      <c r="A3642" s="1"/>
      <c r="B3642" s="6" t="s">
        <v>14</v>
      </c>
      <c r="C3642" s="6">
        <v>1185732</v>
      </c>
      <c r="D3642" s="7">
        <v>44390</v>
      </c>
      <c r="E3642" s="6" t="s">
        <v>15</v>
      </c>
      <c r="F3642" s="6" t="s">
        <v>123</v>
      </c>
      <c r="G3642" s="6" t="s">
        <v>124</v>
      </c>
      <c r="H3642" s="6" t="s">
        <v>17</v>
      </c>
      <c r="I3642" s="8">
        <v>0.54999999999999993</v>
      </c>
      <c r="J3642" s="9">
        <v>6000</v>
      </c>
      <c r="K3642" s="10">
        <f t="shared" si="28"/>
        <v>3299.9999999999995</v>
      </c>
      <c r="L3642" s="10">
        <f t="shared" si="29"/>
        <v>989.99999999999977</v>
      </c>
      <c r="M3642" s="11">
        <v>0.3</v>
      </c>
      <c r="O3642" s="16"/>
      <c r="P3642" s="14"/>
      <c r="Q3642" s="12"/>
      <c r="R3642" s="13"/>
    </row>
    <row r="3643" spans="1:18" ht="15.75" customHeight="1">
      <c r="A3643" s="1"/>
      <c r="B3643" s="6" t="s">
        <v>14</v>
      </c>
      <c r="C3643" s="6">
        <v>1185732</v>
      </c>
      <c r="D3643" s="7">
        <v>44390</v>
      </c>
      <c r="E3643" s="6" t="s">
        <v>15</v>
      </c>
      <c r="F3643" s="6" t="s">
        <v>123</v>
      </c>
      <c r="G3643" s="6" t="s">
        <v>124</v>
      </c>
      <c r="H3643" s="6" t="s">
        <v>18</v>
      </c>
      <c r="I3643" s="8">
        <v>0.5</v>
      </c>
      <c r="J3643" s="9">
        <v>3500</v>
      </c>
      <c r="K3643" s="10">
        <f t="shared" si="28"/>
        <v>1750</v>
      </c>
      <c r="L3643" s="10">
        <f t="shared" si="29"/>
        <v>525</v>
      </c>
      <c r="M3643" s="11">
        <v>0.3</v>
      </c>
      <c r="O3643" s="16"/>
      <c r="P3643" s="14"/>
      <c r="Q3643" s="12"/>
      <c r="R3643" s="13"/>
    </row>
    <row r="3644" spans="1:18" ht="15.75" customHeight="1">
      <c r="A3644" s="1"/>
      <c r="B3644" s="6" t="s">
        <v>14</v>
      </c>
      <c r="C3644" s="6">
        <v>1185732</v>
      </c>
      <c r="D3644" s="7">
        <v>44390</v>
      </c>
      <c r="E3644" s="6" t="s">
        <v>15</v>
      </c>
      <c r="F3644" s="6" t="s">
        <v>123</v>
      </c>
      <c r="G3644" s="6" t="s">
        <v>124</v>
      </c>
      <c r="H3644" s="6" t="s">
        <v>19</v>
      </c>
      <c r="I3644" s="8">
        <v>0.45</v>
      </c>
      <c r="J3644" s="9">
        <v>2750</v>
      </c>
      <c r="K3644" s="10">
        <f t="shared" si="28"/>
        <v>1237.5</v>
      </c>
      <c r="L3644" s="10">
        <f t="shared" si="29"/>
        <v>309.375</v>
      </c>
      <c r="M3644" s="11">
        <v>0.25</v>
      </c>
      <c r="O3644" s="16"/>
      <c r="P3644" s="14"/>
      <c r="Q3644" s="12"/>
      <c r="R3644" s="13"/>
    </row>
    <row r="3645" spans="1:18" ht="15.75" customHeight="1">
      <c r="A3645" s="1"/>
      <c r="B3645" s="6" t="s">
        <v>14</v>
      </c>
      <c r="C3645" s="6">
        <v>1185732</v>
      </c>
      <c r="D3645" s="7">
        <v>44390</v>
      </c>
      <c r="E3645" s="6" t="s">
        <v>15</v>
      </c>
      <c r="F3645" s="6" t="s">
        <v>123</v>
      </c>
      <c r="G3645" s="6" t="s">
        <v>124</v>
      </c>
      <c r="H3645" s="6" t="s">
        <v>20</v>
      </c>
      <c r="I3645" s="8">
        <v>0.45</v>
      </c>
      <c r="J3645" s="9">
        <v>2250</v>
      </c>
      <c r="K3645" s="10">
        <f t="shared" si="28"/>
        <v>1012.5</v>
      </c>
      <c r="L3645" s="10">
        <f t="shared" si="29"/>
        <v>253.125</v>
      </c>
      <c r="M3645" s="11">
        <v>0.25</v>
      </c>
      <c r="O3645" s="16"/>
      <c r="P3645" s="14"/>
      <c r="Q3645" s="12"/>
      <c r="R3645" s="13"/>
    </row>
    <row r="3646" spans="1:18" ht="15.75" customHeight="1">
      <c r="A3646" s="1"/>
      <c r="B3646" s="6" t="s">
        <v>14</v>
      </c>
      <c r="C3646" s="6">
        <v>1185732</v>
      </c>
      <c r="D3646" s="7">
        <v>44390</v>
      </c>
      <c r="E3646" s="6" t="s">
        <v>15</v>
      </c>
      <c r="F3646" s="6" t="s">
        <v>123</v>
      </c>
      <c r="G3646" s="6" t="s">
        <v>124</v>
      </c>
      <c r="H3646" s="6" t="s">
        <v>21</v>
      </c>
      <c r="I3646" s="8">
        <v>0.54999999999999993</v>
      </c>
      <c r="J3646" s="9">
        <v>2500</v>
      </c>
      <c r="K3646" s="10">
        <f t="shared" si="28"/>
        <v>1374.9999999999998</v>
      </c>
      <c r="L3646" s="10">
        <f t="shared" si="29"/>
        <v>343.74999999999994</v>
      </c>
      <c r="M3646" s="11">
        <v>0.25</v>
      </c>
      <c r="O3646" s="16"/>
      <c r="P3646" s="14"/>
      <c r="Q3646" s="12"/>
      <c r="R3646" s="13"/>
    </row>
    <row r="3647" spans="1:18" ht="15.75" customHeight="1">
      <c r="A3647" s="1"/>
      <c r="B3647" s="6" t="s">
        <v>14</v>
      </c>
      <c r="C3647" s="6">
        <v>1185732</v>
      </c>
      <c r="D3647" s="7">
        <v>44390</v>
      </c>
      <c r="E3647" s="6" t="s">
        <v>15</v>
      </c>
      <c r="F3647" s="6" t="s">
        <v>123</v>
      </c>
      <c r="G3647" s="6" t="s">
        <v>124</v>
      </c>
      <c r="H3647" s="6" t="s">
        <v>22</v>
      </c>
      <c r="I3647" s="8">
        <v>0.6</v>
      </c>
      <c r="J3647" s="9">
        <v>4250</v>
      </c>
      <c r="K3647" s="10">
        <f t="shared" si="28"/>
        <v>2550</v>
      </c>
      <c r="L3647" s="10">
        <f t="shared" si="29"/>
        <v>765</v>
      </c>
      <c r="M3647" s="11">
        <v>0.3</v>
      </c>
      <c r="O3647" s="16"/>
      <c r="P3647" s="14"/>
      <c r="Q3647" s="12"/>
      <c r="R3647" s="13"/>
    </row>
    <row r="3648" spans="1:18" ht="15.75" customHeight="1">
      <c r="A3648" s="1"/>
      <c r="B3648" s="6" t="s">
        <v>14</v>
      </c>
      <c r="C3648" s="6">
        <v>1185732</v>
      </c>
      <c r="D3648" s="7">
        <v>44422</v>
      </c>
      <c r="E3648" s="6" t="s">
        <v>15</v>
      </c>
      <c r="F3648" s="6" t="s">
        <v>123</v>
      </c>
      <c r="G3648" s="6" t="s">
        <v>124</v>
      </c>
      <c r="H3648" s="6" t="s">
        <v>17</v>
      </c>
      <c r="I3648" s="8">
        <v>0.54999999999999993</v>
      </c>
      <c r="J3648" s="9">
        <v>5750</v>
      </c>
      <c r="K3648" s="10">
        <f t="shared" si="28"/>
        <v>3162.4999999999995</v>
      </c>
      <c r="L3648" s="10">
        <f t="shared" si="29"/>
        <v>948.74999999999977</v>
      </c>
      <c r="M3648" s="11">
        <v>0.3</v>
      </c>
      <c r="O3648" s="16"/>
      <c r="P3648" s="14"/>
      <c r="Q3648" s="12"/>
      <c r="R3648" s="13"/>
    </row>
    <row r="3649" spans="1:18" ht="15.75" customHeight="1">
      <c r="A3649" s="1"/>
      <c r="B3649" s="6" t="s">
        <v>14</v>
      </c>
      <c r="C3649" s="6">
        <v>1185732</v>
      </c>
      <c r="D3649" s="7">
        <v>44422</v>
      </c>
      <c r="E3649" s="6" t="s">
        <v>15</v>
      </c>
      <c r="F3649" s="6" t="s">
        <v>123</v>
      </c>
      <c r="G3649" s="6" t="s">
        <v>124</v>
      </c>
      <c r="H3649" s="6" t="s">
        <v>18</v>
      </c>
      <c r="I3649" s="8">
        <v>0.5</v>
      </c>
      <c r="J3649" s="9">
        <v>3500</v>
      </c>
      <c r="K3649" s="10">
        <f t="shared" si="28"/>
        <v>1750</v>
      </c>
      <c r="L3649" s="10">
        <f t="shared" si="29"/>
        <v>525</v>
      </c>
      <c r="M3649" s="11">
        <v>0.3</v>
      </c>
      <c r="O3649" s="16"/>
      <c r="P3649" s="14"/>
      <c r="Q3649" s="12"/>
      <c r="R3649" s="13"/>
    </row>
    <row r="3650" spans="1:18" ht="15.75" customHeight="1">
      <c r="A3650" s="1"/>
      <c r="B3650" s="6" t="s">
        <v>14</v>
      </c>
      <c r="C3650" s="6">
        <v>1185732</v>
      </c>
      <c r="D3650" s="7">
        <v>44422</v>
      </c>
      <c r="E3650" s="6" t="s">
        <v>15</v>
      </c>
      <c r="F3650" s="6" t="s">
        <v>123</v>
      </c>
      <c r="G3650" s="6" t="s">
        <v>124</v>
      </c>
      <c r="H3650" s="6" t="s">
        <v>19</v>
      </c>
      <c r="I3650" s="8">
        <v>0.45</v>
      </c>
      <c r="J3650" s="9">
        <v>2750</v>
      </c>
      <c r="K3650" s="10">
        <f t="shared" si="28"/>
        <v>1237.5</v>
      </c>
      <c r="L3650" s="10">
        <f t="shared" si="29"/>
        <v>309.375</v>
      </c>
      <c r="M3650" s="11">
        <v>0.25</v>
      </c>
      <c r="O3650" s="16"/>
      <c r="P3650" s="14"/>
      <c r="Q3650" s="12"/>
      <c r="R3650" s="13"/>
    </row>
    <row r="3651" spans="1:18" ht="15.75" customHeight="1">
      <c r="A3651" s="1"/>
      <c r="B3651" s="6" t="s">
        <v>14</v>
      </c>
      <c r="C3651" s="6">
        <v>1185732</v>
      </c>
      <c r="D3651" s="7">
        <v>44422</v>
      </c>
      <c r="E3651" s="6" t="s">
        <v>15</v>
      </c>
      <c r="F3651" s="6" t="s">
        <v>123</v>
      </c>
      <c r="G3651" s="6" t="s">
        <v>124</v>
      </c>
      <c r="H3651" s="6" t="s">
        <v>20</v>
      </c>
      <c r="I3651" s="8">
        <v>0.45</v>
      </c>
      <c r="J3651" s="9">
        <v>1750</v>
      </c>
      <c r="K3651" s="10">
        <f t="shared" si="28"/>
        <v>787.5</v>
      </c>
      <c r="L3651" s="10">
        <f t="shared" si="29"/>
        <v>196.875</v>
      </c>
      <c r="M3651" s="11">
        <v>0.25</v>
      </c>
      <c r="O3651" s="16"/>
      <c r="P3651" s="14"/>
      <c r="Q3651" s="12"/>
      <c r="R3651" s="13"/>
    </row>
    <row r="3652" spans="1:18" ht="15.75" customHeight="1">
      <c r="A3652" s="1"/>
      <c r="B3652" s="6" t="s">
        <v>14</v>
      </c>
      <c r="C3652" s="6">
        <v>1185732</v>
      </c>
      <c r="D3652" s="7">
        <v>44422</v>
      </c>
      <c r="E3652" s="6" t="s">
        <v>15</v>
      </c>
      <c r="F3652" s="6" t="s">
        <v>123</v>
      </c>
      <c r="G3652" s="6" t="s">
        <v>124</v>
      </c>
      <c r="H3652" s="6" t="s">
        <v>21</v>
      </c>
      <c r="I3652" s="8">
        <v>0.54999999999999993</v>
      </c>
      <c r="J3652" s="9">
        <v>1500</v>
      </c>
      <c r="K3652" s="10">
        <f t="shared" si="28"/>
        <v>824.99999999999989</v>
      </c>
      <c r="L3652" s="10">
        <f t="shared" si="29"/>
        <v>206.24999999999997</v>
      </c>
      <c r="M3652" s="11">
        <v>0.25</v>
      </c>
      <c r="O3652" s="16"/>
      <c r="P3652" s="14"/>
      <c r="Q3652" s="12"/>
      <c r="R3652" s="13"/>
    </row>
    <row r="3653" spans="1:18" ht="15.75" customHeight="1">
      <c r="A3653" s="1"/>
      <c r="B3653" s="6" t="s">
        <v>14</v>
      </c>
      <c r="C3653" s="6">
        <v>1185732</v>
      </c>
      <c r="D3653" s="7">
        <v>44422</v>
      </c>
      <c r="E3653" s="6" t="s">
        <v>15</v>
      </c>
      <c r="F3653" s="6" t="s">
        <v>123</v>
      </c>
      <c r="G3653" s="6" t="s">
        <v>124</v>
      </c>
      <c r="H3653" s="6" t="s">
        <v>22</v>
      </c>
      <c r="I3653" s="8">
        <v>0.6</v>
      </c>
      <c r="J3653" s="9">
        <v>3250</v>
      </c>
      <c r="K3653" s="10">
        <f t="shared" si="28"/>
        <v>1950</v>
      </c>
      <c r="L3653" s="10">
        <f t="shared" si="29"/>
        <v>585</v>
      </c>
      <c r="M3653" s="11">
        <v>0.3</v>
      </c>
      <c r="O3653" s="16"/>
      <c r="P3653" s="14"/>
      <c r="Q3653" s="12"/>
      <c r="R3653" s="13"/>
    </row>
    <row r="3654" spans="1:18" ht="15.75" customHeight="1">
      <c r="A3654" s="1"/>
      <c r="B3654" s="6" t="s">
        <v>14</v>
      </c>
      <c r="C3654" s="6">
        <v>1185732</v>
      </c>
      <c r="D3654" s="7">
        <v>44452</v>
      </c>
      <c r="E3654" s="6" t="s">
        <v>15</v>
      </c>
      <c r="F3654" s="6" t="s">
        <v>123</v>
      </c>
      <c r="G3654" s="6" t="s">
        <v>124</v>
      </c>
      <c r="H3654" s="6" t="s">
        <v>17</v>
      </c>
      <c r="I3654" s="8">
        <v>0.54999999999999993</v>
      </c>
      <c r="J3654" s="9">
        <v>4500</v>
      </c>
      <c r="K3654" s="10">
        <f t="shared" si="28"/>
        <v>2474.9999999999995</v>
      </c>
      <c r="L3654" s="10">
        <f t="shared" si="29"/>
        <v>742.49999999999989</v>
      </c>
      <c r="M3654" s="11">
        <v>0.3</v>
      </c>
      <c r="O3654" s="16"/>
      <c r="P3654" s="14"/>
      <c r="Q3654" s="12"/>
      <c r="R3654" s="13"/>
    </row>
    <row r="3655" spans="1:18" ht="15.75" customHeight="1">
      <c r="A3655" s="1"/>
      <c r="B3655" s="6" t="s">
        <v>14</v>
      </c>
      <c r="C3655" s="6">
        <v>1185732</v>
      </c>
      <c r="D3655" s="7">
        <v>44452</v>
      </c>
      <c r="E3655" s="6" t="s">
        <v>15</v>
      </c>
      <c r="F3655" s="6" t="s">
        <v>123</v>
      </c>
      <c r="G3655" s="6" t="s">
        <v>124</v>
      </c>
      <c r="H3655" s="6" t="s">
        <v>18</v>
      </c>
      <c r="I3655" s="8">
        <v>0.5</v>
      </c>
      <c r="J3655" s="9">
        <v>2500</v>
      </c>
      <c r="K3655" s="10">
        <f t="shared" si="28"/>
        <v>1250</v>
      </c>
      <c r="L3655" s="10">
        <f t="shared" si="29"/>
        <v>375</v>
      </c>
      <c r="M3655" s="11">
        <v>0.3</v>
      </c>
      <c r="O3655" s="16"/>
      <c r="P3655" s="14"/>
      <c r="Q3655" s="12"/>
      <c r="R3655" s="13"/>
    </row>
    <row r="3656" spans="1:18" ht="15.75" customHeight="1">
      <c r="A3656" s="1"/>
      <c r="B3656" s="6" t="s">
        <v>14</v>
      </c>
      <c r="C3656" s="6">
        <v>1185732</v>
      </c>
      <c r="D3656" s="7">
        <v>44452</v>
      </c>
      <c r="E3656" s="6" t="s">
        <v>15</v>
      </c>
      <c r="F3656" s="6" t="s">
        <v>123</v>
      </c>
      <c r="G3656" s="6" t="s">
        <v>124</v>
      </c>
      <c r="H3656" s="6" t="s">
        <v>19</v>
      </c>
      <c r="I3656" s="8">
        <v>0.45</v>
      </c>
      <c r="J3656" s="9">
        <v>1500</v>
      </c>
      <c r="K3656" s="10">
        <f t="shared" si="28"/>
        <v>675</v>
      </c>
      <c r="L3656" s="10">
        <f t="shared" si="29"/>
        <v>168.75</v>
      </c>
      <c r="M3656" s="11">
        <v>0.25</v>
      </c>
      <c r="O3656" s="16"/>
      <c r="P3656" s="14"/>
      <c r="Q3656" s="12"/>
      <c r="R3656" s="13"/>
    </row>
    <row r="3657" spans="1:18" ht="15.75" customHeight="1">
      <c r="A3657" s="1"/>
      <c r="B3657" s="6" t="s">
        <v>14</v>
      </c>
      <c r="C3657" s="6">
        <v>1185732</v>
      </c>
      <c r="D3657" s="7">
        <v>44452</v>
      </c>
      <c r="E3657" s="6" t="s">
        <v>15</v>
      </c>
      <c r="F3657" s="6" t="s">
        <v>123</v>
      </c>
      <c r="G3657" s="6" t="s">
        <v>124</v>
      </c>
      <c r="H3657" s="6" t="s">
        <v>20</v>
      </c>
      <c r="I3657" s="8">
        <v>0.45</v>
      </c>
      <c r="J3657" s="9">
        <v>1250</v>
      </c>
      <c r="K3657" s="10">
        <f t="shared" si="28"/>
        <v>562.5</v>
      </c>
      <c r="L3657" s="10">
        <f t="shared" si="29"/>
        <v>140.625</v>
      </c>
      <c r="M3657" s="11">
        <v>0.25</v>
      </c>
      <c r="O3657" s="16"/>
      <c r="P3657" s="14"/>
      <c r="Q3657" s="12"/>
      <c r="R3657" s="13"/>
    </row>
    <row r="3658" spans="1:18" ht="15.75" customHeight="1">
      <c r="A3658" s="1"/>
      <c r="B3658" s="6" t="s">
        <v>14</v>
      </c>
      <c r="C3658" s="6">
        <v>1185732</v>
      </c>
      <c r="D3658" s="7">
        <v>44452</v>
      </c>
      <c r="E3658" s="6" t="s">
        <v>15</v>
      </c>
      <c r="F3658" s="6" t="s">
        <v>123</v>
      </c>
      <c r="G3658" s="6" t="s">
        <v>124</v>
      </c>
      <c r="H3658" s="6" t="s">
        <v>21</v>
      </c>
      <c r="I3658" s="8">
        <v>0.54999999999999993</v>
      </c>
      <c r="J3658" s="9">
        <v>1250</v>
      </c>
      <c r="K3658" s="10">
        <f t="shared" si="28"/>
        <v>687.49999999999989</v>
      </c>
      <c r="L3658" s="10">
        <f t="shared" si="29"/>
        <v>171.87499999999997</v>
      </c>
      <c r="M3658" s="11">
        <v>0.25</v>
      </c>
      <c r="O3658" s="16"/>
      <c r="P3658" s="14"/>
      <c r="Q3658" s="12"/>
      <c r="R3658" s="13"/>
    </row>
    <row r="3659" spans="1:18" ht="15.75" customHeight="1">
      <c r="A3659" s="1"/>
      <c r="B3659" s="6" t="s">
        <v>14</v>
      </c>
      <c r="C3659" s="6">
        <v>1185732</v>
      </c>
      <c r="D3659" s="7">
        <v>44452</v>
      </c>
      <c r="E3659" s="6" t="s">
        <v>15</v>
      </c>
      <c r="F3659" s="6" t="s">
        <v>123</v>
      </c>
      <c r="G3659" s="6" t="s">
        <v>124</v>
      </c>
      <c r="H3659" s="6" t="s">
        <v>22</v>
      </c>
      <c r="I3659" s="8">
        <v>0.6</v>
      </c>
      <c r="J3659" s="9">
        <v>2250</v>
      </c>
      <c r="K3659" s="10">
        <f t="shared" si="28"/>
        <v>1350</v>
      </c>
      <c r="L3659" s="10">
        <f t="shared" si="29"/>
        <v>405</v>
      </c>
      <c r="M3659" s="11">
        <v>0.3</v>
      </c>
      <c r="O3659" s="16"/>
      <c r="P3659" s="14"/>
      <c r="Q3659" s="12"/>
      <c r="R3659" s="13"/>
    </row>
    <row r="3660" spans="1:18" ht="15.75" customHeight="1">
      <c r="A3660" s="1"/>
      <c r="B3660" s="6" t="s">
        <v>14</v>
      </c>
      <c r="C3660" s="6">
        <v>1185732</v>
      </c>
      <c r="D3660" s="7">
        <v>44484</v>
      </c>
      <c r="E3660" s="6" t="s">
        <v>15</v>
      </c>
      <c r="F3660" s="6" t="s">
        <v>123</v>
      </c>
      <c r="G3660" s="6" t="s">
        <v>124</v>
      </c>
      <c r="H3660" s="6" t="s">
        <v>17</v>
      </c>
      <c r="I3660" s="8">
        <v>0.6</v>
      </c>
      <c r="J3660" s="9">
        <v>4000</v>
      </c>
      <c r="K3660" s="10">
        <f t="shared" si="28"/>
        <v>2400</v>
      </c>
      <c r="L3660" s="10">
        <f t="shared" si="29"/>
        <v>720</v>
      </c>
      <c r="M3660" s="11">
        <v>0.3</v>
      </c>
      <c r="O3660" s="16"/>
      <c r="P3660" s="14"/>
      <c r="Q3660" s="12"/>
      <c r="R3660" s="13"/>
    </row>
    <row r="3661" spans="1:18" ht="15.75" customHeight="1">
      <c r="A3661" s="1"/>
      <c r="B3661" s="6" t="s">
        <v>14</v>
      </c>
      <c r="C3661" s="6">
        <v>1185732</v>
      </c>
      <c r="D3661" s="7">
        <v>44484</v>
      </c>
      <c r="E3661" s="6" t="s">
        <v>15</v>
      </c>
      <c r="F3661" s="6" t="s">
        <v>123</v>
      </c>
      <c r="G3661" s="6" t="s">
        <v>124</v>
      </c>
      <c r="H3661" s="6" t="s">
        <v>18</v>
      </c>
      <c r="I3661" s="8">
        <v>0.55000000000000004</v>
      </c>
      <c r="J3661" s="9">
        <v>2250</v>
      </c>
      <c r="K3661" s="10">
        <f t="shared" si="28"/>
        <v>1237.5</v>
      </c>
      <c r="L3661" s="10">
        <f t="shared" si="29"/>
        <v>371.25</v>
      </c>
      <c r="M3661" s="11">
        <v>0.3</v>
      </c>
      <c r="O3661" s="16"/>
      <c r="P3661" s="14"/>
      <c r="Q3661" s="12"/>
      <c r="R3661" s="13"/>
    </row>
    <row r="3662" spans="1:18" ht="15.75" customHeight="1">
      <c r="A3662" s="1"/>
      <c r="B3662" s="6" t="s">
        <v>14</v>
      </c>
      <c r="C3662" s="6">
        <v>1185732</v>
      </c>
      <c r="D3662" s="7">
        <v>44484</v>
      </c>
      <c r="E3662" s="6" t="s">
        <v>15</v>
      </c>
      <c r="F3662" s="6" t="s">
        <v>123</v>
      </c>
      <c r="G3662" s="6" t="s">
        <v>124</v>
      </c>
      <c r="H3662" s="6" t="s">
        <v>19</v>
      </c>
      <c r="I3662" s="8">
        <v>0.55000000000000004</v>
      </c>
      <c r="J3662" s="9">
        <v>1250</v>
      </c>
      <c r="K3662" s="10">
        <f t="shared" si="28"/>
        <v>687.5</v>
      </c>
      <c r="L3662" s="10">
        <f t="shared" si="29"/>
        <v>171.875</v>
      </c>
      <c r="M3662" s="11">
        <v>0.25</v>
      </c>
      <c r="O3662" s="16"/>
      <c r="P3662" s="14"/>
      <c r="Q3662" s="12"/>
      <c r="R3662" s="13"/>
    </row>
    <row r="3663" spans="1:18" ht="15.75" customHeight="1">
      <c r="A3663" s="1"/>
      <c r="B3663" s="6" t="s">
        <v>14</v>
      </c>
      <c r="C3663" s="6">
        <v>1185732</v>
      </c>
      <c r="D3663" s="7">
        <v>44484</v>
      </c>
      <c r="E3663" s="6" t="s">
        <v>15</v>
      </c>
      <c r="F3663" s="6" t="s">
        <v>123</v>
      </c>
      <c r="G3663" s="6" t="s">
        <v>124</v>
      </c>
      <c r="H3663" s="6" t="s">
        <v>20</v>
      </c>
      <c r="I3663" s="8">
        <v>0.55000000000000004</v>
      </c>
      <c r="J3663" s="9">
        <v>1000</v>
      </c>
      <c r="K3663" s="10">
        <f t="shared" si="28"/>
        <v>550</v>
      </c>
      <c r="L3663" s="10">
        <f t="shared" si="29"/>
        <v>137.5</v>
      </c>
      <c r="M3663" s="11">
        <v>0.25</v>
      </c>
      <c r="O3663" s="16"/>
      <c r="P3663" s="14"/>
      <c r="Q3663" s="12"/>
      <c r="R3663" s="13"/>
    </row>
    <row r="3664" spans="1:18" ht="15.75" customHeight="1">
      <c r="A3664" s="1"/>
      <c r="B3664" s="6" t="s">
        <v>14</v>
      </c>
      <c r="C3664" s="6">
        <v>1185732</v>
      </c>
      <c r="D3664" s="7">
        <v>44484</v>
      </c>
      <c r="E3664" s="6" t="s">
        <v>15</v>
      </c>
      <c r="F3664" s="6" t="s">
        <v>123</v>
      </c>
      <c r="G3664" s="6" t="s">
        <v>124</v>
      </c>
      <c r="H3664" s="6" t="s">
        <v>21</v>
      </c>
      <c r="I3664" s="8">
        <v>0.65</v>
      </c>
      <c r="J3664" s="9">
        <v>1000</v>
      </c>
      <c r="K3664" s="10">
        <f t="shared" si="28"/>
        <v>650</v>
      </c>
      <c r="L3664" s="10">
        <f t="shared" si="29"/>
        <v>162.5</v>
      </c>
      <c r="M3664" s="11">
        <v>0.25</v>
      </c>
      <c r="O3664" s="16"/>
      <c r="P3664" s="14"/>
      <c r="Q3664" s="12"/>
      <c r="R3664" s="13"/>
    </row>
    <row r="3665" spans="1:18" ht="15.75" customHeight="1">
      <c r="A3665" s="1"/>
      <c r="B3665" s="6" t="s">
        <v>14</v>
      </c>
      <c r="C3665" s="6">
        <v>1185732</v>
      </c>
      <c r="D3665" s="7">
        <v>44484</v>
      </c>
      <c r="E3665" s="6" t="s">
        <v>15</v>
      </c>
      <c r="F3665" s="6" t="s">
        <v>123</v>
      </c>
      <c r="G3665" s="6" t="s">
        <v>124</v>
      </c>
      <c r="H3665" s="6" t="s">
        <v>22</v>
      </c>
      <c r="I3665" s="8">
        <v>0.7</v>
      </c>
      <c r="J3665" s="9">
        <v>2250</v>
      </c>
      <c r="K3665" s="10">
        <f t="shared" si="28"/>
        <v>1575</v>
      </c>
      <c r="L3665" s="10">
        <f t="shared" si="29"/>
        <v>472.5</v>
      </c>
      <c r="M3665" s="11">
        <v>0.3</v>
      </c>
      <c r="O3665" s="16"/>
      <c r="P3665" s="14"/>
      <c r="Q3665" s="12"/>
      <c r="R3665" s="13"/>
    </row>
    <row r="3666" spans="1:18" ht="15.75" customHeight="1">
      <c r="A3666" s="1"/>
      <c r="B3666" s="6" t="s">
        <v>14</v>
      </c>
      <c r="C3666" s="6">
        <v>1185732</v>
      </c>
      <c r="D3666" s="7">
        <v>44514</v>
      </c>
      <c r="E3666" s="6" t="s">
        <v>15</v>
      </c>
      <c r="F3666" s="6" t="s">
        <v>123</v>
      </c>
      <c r="G3666" s="6" t="s">
        <v>124</v>
      </c>
      <c r="H3666" s="6" t="s">
        <v>17</v>
      </c>
      <c r="I3666" s="8">
        <v>0.65</v>
      </c>
      <c r="J3666" s="9">
        <v>3750</v>
      </c>
      <c r="K3666" s="10">
        <f t="shared" si="28"/>
        <v>2437.5</v>
      </c>
      <c r="L3666" s="10">
        <f t="shared" si="29"/>
        <v>731.25</v>
      </c>
      <c r="M3666" s="11">
        <v>0.3</v>
      </c>
      <c r="O3666" s="16"/>
      <c r="P3666" s="14"/>
      <c r="Q3666" s="12"/>
      <c r="R3666" s="13"/>
    </row>
    <row r="3667" spans="1:18" ht="15.75" customHeight="1">
      <c r="A3667" s="1"/>
      <c r="B3667" s="6" t="s">
        <v>14</v>
      </c>
      <c r="C3667" s="6">
        <v>1185732</v>
      </c>
      <c r="D3667" s="7">
        <v>44514</v>
      </c>
      <c r="E3667" s="6" t="s">
        <v>15</v>
      </c>
      <c r="F3667" s="6" t="s">
        <v>123</v>
      </c>
      <c r="G3667" s="6" t="s">
        <v>124</v>
      </c>
      <c r="H3667" s="6" t="s">
        <v>18</v>
      </c>
      <c r="I3667" s="8">
        <v>0.55000000000000004</v>
      </c>
      <c r="J3667" s="9">
        <v>3000</v>
      </c>
      <c r="K3667" s="10">
        <f t="shared" si="28"/>
        <v>1650.0000000000002</v>
      </c>
      <c r="L3667" s="10">
        <f t="shared" si="29"/>
        <v>495.00000000000006</v>
      </c>
      <c r="M3667" s="11">
        <v>0.3</v>
      </c>
      <c r="O3667" s="16"/>
      <c r="P3667" s="14"/>
      <c r="Q3667" s="12"/>
      <c r="R3667" s="13"/>
    </row>
    <row r="3668" spans="1:18" ht="15.75" customHeight="1">
      <c r="A3668" s="1"/>
      <c r="B3668" s="6" t="s">
        <v>14</v>
      </c>
      <c r="C3668" s="6">
        <v>1185732</v>
      </c>
      <c r="D3668" s="7">
        <v>44514</v>
      </c>
      <c r="E3668" s="6" t="s">
        <v>15</v>
      </c>
      <c r="F3668" s="6" t="s">
        <v>123</v>
      </c>
      <c r="G3668" s="6" t="s">
        <v>124</v>
      </c>
      <c r="H3668" s="6" t="s">
        <v>19</v>
      </c>
      <c r="I3668" s="8">
        <v>0.55000000000000004</v>
      </c>
      <c r="J3668" s="9">
        <v>2950</v>
      </c>
      <c r="K3668" s="10">
        <f t="shared" si="28"/>
        <v>1622.5000000000002</v>
      </c>
      <c r="L3668" s="10">
        <f t="shared" si="29"/>
        <v>405.62500000000006</v>
      </c>
      <c r="M3668" s="11">
        <v>0.25</v>
      </c>
      <c r="O3668" s="16"/>
      <c r="P3668" s="14"/>
      <c r="Q3668" s="12"/>
      <c r="R3668" s="13"/>
    </row>
    <row r="3669" spans="1:18" ht="15.75" customHeight="1">
      <c r="A3669" s="1"/>
      <c r="B3669" s="6" t="s">
        <v>14</v>
      </c>
      <c r="C3669" s="6">
        <v>1185732</v>
      </c>
      <c r="D3669" s="7">
        <v>44514</v>
      </c>
      <c r="E3669" s="6" t="s">
        <v>15</v>
      </c>
      <c r="F3669" s="6" t="s">
        <v>123</v>
      </c>
      <c r="G3669" s="6" t="s">
        <v>124</v>
      </c>
      <c r="H3669" s="6" t="s">
        <v>20</v>
      </c>
      <c r="I3669" s="8">
        <v>0.55000000000000004</v>
      </c>
      <c r="J3669" s="9">
        <v>2750</v>
      </c>
      <c r="K3669" s="10">
        <f t="shared" si="28"/>
        <v>1512.5000000000002</v>
      </c>
      <c r="L3669" s="10">
        <f t="shared" si="29"/>
        <v>378.12500000000006</v>
      </c>
      <c r="M3669" s="11">
        <v>0.25</v>
      </c>
      <c r="O3669" s="16"/>
      <c r="P3669" s="14"/>
      <c r="Q3669" s="12"/>
      <c r="R3669" s="13"/>
    </row>
    <row r="3670" spans="1:18" ht="15.75" customHeight="1">
      <c r="A3670" s="1"/>
      <c r="B3670" s="6" t="s">
        <v>14</v>
      </c>
      <c r="C3670" s="6">
        <v>1185732</v>
      </c>
      <c r="D3670" s="7">
        <v>44514</v>
      </c>
      <c r="E3670" s="6" t="s">
        <v>15</v>
      </c>
      <c r="F3670" s="6" t="s">
        <v>123</v>
      </c>
      <c r="G3670" s="6" t="s">
        <v>124</v>
      </c>
      <c r="H3670" s="6" t="s">
        <v>21</v>
      </c>
      <c r="I3670" s="8">
        <v>0.65</v>
      </c>
      <c r="J3670" s="9">
        <v>2500</v>
      </c>
      <c r="K3670" s="10">
        <f t="shared" si="28"/>
        <v>1625</v>
      </c>
      <c r="L3670" s="10">
        <f t="shared" si="29"/>
        <v>406.25</v>
      </c>
      <c r="M3670" s="11">
        <v>0.25</v>
      </c>
      <c r="O3670" s="16"/>
      <c r="P3670" s="14"/>
      <c r="Q3670" s="12"/>
      <c r="R3670" s="13"/>
    </row>
    <row r="3671" spans="1:18" ht="15.75" customHeight="1">
      <c r="A3671" s="1"/>
      <c r="B3671" s="6" t="s">
        <v>14</v>
      </c>
      <c r="C3671" s="6">
        <v>1185732</v>
      </c>
      <c r="D3671" s="7">
        <v>44514</v>
      </c>
      <c r="E3671" s="6" t="s">
        <v>15</v>
      </c>
      <c r="F3671" s="6" t="s">
        <v>123</v>
      </c>
      <c r="G3671" s="6" t="s">
        <v>124</v>
      </c>
      <c r="H3671" s="6" t="s">
        <v>22</v>
      </c>
      <c r="I3671" s="8">
        <v>0.7</v>
      </c>
      <c r="J3671" s="9">
        <v>3500</v>
      </c>
      <c r="K3671" s="10">
        <f t="shared" si="28"/>
        <v>2450</v>
      </c>
      <c r="L3671" s="10">
        <f t="shared" si="29"/>
        <v>735</v>
      </c>
      <c r="M3671" s="11">
        <v>0.3</v>
      </c>
      <c r="O3671" s="16"/>
      <c r="P3671" s="14"/>
      <c r="Q3671" s="12"/>
      <c r="R3671" s="13"/>
    </row>
    <row r="3672" spans="1:18" ht="15.75" customHeight="1">
      <c r="A3672" s="1"/>
      <c r="B3672" s="6" t="s">
        <v>14</v>
      </c>
      <c r="C3672" s="6">
        <v>1185732</v>
      </c>
      <c r="D3672" s="7">
        <v>44543</v>
      </c>
      <c r="E3672" s="6" t="s">
        <v>15</v>
      </c>
      <c r="F3672" s="6" t="s">
        <v>123</v>
      </c>
      <c r="G3672" s="6" t="s">
        <v>124</v>
      </c>
      <c r="H3672" s="6" t="s">
        <v>17</v>
      </c>
      <c r="I3672" s="8">
        <v>0.65</v>
      </c>
      <c r="J3672" s="9">
        <v>5750</v>
      </c>
      <c r="K3672" s="10">
        <f t="shared" si="28"/>
        <v>3737.5</v>
      </c>
      <c r="L3672" s="10">
        <f t="shared" si="29"/>
        <v>1121.25</v>
      </c>
      <c r="M3672" s="11">
        <v>0.3</v>
      </c>
      <c r="O3672" s="16"/>
      <c r="P3672" s="14"/>
      <c r="Q3672" s="12"/>
      <c r="R3672" s="13"/>
    </row>
    <row r="3673" spans="1:18" ht="15.75" customHeight="1">
      <c r="A3673" s="1"/>
      <c r="B3673" s="6" t="s">
        <v>14</v>
      </c>
      <c r="C3673" s="6">
        <v>1185732</v>
      </c>
      <c r="D3673" s="7">
        <v>44543</v>
      </c>
      <c r="E3673" s="6" t="s">
        <v>15</v>
      </c>
      <c r="F3673" s="6" t="s">
        <v>123</v>
      </c>
      <c r="G3673" s="6" t="s">
        <v>124</v>
      </c>
      <c r="H3673" s="6" t="s">
        <v>18</v>
      </c>
      <c r="I3673" s="8">
        <v>0.55000000000000004</v>
      </c>
      <c r="J3673" s="9">
        <v>3750</v>
      </c>
      <c r="K3673" s="10">
        <f t="shared" si="28"/>
        <v>2062.5</v>
      </c>
      <c r="L3673" s="10">
        <f t="shared" si="29"/>
        <v>618.75</v>
      </c>
      <c r="M3673" s="11">
        <v>0.3</v>
      </c>
      <c r="O3673" s="16"/>
      <c r="P3673" s="14"/>
      <c r="Q3673" s="12"/>
      <c r="R3673" s="13"/>
    </row>
    <row r="3674" spans="1:18" ht="15.75" customHeight="1">
      <c r="A3674" s="1"/>
      <c r="B3674" s="6" t="s">
        <v>14</v>
      </c>
      <c r="C3674" s="6">
        <v>1185732</v>
      </c>
      <c r="D3674" s="7">
        <v>44543</v>
      </c>
      <c r="E3674" s="6" t="s">
        <v>15</v>
      </c>
      <c r="F3674" s="6" t="s">
        <v>123</v>
      </c>
      <c r="G3674" s="6" t="s">
        <v>124</v>
      </c>
      <c r="H3674" s="6" t="s">
        <v>19</v>
      </c>
      <c r="I3674" s="8">
        <v>0.55000000000000004</v>
      </c>
      <c r="J3674" s="9">
        <v>3500</v>
      </c>
      <c r="K3674" s="10">
        <f t="shared" si="28"/>
        <v>1925.0000000000002</v>
      </c>
      <c r="L3674" s="10">
        <f t="shared" si="29"/>
        <v>481.25000000000006</v>
      </c>
      <c r="M3674" s="11">
        <v>0.25</v>
      </c>
      <c r="O3674" s="16"/>
      <c r="P3674" s="14"/>
      <c r="Q3674" s="12"/>
      <c r="R3674" s="13"/>
    </row>
    <row r="3675" spans="1:18" ht="15.75" customHeight="1">
      <c r="A3675" s="1"/>
      <c r="B3675" s="6" t="s">
        <v>14</v>
      </c>
      <c r="C3675" s="6">
        <v>1185732</v>
      </c>
      <c r="D3675" s="7">
        <v>44543</v>
      </c>
      <c r="E3675" s="6" t="s">
        <v>15</v>
      </c>
      <c r="F3675" s="6" t="s">
        <v>123</v>
      </c>
      <c r="G3675" s="6" t="s">
        <v>124</v>
      </c>
      <c r="H3675" s="6" t="s">
        <v>20</v>
      </c>
      <c r="I3675" s="8">
        <v>0.55000000000000004</v>
      </c>
      <c r="J3675" s="9">
        <v>3000</v>
      </c>
      <c r="K3675" s="10">
        <f t="shared" si="28"/>
        <v>1650.0000000000002</v>
      </c>
      <c r="L3675" s="10">
        <f t="shared" si="29"/>
        <v>412.50000000000006</v>
      </c>
      <c r="M3675" s="11">
        <v>0.25</v>
      </c>
      <c r="O3675" s="16"/>
      <c r="P3675" s="14"/>
      <c r="Q3675" s="12"/>
      <c r="R3675" s="13"/>
    </row>
    <row r="3676" spans="1:18" ht="15.75" customHeight="1">
      <c r="A3676" s="1"/>
      <c r="B3676" s="6" t="s">
        <v>14</v>
      </c>
      <c r="C3676" s="6">
        <v>1185732</v>
      </c>
      <c r="D3676" s="7">
        <v>44543</v>
      </c>
      <c r="E3676" s="6" t="s">
        <v>15</v>
      </c>
      <c r="F3676" s="6" t="s">
        <v>123</v>
      </c>
      <c r="G3676" s="6" t="s">
        <v>124</v>
      </c>
      <c r="H3676" s="6" t="s">
        <v>21</v>
      </c>
      <c r="I3676" s="8">
        <v>0.65</v>
      </c>
      <c r="J3676" s="9">
        <v>3000</v>
      </c>
      <c r="K3676" s="10">
        <f t="shared" si="28"/>
        <v>1950</v>
      </c>
      <c r="L3676" s="10">
        <f t="shared" si="29"/>
        <v>487.5</v>
      </c>
      <c r="M3676" s="11">
        <v>0.25</v>
      </c>
      <c r="O3676" s="16"/>
      <c r="P3676" s="14"/>
      <c r="Q3676" s="12"/>
      <c r="R3676" s="13"/>
    </row>
    <row r="3677" spans="1:18" ht="15.75" customHeight="1">
      <c r="A3677" s="1"/>
      <c r="B3677" s="6" t="s">
        <v>14</v>
      </c>
      <c r="C3677" s="6">
        <v>1185732</v>
      </c>
      <c r="D3677" s="7">
        <v>44543</v>
      </c>
      <c r="E3677" s="6" t="s">
        <v>15</v>
      </c>
      <c r="F3677" s="6" t="s">
        <v>123</v>
      </c>
      <c r="G3677" s="6" t="s">
        <v>124</v>
      </c>
      <c r="H3677" s="6" t="s">
        <v>22</v>
      </c>
      <c r="I3677" s="8">
        <v>0.7</v>
      </c>
      <c r="J3677" s="9">
        <v>4000</v>
      </c>
      <c r="K3677" s="10">
        <f t="shared" si="28"/>
        <v>2800</v>
      </c>
      <c r="L3677" s="10">
        <f t="shared" si="29"/>
        <v>840</v>
      </c>
      <c r="M3677" s="11">
        <v>0.3</v>
      </c>
      <c r="O3677" s="16"/>
      <c r="P3677" s="14"/>
      <c r="Q3677" s="12"/>
      <c r="R3677" s="13"/>
    </row>
    <row r="3678" spans="1:18" ht="15.75" customHeight="1">
      <c r="A3678" s="1" t="s">
        <v>39</v>
      </c>
      <c r="B3678" s="6" t="s">
        <v>14</v>
      </c>
      <c r="C3678" s="6">
        <v>1185732</v>
      </c>
      <c r="D3678" s="7">
        <v>44210</v>
      </c>
      <c r="E3678" s="6" t="s">
        <v>15</v>
      </c>
      <c r="F3678" s="6" t="s">
        <v>125</v>
      </c>
      <c r="G3678" s="6" t="s">
        <v>126</v>
      </c>
      <c r="H3678" s="6" t="s">
        <v>17</v>
      </c>
      <c r="I3678" s="8">
        <v>0.45</v>
      </c>
      <c r="J3678" s="9">
        <v>5250</v>
      </c>
      <c r="K3678" s="10">
        <f t="shared" si="28"/>
        <v>2362.5</v>
      </c>
      <c r="L3678" s="10">
        <f t="shared" si="29"/>
        <v>1063.125</v>
      </c>
      <c r="M3678" s="11">
        <v>0.45</v>
      </c>
      <c r="O3678" s="16"/>
      <c r="P3678" s="14"/>
      <c r="Q3678" s="12"/>
      <c r="R3678" s="13"/>
    </row>
    <row r="3679" spans="1:18" ht="15.75" customHeight="1">
      <c r="A3679" s="1"/>
      <c r="B3679" s="6" t="s">
        <v>14</v>
      </c>
      <c r="C3679" s="6">
        <v>1185732</v>
      </c>
      <c r="D3679" s="7">
        <v>44210</v>
      </c>
      <c r="E3679" s="6" t="s">
        <v>15</v>
      </c>
      <c r="F3679" s="6" t="s">
        <v>125</v>
      </c>
      <c r="G3679" s="6" t="s">
        <v>126</v>
      </c>
      <c r="H3679" s="6" t="s">
        <v>18</v>
      </c>
      <c r="I3679" s="8">
        <v>0.45</v>
      </c>
      <c r="J3679" s="9">
        <v>3250</v>
      </c>
      <c r="K3679" s="10">
        <f t="shared" si="28"/>
        <v>1462.5</v>
      </c>
      <c r="L3679" s="10">
        <f t="shared" si="29"/>
        <v>658.125</v>
      </c>
      <c r="M3679" s="11">
        <v>0.45</v>
      </c>
      <c r="O3679" s="16"/>
      <c r="P3679" s="14"/>
      <c r="Q3679" s="12"/>
      <c r="R3679" s="13"/>
    </row>
    <row r="3680" spans="1:18" ht="15.75" customHeight="1">
      <c r="A3680" s="1"/>
      <c r="B3680" s="6" t="s">
        <v>14</v>
      </c>
      <c r="C3680" s="6">
        <v>1185732</v>
      </c>
      <c r="D3680" s="7">
        <v>44210</v>
      </c>
      <c r="E3680" s="6" t="s">
        <v>15</v>
      </c>
      <c r="F3680" s="6" t="s">
        <v>125</v>
      </c>
      <c r="G3680" s="6" t="s">
        <v>126</v>
      </c>
      <c r="H3680" s="6" t="s">
        <v>19</v>
      </c>
      <c r="I3680" s="8">
        <v>0.35000000000000003</v>
      </c>
      <c r="J3680" s="9">
        <v>3250</v>
      </c>
      <c r="K3680" s="10">
        <f t="shared" si="28"/>
        <v>1137.5</v>
      </c>
      <c r="L3680" s="10">
        <f t="shared" si="29"/>
        <v>398.125</v>
      </c>
      <c r="M3680" s="11">
        <v>0.35</v>
      </c>
      <c r="O3680" s="16"/>
      <c r="P3680" s="14"/>
      <c r="Q3680" s="12"/>
      <c r="R3680" s="13"/>
    </row>
    <row r="3681" spans="1:18" ht="15.75" customHeight="1">
      <c r="A3681" s="1"/>
      <c r="B3681" s="6" t="s">
        <v>14</v>
      </c>
      <c r="C3681" s="6">
        <v>1185732</v>
      </c>
      <c r="D3681" s="7">
        <v>44210</v>
      </c>
      <c r="E3681" s="6" t="s">
        <v>15</v>
      </c>
      <c r="F3681" s="6" t="s">
        <v>125</v>
      </c>
      <c r="G3681" s="6" t="s">
        <v>126</v>
      </c>
      <c r="H3681" s="6" t="s">
        <v>20</v>
      </c>
      <c r="I3681" s="8">
        <v>0.39999999999999997</v>
      </c>
      <c r="J3681" s="9">
        <v>1750</v>
      </c>
      <c r="K3681" s="10">
        <f t="shared" si="28"/>
        <v>699.99999999999989</v>
      </c>
      <c r="L3681" s="10">
        <f t="shared" si="29"/>
        <v>244.99999999999994</v>
      </c>
      <c r="M3681" s="11">
        <v>0.35</v>
      </c>
      <c r="O3681" s="16"/>
      <c r="P3681" s="14"/>
      <c r="Q3681" s="12"/>
      <c r="R3681" s="13"/>
    </row>
    <row r="3682" spans="1:18" ht="15.75" customHeight="1">
      <c r="A3682" s="1"/>
      <c r="B3682" s="6" t="s">
        <v>14</v>
      </c>
      <c r="C3682" s="6">
        <v>1185732</v>
      </c>
      <c r="D3682" s="7">
        <v>44210</v>
      </c>
      <c r="E3682" s="6" t="s">
        <v>15</v>
      </c>
      <c r="F3682" s="6" t="s">
        <v>125</v>
      </c>
      <c r="G3682" s="6" t="s">
        <v>126</v>
      </c>
      <c r="H3682" s="6" t="s">
        <v>21</v>
      </c>
      <c r="I3682" s="8">
        <v>0.55000000000000004</v>
      </c>
      <c r="J3682" s="9">
        <v>2250</v>
      </c>
      <c r="K3682" s="10">
        <f t="shared" si="28"/>
        <v>1237.5</v>
      </c>
      <c r="L3682" s="10">
        <f t="shared" si="29"/>
        <v>433.125</v>
      </c>
      <c r="M3682" s="11">
        <v>0.35</v>
      </c>
      <c r="O3682" s="16"/>
      <c r="P3682" s="14"/>
      <c r="Q3682" s="12"/>
      <c r="R3682" s="13"/>
    </row>
    <row r="3683" spans="1:18" ht="15.75" customHeight="1">
      <c r="A3683" s="1"/>
      <c r="B3683" s="6" t="s">
        <v>14</v>
      </c>
      <c r="C3683" s="6">
        <v>1185732</v>
      </c>
      <c r="D3683" s="7">
        <v>44210</v>
      </c>
      <c r="E3683" s="6" t="s">
        <v>15</v>
      </c>
      <c r="F3683" s="6" t="s">
        <v>125</v>
      </c>
      <c r="G3683" s="6" t="s">
        <v>126</v>
      </c>
      <c r="H3683" s="6" t="s">
        <v>22</v>
      </c>
      <c r="I3683" s="8">
        <v>0.45</v>
      </c>
      <c r="J3683" s="9">
        <v>3250</v>
      </c>
      <c r="K3683" s="10">
        <f t="shared" si="28"/>
        <v>1462.5</v>
      </c>
      <c r="L3683" s="10">
        <f t="shared" si="29"/>
        <v>585</v>
      </c>
      <c r="M3683" s="11">
        <v>0.39999999999999997</v>
      </c>
      <c r="O3683" s="16"/>
      <c r="P3683" s="14"/>
      <c r="Q3683" s="12"/>
      <c r="R3683" s="13"/>
    </row>
    <row r="3684" spans="1:18" ht="15.75" customHeight="1">
      <c r="A3684" s="1"/>
      <c r="B3684" s="6" t="s">
        <v>14</v>
      </c>
      <c r="C3684" s="6">
        <v>1185732</v>
      </c>
      <c r="D3684" s="7">
        <v>44239</v>
      </c>
      <c r="E3684" s="6" t="s">
        <v>15</v>
      </c>
      <c r="F3684" s="6" t="s">
        <v>125</v>
      </c>
      <c r="G3684" s="6" t="s">
        <v>126</v>
      </c>
      <c r="H3684" s="6" t="s">
        <v>17</v>
      </c>
      <c r="I3684" s="8">
        <v>0.45</v>
      </c>
      <c r="J3684" s="9">
        <v>5750</v>
      </c>
      <c r="K3684" s="10">
        <f t="shared" si="28"/>
        <v>2587.5</v>
      </c>
      <c r="L3684" s="10">
        <f t="shared" si="29"/>
        <v>1164.375</v>
      </c>
      <c r="M3684" s="11">
        <v>0.45</v>
      </c>
      <c r="O3684" s="16"/>
      <c r="P3684" s="14"/>
      <c r="Q3684" s="12"/>
      <c r="R3684" s="13"/>
    </row>
    <row r="3685" spans="1:18" ht="15.75" customHeight="1">
      <c r="A3685" s="1"/>
      <c r="B3685" s="6" t="s">
        <v>14</v>
      </c>
      <c r="C3685" s="6">
        <v>1185732</v>
      </c>
      <c r="D3685" s="7">
        <v>44239</v>
      </c>
      <c r="E3685" s="6" t="s">
        <v>15</v>
      </c>
      <c r="F3685" s="6" t="s">
        <v>125</v>
      </c>
      <c r="G3685" s="6" t="s">
        <v>126</v>
      </c>
      <c r="H3685" s="6" t="s">
        <v>18</v>
      </c>
      <c r="I3685" s="8">
        <v>0.45</v>
      </c>
      <c r="J3685" s="9">
        <v>2250</v>
      </c>
      <c r="K3685" s="10">
        <f t="shared" si="28"/>
        <v>1012.5</v>
      </c>
      <c r="L3685" s="10">
        <f t="shared" si="29"/>
        <v>455.625</v>
      </c>
      <c r="M3685" s="11">
        <v>0.45</v>
      </c>
      <c r="O3685" s="16"/>
      <c r="P3685" s="14"/>
      <c r="Q3685" s="12"/>
      <c r="R3685" s="13"/>
    </row>
    <row r="3686" spans="1:18" ht="15.75" customHeight="1">
      <c r="A3686" s="1"/>
      <c r="B3686" s="6" t="s">
        <v>14</v>
      </c>
      <c r="C3686" s="6">
        <v>1185732</v>
      </c>
      <c r="D3686" s="7">
        <v>44239</v>
      </c>
      <c r="E3686" s="6" t="s">
        <v>15</v>
      </c>
      <c r="F3686" s="6" t="s">
        <v>125</v>
      </c>
      <c r="G3686" s="6" t="s">
        <v>126</v>
      </c>
      <c r="H3686" s="6" t="s">
        <v>19</v>
      </c>
      <c r="I3686" s="8">
        <v>0.35000000000000003</v>
      </c>
      <c r="J3686" s="9">
        <v>2750</v>
      </c>
      <c r="K3686" s="10">
        <f t="shared" si="28"/>
        <v>962.50000000000011</v>
      </c>
      <c r="L3686" s="10">
        <f t="shared" si="29"/>
        <v>336.875</v>
      </c>
      <c r="M3686" s="11">
        <v>0.35</v>
      </c>
      <c r="O3686" s="16"/>
      <c r="P3686" s="14"/>
      <c r="Q3686" s="12"/>
      <c r="R3686" s="13"/>
    </row>
    <row r="3687" spans="1:18" ht="15.75" customHeight="1">
      <c r="A3687" s="1"/>
      <c r="B3687" s="6" t="s">
        <v>14</v>
      </c>
      <c r="C3687" s="6">
        <v>1185732</v>
      </c>
      <c r="D3687" s="7">
        <v>44239</v>
      </c>
      <c r="E3687" s="6" t="s">
        <v>15</v>
      </c>
      <c r="F3687" s="6" t="s">
        <v>125</v>
      </c>
      <c r="G3687" s="6" t="s">
        <v>126</v>
      </c>
      <c r="H3687" s="6" t="s">
        <v>20</v>
      </c>
      <c r="I3687" s="8">
        <v>0.39999999999999997</v>
      </c>
      <c r="J3687" s="9">
        <v>1500</v>
      </c>
      <c r="K3687" s="10">
        <f t="shared" si="28"/>
        <v>600</v>
      </c>
      <c r="L3687" s="10">
        <f t="shared" si="29"/>
        <v>210</v>
      </c>
      <c r="M3687" s="11">
        <v>0.35</v>
      </c>
      <c r="O3687" s="16"/>
      <c r="P3687" s="14"/>
      <c r="Q3687" s="12"/>
      <c r="R3687" s="13"/>
    </row>
    <row r="3688" spans="1:18" ht="15.75" customHeight="1">
      <c r="A3688" s="1"/>
      <c r="B3688" s="6" t="s">
        <v>14</v>
      </c>
      <c r="C3688" s="6">
        <v>1185732</v>
      </c>
      <c r="D3688" s="7">
        <v>44239</v>
      </c>
      <c r="E3688" s="6" t="s">
        <v>15</v>
      </c>
      <c r="F3688" s="6" t="s">
        <v>125</v>
      </c>
      <c r="G3688" s="6" t="s">
        <v>126</v>
      </c>
      <c r="H3688" s="6" t="s">
        <v>21</v>
      </c>
      <c r="I3688" s="8">
        <v>0.55000000000000004</v>
      </c>
      <c r="J3688" s="9">
        <v>2250</v>
      </c>
      <c r="K3688" s="10">
        <f t="shared" si="28"/>
        <v>1237.5</v>
      </c>
      <c r="L3688" s="10">
        <f t="shared" si="29"/>
        <v>433.125</v>
      </c>
      <c r="M3688" s="11">
        <v>0.35</v>
      </c>
      <c r="O3688" s="16"/>
      <c r="P3688" s="14"/>
      <c r="Q3688" s="12"/>
      <c r="R3688" s="13"/>
    </row>
    <row r="3689" spans="1:18" ht="15.75" customHeight="1">
      <c r="A3689" s="1"/>
      <c r="B3689" s="6" t="s">
        <v>14</v>
      </c>
      <c r="C3689" s="6">
        <v>1185732</v>
      </c>
      <c r="D3689" s="7">
        <v>44239</v>
      </c>
      <c r="E3689" s="6" t="s">
        <v>15</v>
      </c>
      <c r="F3689" s="6" t="s">
        <v>125</v>
      </c>
      <c r="G3689" s="6" t="s">
        <v>126</v>
      </c>
      <c r="H3689" s="6" t="s">
        <v>22</v>
      </c>
      <c r="I3689" s="8">
        <v>0.45</v>
      </c>
      <c r="J3689" s="9">
        <v>3250</v>
      </c>
      <c r="K3689" s="10">
        <f t="shared" si="28"/>
        <v>1462.5</v>
      </c>
      <c r="L3689" s="10">
        <f t="shared" si="29"/>
        <v>585</v>
      </c>
      <c r="M3689" s="11">
        <v>0.39999999999999997</v>
      </c>
      <c r="O3689" s="16"/>
      <c r="P3689" s="14"/>
      <c r="Q3689" s="12"/>
      <c r="R3689" s="13"/>
    </row>
    <row r="3690" spans="1:18" ht="15.75" customHeight="1">
      <c r="A3690" s="1"/>
      <c r="B3690" s="6" t="s">
        <v>14</v>
      </c>
      <c r="C3690" s="6">
        <v>1185732</v>
      </c>
      <c r="D3690" s="7">
        <v>44265</v>
      </c>
      <c r="E3690" s="6" t="s">
        <v>15</v>
      </c>
      <c r="F3690" s="6" t="s">
        <v>125</v>
      </c>
      <c r="G3690" s="6" t="s">
        <v>126</v>
      </c>
      <c r="H3690" s="6" t="s">
        <v>17</v>
      </c>
      <c r="I3690" s="8">
        <v>0.45</v>
      </c>
      <c r="J3690" s="9">
        <v>5450</v>
      </c>
      <c r="K3690" s="10">
        <f t="shared" si="28"/>
        <v>2452.5</v>
      </c>
      <c r="L3690" s="10">
        <f t="shared" si="29"/>
        <v>1103.625</v>
      </c>
      <c r="M3690" s="11">
        <v>0.45</v>
      </c>
      <c r="O3690" s="16"/>
      <c r="P3690" s="14"/>
      <c r="Q3690" s="12"/>
      <c r="R3690" s="13"/>
    </row>
    <row r="3691" spans="1:18" ht="15.75" customHeight="1">
      <c r="A3691" s="1"/>
      <c r="B3691" s="6" t="s">
        <v>14</v>
      </c>
      <c r="C3691" s="6">
        <v>1185732</v>
      </c>
      <c r="D3691" s="7">
        <v>44265</v>
      </c>
      <c r="E3691" s="6" t="s">
        <v>15</v>
      </c>
      <c r="F3691" s="6" t="s">
        <v>125</v>
      </c>
      <c r="G3691" s="6" t="s">
        <v>126</v>
      </c>
      <c r="H3691" s="6" t="s">
        <v>18</v>
      </c>
      <c r="I3691" s="8">
        <v>0.45</v>
      </c>
      <c r="J3691" s="9">
        <v>2500</v>
      </c>
      <c r="K3691" s="10">
        <f t="shared" si="28"/>
        <v>1125</v>
      </c>
      <c r="L3691" s="10">
        <f t="shared" si="29"/>
        <v>506.25</v>
      </c>
      <c r="M3691" s="11">
        <v>0.45</v>
      </c>
      <c r="O3691" s="16"/>
      <c r="P3691" s="14"/>
      <c r="Q3691" s="12"/>
      <c r="R3691" s="13"/>
    </row>
    <row r="3692" spans="1:18" ht="15.75" customHeight="1">
      <c r="A3692" s="1"/>
      <c r="B3692" s="6" t="s">
        <v>14</v>
      </c>
      <c r="C3692" s="6">
        <v>1185732</v>
      </c>
      <c r="D3692" s="7">
        <v>44265</v>
      </c>
      <c r="E3692" s="6" t="s">
        <v>15</v>
      </c>
      <c r="F3692" s="6" t="s">
        <v>125</v>
      </c>
      <c r="G3692" s="6" t="s">
        <v>126</v>
      </c>
      <c r="H3692" s="6" t="s">
        <v>19</v>
      </c>
      <c r="I3692" s="8">
        <v>0.35000000000000003</v>
      </c>
      <c r="J3692" s="9">
        <v>2750</v>
      </c>
      <c r="K3692" s="10">
        <f t="shared" si="28"/>
        <v>962.50000000000011</v>
      </c>
      <c r="L3692" s="10">
        <f t="shared" si="29"/>
        <v>336.875</v>
      </c>
      <c r="M3692" s="11">
        <v>0.35</v>
      </c>
      <c r="O3692" s="16"/>
      <c r="P3692" s="14"/>
      <c r="Q3692" s="12"/>
      <c r="R3692" s="13"/>
    </row>
    <row r="3693" spans="1:18" ht="15.75" customHeight="1">
      <c r="A3693" s="1"/>
      <c r="B3693" s="6" t="s">
        <v>14</v>
      </c>
      <c r="C3693" s="6">
        <v>1185732</v>
      </c>
      <c r="D3693" s="7">
        <v>44265</v>
      </c>
      <c r="E3693" s="6" t="s">
        <v>15</v>
      </c>
      <c r="F3693" s="6" t="s">
        <v>125</v>
      </c>
      <c r="G3693" s="6" t="s">
        <v>126</v>
      </c>
      <c r="H3693" s="6" t="s">
        <v>20</v>
      </c>
      <c r="I3693" s="8">
        <v>0.39999999999999997</v>
      </c>
      <c r="J3693" s="9">
        <v>1250</v>
      </c>
      <c r="K3693" s="10">
        <f t="shared" si="28"/>
        <v>499.99999999999994</v>
      </c>
      <c r="L3693" s="10">
        <f t="shared" si="29"/>
        <v>174.99999999999997</v>
      </c>
      <c r="M3693" s="11">
        <v>0.35</v>
      </c>
      <c r="O3693" s="16"/>
      <c r="P3693" s="14"/>
      <c r="Q3693" s="12"/>
      <c r="R3693" s="13"/>
    </row>
    <row r="3694" spans="1:18" ht="15.75" customHeight="1">
      <c r="A3694" s="1"/>
      <c r="B3694" s="6" t="s">
        <v>14</v>
      </c>
      <c r="C3694" s="6">
        <v>1185732</v>
      </c>
      <c r="D3694" s="7">
        <v>44265</v>
      </c>
      <c r="E3694" s="6" t="s">
        <v>15</v>
      </c>
      <c r="F3694" s="6" t="s">
        <v>125</v>
      </c>
      <c r="G3694" s="6" t="s">
        <v>126</v>
      </c>
      <c r="H3694" s="6" t="s">
        <v>21</v>
      </c>
      <c r="I3694" s="8">
        <v>0.55000000000000004</v>
      </c>
      <c r="J3694" s="9">
        <v>1750</v>
      </c>
      <c r="K3694" s="10">
        <f t="shared" si="28"/>
        <v>962.50000000000011</v>
      </c>
      <c r="L3694" s="10">
        <f t="shared" si="29"/>
        <v>336.875</v>
      </c>
      <c r="M3694" s="11">
        <v>0.35</v>
      </c>
      <c r="O3694" s="16"/>
      <c r="P3694" s="14"/>
      <c r="Q3694" s="12"/>
      <c r="R3694" s="13"/>
    </row>
    <row r="3695" spans="1:18" ht="15.75" customHeight="1">
      <c r="A3695" s="1"/>
      <c r="B3695" s="6" t="s">
        <v>14</v>
      </c>
      <c r="C3695" s="6">
        <v>1185732</v>
      </c>
      <c r="D3695" s="7">
        <v>44265</v>
      </c>
      <c r="E3695" s="6" t="s">
        <v>15</v>
      </c>
      <c r="F3695" s="6" t="s">
        <v>125</v>
      </c>
      <c r="G3695" s="6" t="s">
        <v>126</v>
      </c>
      <c r="H3695" s="6" t="s">
        <v>22</v>
      </c>
      <c r="I3695" s="8">
        <v>0.45</v>
      </c>
      <c r="J3695" s="9">
        <v>2750</v>
      </c>
      <c r="K3695" s="10">
        <f t="shared" si="28"/>
        <v>1237.5</v>
      </c>
      <c r="L3695" s="10">
        <f t="shared" si="29"/>
        <v>494.99999999999994</v>
      </c>
      <c r="M3695" s="11">
        <v>0.39999999999999997</v>
      </c>
      <c r="O3695" s="16"/>
      <c r="P3695" s="14"/>
      <c r="Q3695" s="12"/>
      <c r="R3695" s="13"/>
    </row>
    <row r="3696" spans="1:18" ht="15.75" customHeight="1">
      <c r="A3696" s="1"/>
      <c r="B3696" s="6" t="s">
        <v>14</v>
      </c>
      <c r="C3696" s="6">
        <v>1185732</v>
      </c>
      <c r="D3696" s="7">
        <v>44297</v>
      </c>
      <c r="E3696" s="6" t="s">
        <v>15</v>
      </c>
      <c r="F3696" s="6" t="s">
        <v>125</v>
      </c>
      <c r="G3696" s="6" t="s">
        <v>126</v>
      </c>
      <c r="H3696" s="6" t="s">
        <v>17</v>
      </c>
      <c r="I3696" s="8">
        <v>0.45</v>
      </c>
      <c r="J3696" s="9">
        <v>5250</v>
      </c>
      <c r="K3696" s="10">
        <f t="shared" si="28"/>
        <v>2362.5</v>
      </c>
      <c r="L3696" s="10">
        <f t="shared" si="29"/>
        <v>1063.125</v>
      </c>
      <c r="M3696" s="11">
        <v>0.45</v>
      </c>
      <c r="O3696" s="16"/>
      <c r="P3696" s="14"/>
      <c r="Q3696" s="12"/>
      <c r="R3696" s="13"/>
    </row>
    <row r="3697" spans="1:18" ht="15.75" customHeight="1">
      <c r="A3697" s="1"/>
      <c r="B3697" s="6" t="s">
        <v>14</v>
      </c>
      <c r="C3697" s="6">
        <v>1185732</v>
      </c>
      <c r="D3697" s="7">
        <v>44297</v>
      </c>
      <c r="E3697" s="6" t="s">
        <v>15</v>
      </c>
      <c r="F3697" s="6" t="s">
        <v>125</v>
      </c>
      <c r="G3697" s="6" t="s">
        <v>126</v>
      </c>
      <c r="H3697" s="6" t="s">
        <v>18</v>
      </c>
      <c r="I3697" s="8">
        <v>0.45</v>
      </c>
      <c r="J3697" s="9">
        <v>2250</v>
      </c>
      <c r="K3697" s="10">
        <f t="shared" si="28"/>
        <v>1012.5</v>
      </c>
      <c r="L3697" s="10">
        <f t="shared" si="29"/>
        <v>455.625</v>
      </c>
      <c r="M3697" s="11">
        <v>0.45</v>
      </c>
      <c r="O3697" s="16"/>
      <c r="P3697" s="14"/>
      <c r="Q3697" s="12"/>
      <c r="R3697" s="13"/>
    </row>
    <row r="3698" spans="1:18" ht="15.75" customHeight="1">
      <c r="A3698" s="1"/>
      <c r="B3698" s="6" t="s">
        <v>14</v>
      </c>
      <c r="C3698" s="6">
        <v>1185732</v>
      </c>
      <c r="D3698" s="7">
        <v>44297</v>
      </c>
      <c r="E3698" s="6" t="s">
        <v>15</v>
      </c>
      <c r="F3698" s="6" t="s">
        <v>125</v>
      </c>
      <c r="G3698" s="6" t="s">
        <v>126</v>
      </c>
      <c r="H3698" s="6" t="s">
        <v>19</v>
      </c>
      <c r="I3698" s="8">
        <v>0.35000000000000003</v>
      </c>
      <c r="J3698" s="9">
        <v>2250</v>
      </c>
      <c r="K3698" s="10">
        <f t="shared" si="28"/>
        <v>787.50000000000011</v>
      </c>
      <c r="L3698" s="10">
        <f t="shared" si="29"/>
        <v>275.625</v>
      </c>
      <c r="M3698" s="11">
        <v>0.35</v>
      </c>
      <c r="O3698" s="16"/>
      <c r="P3698" s="14"/>
      <c r="Q3698" s="12"/>
      <c r="R3698" s="13"/>
    </row>
    <row r="3699" spans="1:18" ht="15.75" customHeight="1">
      <c r="A3699" s="1"/>
      <c r="B3699" s="6" t="s">
        <v>14</v>
      </c>
      <c r="C3699" s="6">
        <v>1185732</v>
      </c>
      <c r="D3699" s="7">
        <v>44297</v>
      </c>
      <c r="E3699" s="6" t="s">
        <v>15</v>
      </c>
      <c r="F3699" s="6" t="s">
        <v>125</v>
      </c>
      <c r="G3699" s="6" t="s">
        <v>126</v>
      </c>
      <c r="H3699" s="6" t="s">
        <v>20</v>
      </c>
      <c r="I3699" s="8">
        <v>0.39999999999999997</v>
      </c>
      <c r="J3699" s="9">
        <v>1500</v>
      </c>
      <c r="K3699" s="10">
        <f t="shared" si="28"/>
        <v>600</v>
      </c>
      <c r="L3699" s="10">
        <f t="shared" si="29"/>
        <v>210</v>
      </c>
      <c r="M3699" s="11">
        <v>0.35</v>
      </c>
      <c r="O3699" s="16"/>
      <c r="P3699" s="14"/>
      <c r="Q3699" s="12"/>
      <c r="R3699" s="13"/>
    </row>
    <row r="3700" spans="1:18" ht="15.75" customHeight="1">
      <c r="A3700" s="1"/>
      <c r="B3700" s="6" t="s">
        <v>14</v>
      </c>
      <c r="C3700" s="6">
        <v>1185732</v>
      </c>
      <c r="D3700" s="7">
        <v>44297</v>
      </c>
      <c r="E3700" s="6" t="s">
        <v>15</v>
      </c>
      <c r="F3700" s="6" t="s">
        <v>125</v>
      </c>
      <c r="G3700" s="6" t="s">
        <v>126</v>
      </c>
      <c r="H3700" s="6" t="s">
        <v>21</v>
      </c>
      <c r="I3700" s="8">
        <v>0.55000000000000004</v>
      </c>
      <c r="J3700" s="9">
        <v>1500</v>
      </c>
      <c r="K3700" s="10">
        <f t="shared" si="28"/>
        <v>825.00000000000011</v>
      </c>
      <c r="L3700" s="10">
        <f t="shared" si="29"/>
        <v>288.75</v>
      </c>
      <c r="M3700" s="11">
        <v>0.35</v>
      </c>
      <c r="O3700" s="16"/>
      <c r="P3700" s="14"/>
      <c r="Q3700" s="12"/>
      <c r="R3700" s="13"/>
    </row>
    <row r="3701" spans="1:18" ht="15.75" customHeight="1">
      <c r="A3701" s="1"/>
      <c r="B3701" s="6" t="s">
        <v>14</v>
      </c>
      <c r="C3701" s="6">
        <v>1185732</v>
      </c>
      <c r="D3701" s="7">
        <v>44297</v>
      </c>
      <c r="E3701" s="6" t="s">
        <v>15</v>
      </c>
      <c r="F3701" s="6" t="s">
        <v>125</v>
      </c>
      <c r="G3701" s="6" t="s">
        <v>126</v>
      </c>
      <c r="H3701" s="6" t="s">
        <v>22</v>
      </c>
      <c r="I3701" s="8">
        <v>0.45</v>
      </c>
      <c r="J3701" s="9">
        <v>3000</v>
      </c>
      <c r="K3701" s="10">
        <f t="shared" si="28"/>
        <v>1350</v>
      </c>
      <c r="L3701" s="10">
        <f t="shared" si="29"/>
        <v>540</v>
      </c>
      <c r="M3701" s="11">
        <v>0.39999999999999997</v>
      </c>
      <c r="O3701" s="16"/>
      <c r="P3701" s="14"/>
      <c r="Q3701" s="12"/>
      <c r="R3701" s="13"/>
    </row>
    <row r="3702" spans="1:18" ht="15.75" customHeight="1">
      <c r="A3702" s="1"/>
      <c r="B3702" s="6" t="s">
        <v>14</v>
      </c>
      <c r="C3702" s="6">
        <v>1185732</v>
      </c>
      <c r="D3702" s="7">
        <v>44326</v>
      </c>
      <c r="E3702" s="6" t="s">
        <v>15</v>
      </c>
      <c r="F3702" s="6" t="s">
        <v>125</v>
      </c>
      <c r="G3702" s="6" t="s">
        <v>126</v>
      </c>
      <c r="H3702" s="6" t="s">
        <v>17</v>
      </c>
      <c r="I3702" s="8">
        <v>0.6</v>
      </c>
      <c r="J3702" s="9">
        <v>5700</v>
      </c>
      <c r="K3702" s="10">
        <f t="shared" si="28"/>
        <v>3420</v>
      </c>
      <c r="L3702" s="10">
        <f t="shared" si="29"/>
        <v>1539</v>
      </c>
      <c r="M3702" s="11">
        <v>0.45</v>
      </c>
      <c r="O3702" s="16"/>
      <c r="P3702" s="14"/>
      <c r="Q3702" s="12"/>
      <c r="R3702" s="13"/>
    </row>
    <row r="3703" spans="1:18" ht="15.75" customHeight="1">
      <c r="A3703" s="1"/>
      <c r="B3703" s="6" t="s">
        <v>14</v>
      </c>
      <c r="C3703" s="6">
        <v>1185732</v>
      </c>
      <c r="D3703" s="7">
        <v>44326</v>
      </c>
      <c r="E3703" s="6" t="s">
        <v>15</v>
      </c>
      <c r="F3703" s="6" t="s">
        <v>125</v>
      </c>
      <c r="G3703" s="6" t="s">
        <v>126</v>
      </c>
      <c r="H3703" s="6" t="s">
        <v>18</v>
      </c>
      <c r="I3703" s="8">
        <v>0.55000000000000004</v>
      </c>
      <c r="J3703" s="9">
        <v>2750</v>
      </c>
      <c r="K3703" s="10">
        <f t="shared" si="28"/>
        <v>1512.5000000000002</v>
      </c>
      <c r="L3703" s="10">
        <f t="shared" si="29"/>
        <v>680.62500000000011</v>
      </c>
      <c r="M3703" s="11">
        <v>0.45</v>
      </c>
      <c r="O3703" s="16"/>
      <c r="P3703" s="14"/>
      <c r="Q3703" s="12"/>
      <c r="R3703" s="13"/>
    </row>
    <row r="3704" spans="1:18" ht="15.75" customHeight="1">
      <c r="A3704" s="1"/>
      <c r="B3704" s="6" t="s">
        <v>14</v>
      </c>
      <c r="C3704" s="6">
        <v>1185732</v>
      </c>
      <c r="D3704" s="7">
        <v>44326</v>
      </c>
      <c r="E3704" s="6" t="s">
        <v>15</v>
      </c>
      <c r="F3704" s="6" t="s">
        <v>125</v>
      </c>
      <c r="G3704" s="6" t="s">
        <v>126</v>
      </c>
      <c r="H3704" s="6" t="s">
        <v>19</v>
      </c>
      <c r="I3704" s="8">
        <v>0.5</v>
      </c>
      <c r="J3704" s="9">
        <v>3000</v>
      </c>
      <c r="K3704" s="10">
        <f t="shared" si="28"/>
        <v>1500</v>
      </c>
      <c r="L3704" s="10">
        <f t="shared" si="29"/>
        <v>525</v>
      </c>
      <c r="M3704" s="11">
        <v>0.35</v>
      </c>
      <c r="O3704" s="16"/>
      <c r="P3704" s="14"/>
      <c r="Q3704" s="12"/>
      <c r="R3704" s="13"/>
    </row>
    <row r="3705" spans="1:18" ht="15.75" customHeight="1">
      <c r="A3705" s="1"/>
      <c r="B3705" s="6" t="s">
        <v>14</v>
      </c>
      <c r="C3705" s="6">
        <v>1185732</v>
      </c>
      <c r="D3705" s="7">
        <v>44326</v>
      </c>
      <c r="E3705" s="6" t="s">
        <v>15</v>
      </c>
      <c r="F3705" s="6" t="s">
        <v>125</v>
      </c>
      <c r="G3705" s="6" t="s">
        <v>126</v>
      </c>
      <c r="H3705" s="6" t="s">
        <v>20</v>
      </c>
      <c r="I3705" s="8">
        <v>0.5</v>
      </c>
      <c r="J3705" s="9">
        <v>2500</v>
      </c>
      <c r="K3705" s="10">
        <f t="shared" si="28"/>
        <v>1250</v>
      </c>
      <c r="L3705" s="10">
        <f t="shared" si="29"/>
        <v>437.5</v>
      </c>
      <c r="M3705" s="11">
        <v>0.35</v>
      </c>
      <c r="O3705" s="16"/>
      <c r="P3705" s="14"/>
      <c r="Q3705" s="12"/>
      <c r="R3705" s="13"/>
    </row>
    <row r="3706" spans="1:18" ht="15.75" customHeight="1">
      <c r="A3706" s="1"/>
      <c r="B3706" s="6" t="s">
        <v>14</v>
      </c>
      <c r="C3706" s="6">
        <v>1185732</v>
      </c>
      <c r="D3706" s="7">
        <v>44326</v>
      </c>
      <c r="E3706" s="6" t="s">
        <v>15</v>
      </c>
      <c r="F3706" s="6" t="s">
        <v>125</v>
      </c>
      <c r="G3706" s="6" t="s">
        <v>126</v>
      </c>
      <c r="H3706" s="6" t="s">
        <v>21</v>
      </c>
      <c r="I3706" s="8">
        <v>0.6</v>
      </c>
      <c r="J3706" s="9">
        <v>2750</v>
      </c>
      <c r="K3706" s="10">
        <f t="shared" si="28"/>
        <v>1650</v>
      </c>
      <c r="L3706" s="10">
        <f t="shared" si="29"/>
        <v>577.5</v>
      </c>
      <c r="M3706" s="11">
        <v>0.35</v>
      </c>
      <c r="O3706" s="16"/>
      <c r="P3706" s="14"/>
      <c r="Q3706" s="12"/>
      <c r="R3706" s="13"/>
    </row>
    <row r="3707" spans="1:18" ht="15.75" customHeight="1">
      <c r="A3707" s="1"/>
      <c r="B3707" s="6" t="s">
        <v>14</v>
      </c>
      <c r="C3707" s="6">
        <v>1185732</v>
      </c>
      <c r="D3707" s="7">
        <v>44326</v>
      </c>
      <c r="E3707" s="6" t="s">
        <v>15</v>
      </c>
      <c r="F3707" s="6" t="s">
        <v>125</v>
      </c>
      <c r="G3707" s="6" t="s">
        <v>126</v>
      </c>
      <c r="H3707" s="6" t="s">
        <v>22</v>
      </c>
      <c r="I3707" s="8">
        <v>0.65</v>
      </c>
      <c r="J3707" s="9">
        <v>4000</v>
      </c>
      <c r="K3707" s="10">
        <f t="shared" si="28"/>
        <v>2600</v>
      </c>
      <c r="L3707" s="10">
        <f t="shared" si="29"/>
        <v>1040</v>
      </c>
      <c r="M3707" s="11">
        <v>0.39999999999999997</v>
      </c>
      <c r="O3707" s="16"/>
      <c r="P3707" s="14"/>
      <c r="Q3707" s="12"/>
      <c r="R3707" s="13"/>
    </row>
    <row r="3708" spans="1:18" ht="15.75" customHeight="1">
      <c r="A3708" s="1"/>
      <c r="B3708" s="6" t="s">
        <v>14</v>
      </c>
      <c r="C3708" s="6">
        <v>1185732</v>
      </c>
      <c r="D3708" s="7">
        <v>44359</v>
      </c>
      <c r="E3708" s="6" t="s">
        <v>15</v>
      </c>
      <c r="F3708" s="6" t="s">
        <v>125</v>
      </c>
      <c r="G3708" s="6" t="s">
        <v>126</v>
      </c>
      <c r="H3708" s="6" t="s">
        <v>17</v>
      </c>
      <c r="I3708" s="8">
        <v>0.6</v>
      </c>
      <c r="J3708" s="9">
        <v>6500</v>
      </c>
      <c r="K3708" s="10">
        <f t="shared" si="28"/>
        <v>3900</v>
      </c>
      <c r="L3708" s="10">
        <f t="shared" si="29"/>
        <v>1755</v>
      </c>
      <c r="M3708" s="11">
        <v>0.45</v>
      </c>
      <c r="O3708" s="16"/>
      <c r="P3708" s="14"/>
      <c r="Q3708" s="12"/>
      <c r="R3708" s="13"/>
    </row>
    <row r="3709" spans="1:18" ht="15.75" customHeight="1">
      <c r="A3709" s="1"/>
      <c r="B3709" s="6" t="s">
        <v>14</v>
      </c>
      <c r="C3709" s="6">
        <v>1185732</v>
      </c>
      <c r="D3709" s="7">
        <v>44359</v>
      </c>
      <c r="E3709" s="6" t="s">
        <v>15</v>
      </c>
      <c r="F3709" s="6" t="s">
        <v>125</v>
      </c>
      <c r="G3709" s="6" t="s">
        <v>126</v>
      </c>
      <c r="H3709" s="6" t="s">
        <v>18</v>
      </c>
      <c r="I3709" s="8">
        <v>0.55000000000000004</v>
      </c>
      <c r="J3709" s="9">
        <v>4000</v>
      </c>
      <c r="K3709" s="10">
        <f t="shared" si="28"/>
        <v>2200</v>
      </c>
      <c r="L3709" s="10">
        <f t="shared" si="29"/>
        <v>990</v>
      </c>
      <c r="M3709" s="11">
        <v>0.45</v>
      </c>
      <c r="O3709" s="16"/>
      <c r="P3709" s="14"/>
      <c r="Q3709" s="12"/>
      <c r="R3709" s="13"/>
    </row>
    <row r="3710" spans="1:18" ht="15.75" customHeight="1">
      <c r="A3710" s="1"/>
      <c r="B3710" s="6" t="s">
        <v>14</v>
      </c>
      <c r="C3710" s="6">
        <v>1185732</v>
      </c>
      <c r="D3710" s="7">
        <v>44359</v>
      </c>
      <c r="E3710" s="6" t="s">
        <v>15</v>
      </c>
      <c r="F3710" s="6" t="s">
        <v>125</v>
      </c>
      <c r="G3710" s="6" t="s">
        <v>126</v>
      </c>
      <c r="H3710" s="6" t="s">
        <v>19</v>
      </c>
      <c r="I3710" s="8">
        <v>0.5</v>
      </c>
      <c r="J3710" s="9">
        <v>3250</v>
      </c>
      <c r="K3710" s="10">
        <f t="shared" si="28"/>
        <v>1625</v>
      </c>
      <c r="L3710" s="10">
        <f t="shared" si="29"/>
        <v>568.75</v>
      </c>
      <c r="M3710" s="11">
        <v>0.35</v>
      </c>
      <c r="O3710" s="16"/>
      <c r="P3710" s="14"/>
      <c r="Q3710" s="12"/>
      <c r="R3710" s="13"/>
    </row>
    <row r="3711" spans="1:18" ht="15.75" customHeight="1">
      <c r="A3711" s="1"/>
      <c r="B3711" s="6" t="s">
        <v>14</v>
      </c>
      <c r="C3711" s="6">
        <v>1185732</v>
      </c>
      <c r="D3711" s="7">
        <v>44359</v>
      </c>
      <c r="E3711" s="6" t="s">
        <v>15</v>
      </c>
      <c r="F3711" s="6" t="s">
        <v>125</v>
      </c>
      <c r="G3711" s="6" t="s">
        <v>126</v>
      </c>
      <c r="H3711" s="6" t="s">
        <v>20</v>
      </c>
      <c r="I3711" s="8">
        <v>0.5</v>
      </c>
      <c r="J3711" s="9">
        <v>3000</v>
      </c>
      <c r="K3711" s="10">
        <f t="shared" si="28"/>
        <v>1500</v>
      </c>
      <c r="L3711" s="10">
        <f t="shared" si="29"/>
        <v>525</v>
      </c>
      <c r="M3711" s="11">
        <v>0.35</v>
      </c>
      <c r="O3711" s="16"/>
      <c r="P3711" s="14"/>
      <c r="Q3711" s="12"/>
      <c r="R3711" s="13"/>
    </row>
    <row r="3712" spans="1:18" ht="15.75" customHeight="1">
      <c r="A3712" s="1"/>
      <c r="B3712" s="6" t="s">
        <v>14</v>
      </c>
      <c r="C3712" s="6">
        <v>1185732</v>
      </c>
      <c r="D3712" s="7">
        <v>44359</v>
      </c>
      <c r="E3712" s="6" t="s">
        <v>15</v>
      </c>
      <c r="F3712" s="6" t="s">
        <v>125</v>
      </c>
      <c r="G3712" s="6" t="s">
        <v>126</v>
      </c>
      <c r="H3712" s="6" t="s">
        <v>21</v>
      </c>
      <c r="I3712" s="8">
        <v>0.6</v>
      </c>
      <c r="J3712" s="9">
        <v>3000</v>
      </c>
      <c r="K3712" s="10">
        <f t="shared" si="28"/>
        <v>1800</v>
      </c>
      <c r="L3712" s="10">
        <f t="shared" si="29"/>
        <v>630</v>
      </c>
      <c r="M3712" s="11">
        <v>0.35</v>
      </c>
      <c r="O3712" s="16"/>
      <c r="P3712" s="14"/>
      <c r="Q3712" s="12"/>
      <c r="R3712" s="13"/>
    </row>
    <row r="3713" spans="1:18" ht="15.75" customHeight="1">
      <c r="A3713" s="1"/>
      <c r="B3713" s="6" t="s">
        <v>14</v>
      </c>
      <c r="C3713" s="6">
        <v>1185732</v>
      </c>
      <c r="D3713" s="7">
        <v>44359</v>
      </c>
      <c r="E3713" s="6" t="s">
        <v>15</v>
      </c>
      <c r="F3713" s="6" t="s">
        <v>125</v>
      </c>
      <c r="G3713" s="6" t="s">
        <v>126</v>
      </c>
      <c r="H3713" s="6" t="s">
        <v>22</v>
      </c>
      <c r="I3713" s="8">
        <v>0.65</v>
      </c>
      <c r="J3713" s="9">
        <v>4500</v>
      </c>
      <c r="K3713" s="10">
        <f t="shared" si="28"/>
        <v>2925</v>
      </c>
      <c r="L3713" s="10">
        <f t="shared" si="29"/>
        <v>1170</v>
      </c>
      <c r="M3713" s="11">
        <v>0.39999999999999997</v>
      </c>
      <c r="O3713" s="16"/>
      <c r="P3713" s="14"/>
      <c r="Q3713" s="12"/>
      <c r="R3713" s="13"/>
    </row>
    <row r="3714" spans="1:18" ht="15.75" customHeight="1">
      <c r="A3714" s="1"/>
      <c r="B3714" s="6" t="s">
        <v>14</v>
      </c>
      <c r="C3714" s="6">
        <v>1185732</v>
      </c>
      <c r="D3714" s="7">
        <v>44387</v>
      </c>
      <c r="E3714" s="6" t="s">
        <v>15</v>
      </c>
      <c r="F3714" s="6" t="s">
        <v>125</v>
      </c>
      <c r="G3714" s="6" t="s">
        <v>126</v>
      </c>
      <c r="H3714" s="6" t="s">
        <v>17</v>
      </c>
      <c r="I3714" s="8">
        <v>0.6</v>
      </c>
      <c r="J3714" s="9">
        <v>6750</v>
      </c>
      <c r="K3714" s="10">
        <f t="shared" si="28"/>
        <v>4050</v>
      </c>
      <c r="L3714" s="10">
        <f t="shared" si="29"/>
        <v>1822.5</v>
      </c>
      <c r="M3714" s="11">
        <v>0.45</v>
      </c>
      <c r="O3714" s="16"/>
      <c r="P3714" s="14"/>
      <c r="Q3714" s="12"/>
      <c r="R3714" s="13"/>
    </row>
    <row r="3715" spans="1:18" ht="15.75" customHeight="1">
      <c r="A3715" s="1"/>
      <c r="B3715" s="6" t="s">
        <v>14</v>
      </c>
      <c r="C3715" s="6">
        <v>1185732</v>
      </c>
      <c r="D3715" s="7">
        <v>44387</v>
      </c>
      <c r="E3715" s="6" t="s">
        <v>15</v>
      </c>
      <c r="F3715" s="6" t="s">
        <v>125</v>
      </c>
      <c r="G3715" s="6" t="s">
        <v>126</v>
      </c>
      <c r="H3715" s="6" t="s">
        <v>18</v>
      </c>
      <c r="I3715" s="8">
        <v>0.55000000000000004</v>
      </c>
      <c r="J3715" s="9">
        <v>4250</v>
      </c>
      <c r="K3715" s="10">
        <f t="shared" si="28"/>
        <v>2337.5</v>
      </c>
      <c r="L3715" s="10">
        <f t="shared" si="29"/>
        <v>1051.875</v>
      </c>
      <c r="M3715" s="11">
        <v>0.45</v>
      </c>
      <c r="O3715" s="16"/>
      <c r="P3715" s="14"/>
      <c r="Q3715" s="12"/>
      <c r="R3715" s="13"/>
    </row>
    <row r="3716" spans="1:18" ht="15.75" customHeight="1">
      <c r="A3716" s="1"/>
      <c r="B3716" s="6" t="s">
        <v>14</v>
      </c>
      <c r="C3716" s="6">
        <v>1185732</v>
      </c>
      <c r="D3716" s="7">
        <v>44387</v>
      </c>
      <c r="E3716" s="6" t="s">
        <v>15</v>
      </c>
      <c r="F3716" s="6" t="s">
        <v>125</v>
      </c>
      <c r="G3716" s="6" t="s">
        <v>126</v>
      </c>
      <c r="H3716" s="6" t="s">
        <v>19</v>
      </c>
      <c r="I3716" s="8">
        <v>0.5</v>
      </c>
      <c r="J3716" s="9">
        <v>3500</v>
      </c>
      <c r="K3716" s="10">
        <f t="shared" si="28"/>
        <v>1750</v>
      </c>
      <c r="L3716" s="10">
        <f t="shared" si="29"/>
        <v>612.5</v>
      </c>
      <c r="M3716" s="11">
        <v>0.35</v>
      </c>
      <c r="O3716" s="16"/>
      <c r="P3716" s="14"/>
      <c r="Q3716" s="12"/>
      <c r="R3716" s="13"/>
    </row>
    <row r="3717" spans="1:18" ht="15.75" customHeight="1">
      <c r="A3717" s="1"/>
      <c r="B3717" s="6" t="s">
        <v>14</v>
      </c>
      <c r="C3717" s="6">
        <v>1185732</v>
      </c>
      <c r="D3717" s="7">
        <v>44387</v>
      </c>
      <c r="E3717" s="6" t="s">
        <v>15</v>
      </c>
      <c r="F3717" s="6" t="s">
        <v>125</v>
      </c>
      <c r="G3717" s="6" t="s">
        <v>126</v>
      </c>
      <c r="H3717" s="6" t="s">
        <v>20</v>
      </c>
      <c r="I3717" s="8">
        <v>0.5</v>
      </c>
      <c r="J3717" s="9">
        <v>3000</v>
      </c>
      <c r="K3717" s="10">
        <f t="shared" si="28"/>
        <v>1500</v>
      </c>
      <c r="L3717" s="10">
        <f t="shared" si="29"/>
        <v>525</v>
      </c>
      <c r="M3717" s="11">
        <v>0.35</v>
      </c>
      <c r="O3717" s="16"/>
      <c r="P3717" s="14"/>
      <c r="Q3717" s="12"/>
      <c r="R3717" s="13"/>
    </row>
    <row r="3718" spans="1:18" ht="15.75" customHeight="1">
      <c r="A3718" s="1"/>
      <c r="B3718" s="6" t="s">
        <v>14</v>
      </c>
      <c r="C3718" s="6">
        <v>1185732</v>
      </c>
      <c r="D3718" s="7">
        <v>44387</v>
      </c>
      <c r="E3718" s="6" t="s">
        <v>15</v>
      </c>
      <c r="F3718" s="6" t="s">
        <v>125</v>
      </c>
      <c r="G3718" s="6" t="s">
        <v>126</v>
      </c>
      <c r="H3718" s="6" t="s">
        <v>21</v>
      </c>
      <c r="I3718" s="8">
        <v>0.6</v>
      </c>
      <c r="J3718" s="9">
        <v>3250</v>
      </c>
      <c r="K3718" s="10">
        <f t="shared" si="28"/>
        <v>1950</v>
      </c>
      <c r="L3718" s="10">
        <f t="shared" si="29"/>
        <v>682.5</v>
      </c>
      <c r="M3718" s="11">
        <v>0.35</v>
      </c>
      <c r="O3718" s="16"/>
      <c r="P3718" s="14"/>
      <c r="Q3718" s="12"/>
      <c r="R3718" s="13"/>
    </row>
    <row r="3719" spans="1:18" ht="15.75" customHeight="1">
      <c r="A3719" s="1"/>
      <c r="B3719" s="6" t="s">
        <v>14</v>
      </c>
      <c r="C3719" s="6">
        <v>1185732</v>
      </c>
      <c r="D3719" s="7">
        <v>44387</v>
      </c>
      <c r="E3719" s="6" t="s">
        <v>15</v>
      </c>
      <c r="F3719" s="6" t="s">
        <v>125</v>
      </c>
      <c r="G3719" s="6" t="s">
        <v>126</v>
      </c>
      <c r="H3719" s="6" t="s">
        <v>22</v>
      </c>
      <c r="I3719" s="8">
        <v>0.65</v>
      </c>
      <c r="J3719" s="9">
        <v>5000</v>
      </c>
      <c r="K3719" s="10">
        <f t="shared" si="28"/>
        <v>3250</v>
      </c>
      <c r="L3719" s="10">
        <f t="shared" si="29"/>
        <v>1300</v>
      </c>
      <c r="M3719" s="11">
        <v>0.39999999999999997</v>
      </c>
      <c r="O3719" s="16"/>
      <c r="P3719" s="14"/>
      <c r="Q3719" s="12"/>
      <c r="R3719" s="13"/>
    </row>
    <row r="3720" spans="1:18" ht="15.75" customHeight="1">
      <c r="A3720" s="1"/>
      <c r="B3720" s="6" t="s">
        <v>14</v>
      </c>
      <c r="C3720" s="6">
        <v>1185732</v>
      </c>
      <c r="D3720" s="7">
        <v>44419</v>
      </c>
      <c r="E3720" s="6" t="s">
        <v>15</v>
      </c>
      <c r="F3720" s="6" t="s">
        <v>125</v>
      </c>
      <c r="G3720" s="6" t="s">
        <v>126</v>
      </c>
      <c r="H3720" s="6" t="s">
        <v>17</v>
      </c>
      <c r="I3720" s="8">
        <v>0.6</v>
      </c>
      <c r="J3720" s="9">
        <v>6500</v>
      </c>
      <c r="K3720" s="10">
        <f t="shared" si="28"/>
        <v>3900</v>
      </c>
      <c r="L3720" s="10">
        <f t="shared" si="29"/>
        <v>1755</v>
      </c>
      <c r="M3720" s="11">
        <v>0.45</v>
      </c>
      <c r="O3720" s="16"/>
      <c r="P3720" s="14"/>
      <c r="Q3720" s="12"/>
      <c r="R3720" s="13"/>
    </row>
    <row r="3721" spans="1:18" ht="15.75" customHeight="1">
      <c r="A3721" s="1"/>
      <c r="B3721" s="6" t="s">
        <v>14</v>
      </c>
      <c r="C3721" s="6">
        <v>1185732</v>
      </c>
      <c r="D3721" s="7">
        <v>44419</v>
      </c>
      <c r="E3721" s="6" t="s">
        <v>15</v>
      </c>
      <c r="F3721" s="6" t="s">
        <v>125</v>
      </c>
      <c r="G3721" s="6" t="s">
        <v>126</v>
      </c>
      <c r="H3721" s="6" t="s">
        <v>18</v>
      </c>
      <c r="I3721" s="8">
        <v>0.55000000000000004</v>
      </c>
      <c r="J3721" s="9">
        <v>4250</v>
      </c>
      <c r="K3721" s="10">
        <f t="shared" si="28"/>
        <v>2337.5</v>
      </c>
      <c r="L3721" s="10">
        <f t="shared" si="29"/>
        <v>1051.875</v>
      </c>
      <c r="M3721" s="11">
        <v>0.45</v>
      </c>
      <c r="O3721" s="16"/>
      <c r="P3721" s="14"/>
      <c r="Q3721" s="12"/>
      <c r="R3721" s="13"/>
    </row>
    <row r="3722" spans="1:18" ht="15.75" customHeight="1">
      <c r="A3722" s="1"/>
      <c r="B3722" s="6" t="s">
        <v>14</v>
      </c>
      <c r="C3722" s="6">
        <v>1185732</v>
      </c>
      <c r="D3722" s="7">
        <v>44419</v>
      </c>
      <c r="E3722" s="6" t="s">
        <v>15</v>
      </c>
      <c r="F3722" s="6" t="s">
        <v>125</v>
      </c>
      <c r="G3722" s="6" t="s">
        <v>126</v>
      </c>
      <c r="H3722" s="6" t="s">
        <v>19</v>
      </c>
      <c r="I3722" s="8">
        <v>0.5</v>
      </c>
      <c r="J3722" s="9">
        <v>3500</v>
      </c>
      <c r="K3722" s="10">
        <f t="shared" si="28"/>
        <v>1750</v>
      </c>
      <c r="L3722" s="10">
        <f t="shared" si="29"/>
        <v>612.5</v>
      </c>
      <c r="M3722" s="11">
        <v>0.35</v>
      </c>
      <c r="O3722" s="16"/>
      <c r="P3722" s="14"/>
      <c r="Q3722" s="12"/>
      <c r="R3722" s="13"/>
    </row>
    <row r="3723" spans="1:18" ht="15.75" customHeight="1">
      <c r="A3723" s="1"/>
      <c r="B3723" s="6" t="s">
        <v>14</v>
      </c>
      <c r="C3723" s="6">
        <v>1185732</v>
      </c>
      <c r="D3723" s="7">
        <v>44419</v>
      </c>
      <c r="E3723" s="6" t="s">
        <v>15</v>
      </c>
      <c r="F3723" s="6" t="s">
        <v>125</v>
      </c>
      <c r="G3723" s="6" t="s">
        <v>126</v>
      </c>
      <c r="H3723" s="6" t="s">
        <v>20</v>
      </c>
      <c r="I3723" s="8">
        <v>0.5</v>
      </c>
      <c r="J3723" s="9">
        <v>2500</v>
      </c>
      <c r="K3723" s="10">
        <f t="shared" si="28"/>
        <v>1250</v>
      </c>
      <c r="L3723" s="10">
        <f t="shared" si="29"/>
        <v>437.5</v>
      </c>
      <c r="M3723" s="11">
        <v>0.35</v>
      </c>
      <c r="O3723" s="16"/>
      <c r="P3723" s="14"/>
      <c r="Q3723" s="12"/>
      <c r="R3723" s="13"/>
    </row>
    <row r="3724" spans="1:18" ht="15.75" customHeight="1">
      <c r="A3724" s="1"/>
      <c r="B3724" s="6" t="s">
        <v>14</v>
      </c>
      <c r="C3724" s="6">
        <v>1185732</v>
      </c>
      <c r="D3724" s="7">
        <v>44419</v>
      </c>
      <c r="E3724" s="6" t="s">
        <v>15</v>
      </c>
      <c r="F3724" s="6" t="s">
        <v>125</v>
      </c>
      <c r="G3724" s="6" t="s">
        <v>126</v>
      </c>
      <c r="H3724" s="6" t="s">
        <v>21</v>
      </c>
      <c r="I3724" s="8">
        <v>0.6</v>
      </c>
      <c r="J3724" s="9">
        <v>2250</v>
      </c>
      <c r="K3724" s="10">
        <f t="shared" si="28"/>
        <v>1350</v>
      </c>
      <c r="L3724" s="10">
        <f t="shared" si="29"/>
        <v>472.49999999999994</v>
      </c>
      <c r="M3724" s="11">
        <v>0.35</v>
      </c>
      <c r="O3724" s="16"/>
      <c r="P3724" s="14"/>
      <c r="Q3724" s="12"/>
      <c r="R3724" s="13"/>
    </row>
    <row r="3725" spans="1:18" ht="15.75" customHeight="1">
      <c r="A3725" s="1"/>
      <c r="B3725" s="6" t="s">
        <v>14</v>
      </c>
      <c r="C3725" s="6">
        <v>1185732</v>
      </c>
      <c r="D3725" s="7">
        <v>44419</v>
      </c>
      <c r="E3725" s="6" t="s">
        <v>15</v>
      </c>
      <c r="F3725" s="6" t="s">
        <v>125</v>
      </c>
      <c r="G3725" s="6" t="s">
        <v>126</v>
      </c>
      <c r="H3725" s="6" t="s">
        <v>22</v>
      </c>
      <c r="I3725" s="8">
        <v>0.65</v>
      </c>
      <c r="J3725" s="9">
        <v>4000</v>
      </c>
      <c r="K3725" s="10">
        <f t="shared" si="28"/>
        <v>2600</v>
      </c>
      <c r="L3725" s="10">
        <f t="shared" si="29"/>
        <v>1040</v>
      </c>
      <c r="M3725" s="11">
        <v>0.39999999999999997</v>
      </c>
      <c r="O3725" s="16"/>
      <c r="P3725" s="14"/>
      <c r="Q3725" s="12"/>
      <c r="R3725" s="13"/>
    </row>
    <row r="3726" spans="1:18" ht="15.75" customHeight="1">
      <c r="A3726" s="1"/>
      <c r="B3726" s="6" t="s">
        <v>14</v>
      </c>
      <c r="C3726" s="6">
        <v>1185732</v>
      </c>
      <c r="D3726" s="7">
        <v>44449</v>
      </c>
      <c r="E3726" s="6" t="s">
        <v>15</v>
      </c>
      <c r="F3726" s="6" t="s">
        <v>125</v>
      </c>
      <c r="G3726" s="6" t="s">
        <v>126</v>
      </c>
      <c r="H3726" s="6" t="s">
        <v>17</v>
      </c>
      <c r="I3726" s="8">
        <v>0.6</v>
      </c>
      <c r="J3726" s="9">
        <v>5250</v>
      </c>
      <c r="K3726" s="10">
        <f t="shared" si="28"/>
        <v>3150</v>
      </c>
      <c r="L3726" s="10">
        <f t="shared" si="29"/>
        <v>1417.5</v>
      </c>
      <c r="M3726" s="11">
        <v>0.45</v>
      </c>
      <c r="O3726" s="16"/>
      <c r="P3726" s="14"/>
      <c r="Q3726" s="12"/>
      <c r="R3726" s="13"/>
    </row>
    <row r="3727" spans="1:18" ht="15.75" customHeight="1">
      <c r="A3727" s="1"/>
      <c r="B3727" s="6" t="s">
        <v>14</v>
      </c>
      <c r="C3727" s="6">
        <v>1185732</v>
      </c>
      <c r="D3727" s="7">
        <v>44449</v>
      </c>
      <c r="E3727" s="6" t="s">
        <v>15</v>
      </c>
      <c r="F3727" s="6" t="s">
        <v>125</v>
      </c>
      <c r="G3727" s="6" t="s">
        <v>126</v>
      </c>
      <c r="H3727" s="6" t="s">
        <v>18</v>
      </c>
      <c r="I3727" s="8">
        <v>0.55000000000000004</v>
      </c>
      <c r="J3727" s="9">
        <v>3250</v>
      </c>
      <c r="K3727" s="10">
        <f t="shared" si="28"/>
        <v>1787.5000000000002</v>
      </c>
      <c r="L3727" s="10">
        <f t="shared" si="29"/>
        <v>804.37500000000011</v>
      </c>
      <c r="M3727" s="11">
        <v>0.45</v>
      </c>
      <c r="O3727" s="16"/>
      <c r="P3727" s="14"/>
      <c r="Q3727" s="12"/>
      <c r="R3727" s="13"/>
    </row>
    <row r="3728" spans="1:18" ht="15.75" customHeight="1">
      <c r="A3728" s="1"/>
      <c r="B3728" s="6" t="s">
        <v>14</v>
      </c>
      <c r="C3728" s="6">
        <v>1185732</v>
      </c>
      <c r="D3728" s="7">
        <v>44449</v>
      </c>
      <c r="E3728" s="6" t="s">
        <v>15</v>
      </c>
      <c r="F3728" s="6" t="s">
        <v>125</v>
      </c>
      <c r="G3728" s="6" t="s">
        <v>126</v>
      </c>
      <c r="H3728" s="6" t="s">
        <v>19</v>
      </c>
      <c r="I3728" s="8">
        <v>0.5</v>
      </c>
      <c r="J3728" s="9">
        <v>2250</v>
      </c>
      <c r="K3728" s="10">
        <f t="shared" si="28"/>
        <v>1125</v>
      </c>
      <c r="L3728" s="10">
        <f t="shared" si="29"/>
        <v>393.75</v>
      </c>
      <c r="M3728" s="11">
        <v>0.35</v>
      </c>
      <c r="O3728" s="16"/>
      <c r="P3728" s="14"/>
      <c r="Q3728" s="12"/>
      <c r="R3728" s="13"/>
    </row>
    <row r="3729" spans="1:18" ht="15.75" customHeight="1">
      <c r="A3729" s="1"/>
      <c r="B3729" s="6" t="s">
        <v>14</v>
      </c>
      <c r="C3729" s="6">
        <v>1185732</v>
      </c>
      <c r="D3729" s="7">
        <v>44449</v>
      </c>
      <c r="E3729" s="6" t="s">
        <v>15</v>
      </c>
      <c r="F3729" s="6" t="s">
        <v>125</v>
      </c>
      <c r="G3729" s="6" t="s">
        <v>126</v>
      </c>
      <c r="H3729" s="6" t="s">
        <v>20</v>
      </c>
      <c r="I3729" s="8">
        <v>0.5</v>
      </c>
      <c r="J3729" s="9">
        <v>2000</v>
      </c>
      <c r="K3729" s="10">
        <f t="shared" si="28"/>
        <v>1000</v>
      </c>
      <c r="L3729" s="10">
        <f t="shared" si="29"/>
        <v>350</v>
      </c>
      <c r="M3729" s="11">
        <v>0.35</v>
      </c>
      <c r="O3729" s="16"/>
      <c r="P3729" s="14"/>
      <c r="Q3729" s="12"/>
      <c r="R3729" s="13"/>
    </row>
    <row r="3730" spans="1:18" ht="15.75" customHeight="1">
      <c r="A3730" s="1"/>
      <c r="B3730" s="6" t="s">
        <v>14</v>
      </c>
      <c r="C3730" s="6">
        <v>1185732</v>
      </c>
      <c r="D3730" s="7">
        <v>44449</v>
      </c>
      <c r="E3730" s="6" t="s">
        <v>15</v>
      </c>
      <c r="F3730" s="6" t="s">
        <v>125</v>
      </c>
      <c r="G3730" s="6" t="s">
        <v>126</v>
      </c>
      <c r="H3730" s="6" t="s">
        <v>21</v>
      </c>
      <c r="I3730" s="8">
        <v>0.6</v>
      </c>
      <c r="J3730" s="9">
        <v>2000</v>
      </c>
      <c r="K3730" s="10">
        <f t="shared" si="28"/>
        <v>1200</v>
      </c>
      <c r="L3730" s="10">
        <f t="shared" si="29"/>
        <v>420</v>
      </c>
      <c r="M3730" s="11">
        <v>0.35</v>
      </c>
      <c r="O3730" s="16"/>
      <c r="P3730" s="14"/>
      <c r="Q3730" s="12"/>
      <c r="R3730" s="13"/>
    </row>
    <row r="3731" spans="1:18" ht="15.75" customHeight="1">
      <c r="A3731" s="1"/>
      <c r="B3731" s="6" t="s">
        <v>14</v>
      </c>
      <c r="C3731" s="6">
        <v>1185732</v>
      </c>
      <c r="D3731" s="7">
        <v>44449</v>
      </c>
      <c r="E3731" s="6" t="s">
        <v>15</v>
      </c>
      <c r="F3731" s="6" t="s">
        <v>125</v>
      </c>
      <c r="G3731" s="6" t="s">
        <v>126</v>
      </c>
      <c r="H3731" s="6" t="s">
        <v>22</v>
      </c>
      <c r="I3731" s="8">
        <v>0.65</v>
      </c>
      <c r="J3731" s="9">
        <v>3000</v>
      </c>
      <c r="K3731" s="10">
        <f t="shared" si="28"/>
        <v>1950</v>
      </c>
      <c r="L3731" s="10">
        <f t="shared" si="29"/>
        <v>779.99999999999989</v>
      </c>
      <c r="M3731" s="11">
        <v>0.39999999999999997</v>
      </c>
      <c r="O3731" s="16"/>
      <c r="P3731" s="14"/>
      <c r="Q3731" s="12"/>
      <c r="R3731" s="13"/>
    </row>
    <row r="3732" spans="1:18" ht="15.75" customHeight="1">
      <c r="A3732" s="1"/>
      <c r="B3732" s="6" t="s">
        <v>14</v>
      </c>
      <c r="C3732" s="6">
        <v>1185732</v>
      </c>
      <c r="D3732" s="7">
        <v>44481</v>
      </c>
      <c r="E3732" s="6" t="s">
        <v>15</v>
      </c>
      <c r="F3732" s="6" t="s">
        <v>125</v>
      </c>
      <c r="G3732" s="6" t="s">
        <v>126</v>
      </c>
      <c r="H3732" s="6" t="s">
        <v>17</v>
      </c>
      <c r="I3732" s="8">
        <v>0.65</v>
      </c>
      <c r="J3732" s="9">
        <v>4750</v>
      </c>
      <c r="K3732" s="10">
        <f t="shared" si="28"/>
        <v>3087.5</v>
      </c>
      <c r="L3732" s="10">
        <f t="shared" si="29"/>
        <v>1389.375</v>
      </c>
      <c r="M3732" s="11">
        <v>0.45</v>
      </c>
      <c r="O3732" s="16"/>
      <c r="P3732" s="14"/>
      <c r="Q3732" s="12"/>
      <c r="R3732" s="13"/>
    </row>
    <row r="3733" spans="1:18" ht="15.75" customHeight="1">
      <c r="A3733" s="1"/>
      <c r="B3733" s="6" t="s">
        <v>14</v>
      </c>
      <c r="C3733" s="6">
        <v>1185732</v>
      </c>
      <c r="D3733" s="7">
        <v>44481</v>
      </c>
      <c r="E3733" s="6" t="s">
        <v>15</v>
      </c>
      <c r="F3733" s="6" t="s">
        <v>125</v>
      </c>
      <c r="G3733" s="6" t="s">
        <v>126</v>
      </c>
      <c r="H3733" s="6" t="s">
        <v>18</v>
      </c>
      <c r="I3733" s="8">
        <v>0.60000000000000009</v>
      </c>
      <c r="J3733" s="9">
        <v>3000</v>
      </c>
      <c r="K3733" s="10">
        <f t="shared" si="28"/>
        <v>1800.0000000000002</v>
      </c>
      <c r="L3733" s="10">
        <f t="shared" si="29"/>
        <v>810.00000000000011</v>
      </c>
      <c r="M3733" s="11">
        <v>0.45</v>
      </c>
      <c r="O3733" s="16"/>
      <c r="P3733" s="14"/>
      <c r="Q3733" s="12"/>
      <c r="R3733" s="13"/>
    </row>
    <row r="3734" spans="1:18" ht="15.75" customHeight="1">
      <c r="A3734" s="1"/>
      <c r="B3734" s="6" t="s">
        <v>14</v>
      </c>
      <c r="C3734" s="6">
        <v>1185732</v>
      </c>
      <c r="D3734" s="7">
        <v>44481</v>
      </c>
      <c r="E3734" s="6" t="s">
        <v>15</v>
      </c>
      <c r="F3734" s="6" t="s">
        <v>125</v>
      </c>
      <c r="G3734" s="6" t="s">
        <v>126</v>
      </c>
      <c r="H3734" s="6" t="s">
        <v>19</v>
      </c>
      <c r="I3734" s="8">
        <v>0.60000000000000009</v>
      </c>
      <c r="J3734" s="9">
        <v>2000</v>
      </c>
      <c r="K3734" s="10">
        <f t="shared" si="28"/>
        <v>1200.0000000000002</v>
      </c>
      <c r="L3734" s="10">
        <f t="shared" si="29"/>
        <v>420.00000000000006</v>
      </c>
      <c r="M3734" s="11">
        <v>0.35</v>
      </c>
      <c r="O3734" s="16"/>
      <c r="P3734" s="14"/>
      <c r="Q3734" s="12"/>
      <c r="R3734" s="13"/>
    </row>
    <row r="3735" spans="1:18" ht="15.75" customHeight="1">
      <c r="A3735" s="1"/>
      <c r="B3735" s="6" t="s">
        <v>14</v>
      </c>
      <c r="C3735" s="6">
        <v>1185732</v>
      </c>
      <c r="D3735" s="7">
        <v>44481</v>
      </c>
      <c r="E3735" s="6" t="s">
        <v>15</v>
      </c>
      <c r="F3735" s="6" t="s">
        <v>125</v>
      </c>
      <c r="G3735" s="6" t="s">
        <v>126</v>
      </c>
      <c r="H3735" s="6" t="s">
        <v>20</v>
      </c>
      <c r="I3735" s="8">
        <v>0.60000000000000009</v>
      </c>
      <c r="J3735" s="9">
        <v>1750</v>
      </c>
      <c r="K3735" s="10">
        <f t="shared" si="28"/>
        <v>1050.0000000000002</v>
      </c>
      <c r="L3735" s="10">
        <f t="shared" si="29"/>
        <v>367.50000000000006</v>
      </c>
      <c r="M3735" s="11">
        <v>0.35</v>
      </c>
      <c r="O3735" s="16"/>
      <c r="P3735" s="14"/>
      <c r="Q3735" s="12"/>
      <c r="R3735" s="13"/>
    </row>
    <row r="3736" spans="1:18" ht="15.75" customHeight="1">
      <c r="A3736" s="1"/>
      <c r="B3736" s="6" t="s">
        <v>14</v>
      </c>
      <c r="C3736" s="6">
        <v>1185732</v>
      </c>
      <c r="D3736" s="7">
        <v>44481</v>
      </c>
      <c r="E3736" s="6" t="s">
        <v>15</v>
      </c>
      <c r="F3736" s="6" t="s">
        <v>125</v>
      </c>
      <c r="G3736" s="6" t="s">
        <v>126</v>
      </c>
      <c r="H3736" s="6" t="s">
        <v>21</v>
      </c>
      <c r="I3736" s="8">
        <v>0.70000000000000007</v>
      </c>
      <c r="J3736" s="9">
        <v>1750</v>
      </c>
      <c r="K3736" s="10">
        <f t="shared" si="28"/>
        <v>1225.0000000000002</v>
      </c>
      <c r="L3736" s="10">
        <f t="shared" si="29"/>
        <v>428.75000000000006</v>
      </c>
      <c r="M3736" s="11">
        <v>0.35</v>
      </c>
      <c r="O3736" s="16"/>
      <c r="P3736" s="14"/>
      <c r="Q3736" s="12"/>
      <c r="R3736" s="13"/>
    </row>
    <row r="3737" spans="1:18" ht="15.75" customHeight="1">
      <c r="A3737" s="1"/>
      <c r="B3737" s="6" t="s">
        <v>14</v>
      </c>
      <c r="C3737" s="6">
        <v>1185732</v>
      </c>
      <c r="D3737" s="7">
        <v>44481</v>
      </c>
      <c r="E3737" s="6" t="s">
        <v>15</v>
      </c>
      <c r="F3737" s="6" t="s">
        <v>125</v>
      </c>
      <c r="G3737" s="6" t="s">
        <v>126</v>
      </c>
      <c r="H3737" s="6" t="s">
        <v>22</v>
      </c>
      <c r="I3737" s="8">
        <v>0.75</v>
      </c>
      <c r="J3737" s="9">
        <v>3000</v>
      </c>
      <c r="K3737" s="10">
        <f t="shared" si="28"/>
        <v>2250</v>
      </c>
      <c r="L3737" s="10">
        <f t="shared" si="29"/>
        <v>899.99999999999989</v>
      </c>
      <c r="M3737" s="11">
        <v>0.39999999999999997</v>
      </c>
      <c r="O3737" s="16"/>
      <c r="P3737" s="14"/>
      <c r="Q3737" s="12"/>
      <c r="R3737" s="13"/>
    </row>
    <row r="3738" spans="1:18" ht="15.75" customHeight="1">
      <c r="A3738" s="1"/>
      <c r="B3738" s="6" t="s">
        <v>14</v>
      </c>
      <c r="C3738" s="6">
        <v>1185732</v>
      </c>
      <c r="D3738" s="7">
        <v>44511</v>
      </c>
      <c r="E3738" s="6" t="s">
        <v>15</v>
      </c>
      <c r="F3738" s="6" t="s">
        <v>125</v>
      </c>
      <c r="G3738" s="6" t="s">
        <v>126</v>
      </c>
      <c r="H3738" s="6" t="s">
        <v>17</v>
      </c>
      <c r="I3738" s="8">
        <v>0.70000000000000007</v>
      </c>
      <c r="J3738" s="9">
        <v>4500</v>
      </c>
      <c r="K3738" s="10">
        <f t="shared" si="28"/>
        <v>3150.0000000000005</v>
      </c>
      <c r="L3738" s="10">
        <f t="shared" si="29"/>
        <v>1417.5000000000002</v>
      </c>
      <c r="M3738" s="11">
        <v>0.45</v>
      </c>
      <c r="O3738" s="16"/>
      <c r="P3738" s="14"/>
      <c r="Q3738" s="12"/>
      <c r="R3738" s="13"/>
    </row>
    <row r="3739" spans="1:18" ht="15.75" customHeight="1">
      <c r="A3739" s="1"/>
      <c r="B3739" s="6" t="s">
        <v>14</v>
      </c>
      <c r="C3739" s="6">
        <v>1185732</v>
      </c>
      <c r="D3739" s="7">
        <v>44511</v>
      </c>
      <c r="E3739" s="6" t="s">
        <v>15</v>
      </c>
      <c r="F3739" s="6" t="s">
        <v>125</v>
      </c>
      <c r="G3739" s="6" t="s">
        <v>126</v>
      </c>
      <c r="H3739" s="6" t="s">
        <v>18</v>
      </c>
      <c r="I3739" s="8">
        <v>0.60000000000000009</v>
      </c>
      <c r="J3739" s="9">
        <v>3250</v>
      </c>
      <c r="K3739" s="10">
        <f t="shared" si="28"/>
        <v>1950.0000000000002</v>
      </c>
      <c r="L3739" s="10">
        <f t="shared" si="29"/>
        <v>877.50000000000011</v>
      </c>
      <c r="M3739" s="11">
        <v>0.45</v>
      </c>
      <c r="O3739" s="16"/>
      <c r="P3739" s="14"/>
      <c r="Q3739" s="12"/>
      <c r="R3739" s="13"/>
    </row>
    <row r="3740" spans="1:18" ht="15.75" customHeight="1">
      <c r="A3740" s="1"/>
      <c r="B3740" s="6" t="s">
        <v>14</v>
      </c>
      <c r="C3740" s="6">
        <v>1185732</v>
      </c>
      <c r="D3740" s="7">
        <v>44511</v>
      </c>
      <c r="E3740" s="6" t="s">
        <v>15</v>
      </c>
      <c r="F3740" s="6" t="s">
        <v>125</v>
      </c>
      <c r="G3740" s="6" t="s">
        <v>126</v>
      </c>
      <c r="H3740" s="6" t="s">
        <v>19</v>
      </c>
      <c r="I3740" s="8">
        <v>0.60000000000000009</v>
      </c>
      <c r="J3740" s="9">
        <v>3200</v>
      </c>
      <c r="K3740" s="10">
        <f t="shared" si="28"/>
        <v>1920.0000000000002</v>
      </c>
      <c r="L3740" s="10">
        <f t="shared" si="29"/>
        <v>672</v>
      </c>
      <c r="M3740" s="11">
        <v>0.35</v>
      </c>
      <c r="O3740" s="16"/>
      <c r="P3740" s="14"/>
      <c r="Q3740" s="12"/>
      <c r="R3740" s="13"/>
    </row>
    <row r="3741" spans="1:18" ht="15.75" customHeight="1">
      <c r="A3741" s="1"/>
      <c r="B3741" s="6" t="s">
        <v>14</v>
      </c>
      <c r="C3741" s="6">
        <v>1185732</v>
      </c>
      <c r="D3741" s="7">
        <v>44511</v>
      </c>
      <c r="E3741" s="6" t="s">
        <v>15</v>
      </c>
      <c r="F3741" s="6" t="s">
        <v>125</v>
      </c>
      <c r="G3741" s="6" t="s">
        <v>126</v>
      </c>
      <c r="H3741" s="6" t="s">
        <v>20</v>
      </c>
      <c r="I3741" s="8">
        <v>0.60000000000000009</v>
      </c>
      <c r="J3741" s="9">
        <v>3000</v>
      </c>
      <c r="K3741" s="10">
        <f t="shared" si="28"/>
        <v>1800.0000000000002</v>
      </c>
      <c r="L3741" s="10">
        <f t="shared" si="29"/>
        <v>630</v>
      </c>
      <c r="M3741" s="11">
        <v>0.35</v>
      </c>
      <c r="O3741" s="16"/>
      <c r="P3741" s="14"/>
      <c r="Q3741" s="12"/>
      <c r="R3741" s="13"/>
    </row>
    <row r="3742" spans="1:18" ht="15.75" customHeight="1">
      <c r="A3742" s="1"/>
      <c r="B3742" s="6" t="s">
        <v>14</v>
      </c>
      <c r="C3742" s="6">
        <v>1185732</v>
      </c>
      <c r="D3742" s="7">
        <v>44511</v>
      </c>
      <c r="E3742" s="6" t="s">
        <v>15</v>
      </c>
      <c r="F3742" s="6" t="s">
        <v>125</v>
      </c>
      <c r="G3742" s="6" t="s">
        <v>126</v>
      </c>
      <c r="H3742" s="6" t="s">
        <v>21</v>
      </c>
      <c r="I3742" s="8">
        <v>0.70000000000000007</v>
      </c>
      <c r="J3742" s="9">
        <v>2750</v>
      </c>
      <c r="K3742" s="10">
        <f t="shared" si="28"/>
        <v>1925.0000000000002</v>
      </c>
      <c r="L3742" s="10">
        <f t="shared" si="29"/>
        <v>673.75</v>
      </c>
      <c r="M3742" s="11">
        <v>0.35</v>
      </c>
      <c r="O3742" s="16"/>
      <c r="P3742" s="14"/>
      <c r="Q3742" s="12"/>
      <c r="R3742" s="13"/>
    </row>
    <row r="3743" spans="1:18" ht="15.75" customHeight="1">
      <c r="A3743" s="1"/>
      <c r="B3743" s="6" t="s">
        <v>14</v>
      </c>
      <c r="C3743" s="6">
        <v>1185732</v>
      </c>
      <c r="D3743" s="7">
        <v>44511</v>
      </c>
      <c r="E3743" s="6" t="s">
        <v>15</v>
      </c>
      <c r="F3743" s="6" t="s">
        <v>125</v>
      </c>
      <c r="G3743" s="6" t="s">
        <v>126</v>
      </c>
      <c r="H3743" s="6" t="s">
        <v>22</v>
      </c>
      <c r="I3743" s="8">
        <v>0.75</v>
      </c>
      <c r="J3743" s="9">
        <v>3750</v>
      </c>
      <c r="K3743" s="10">
        <f t="shared" si="28"/>
        <v>2812.5</v>
      </c>
      <c r="L3743" s="10">
        <f t="shared" si="29"/>
        <v>1125</v>
      </c>
      <c r="M3743" s="11">
        <v>0.39999999999999997</v>
      </c>
      <c r="O3743" s="16"/>
      <c r="P3743" s="14"/>
      <c r="Q3743" s="12"/>
      <c r="R3743" s="13"/>
    </row>
    <row r="3744" spans="1:18" ht="15.75" customHeight="1">
      <c r="A3744" s="1"/>
      <c r="B3744" s="6" t="s">
        <v>14</v>
      </c>
      <c r="C3744" s="6">
        <v>1185732</v>
      </c>
      <c r="D3744" s="7">
        <v>44540</v>
      </c>
      <c r="E3744" s="6" t="s">
        <v>15</v>
      </c>
      <c r="F3744" s="6" t="s">
        <v>125</v>
      </c>
      <c r="G3744" s="6" t="s">
        <v>126</v>
      </c>
      <c r="H3744" s="6" t="s">
        <v>17</v>
      </c>
      <c r="I3744" s="8">
        <v>0.70000000000000007</v>
      </c>
      <c r="J3744" s="9">
        <v>6000</v>
      </c>
      <c r="K3744" s="10">
        <f t="shared" si="28"/>
        <v>4200</v>
      </c>
      <c r="L3744" s="10">
        <f t="shared" si="29"/>
        <v>1890</v>
      </c>
      <c r="M3744" s="11">
        <v>0.45</v>
      </c>
      <c r="O3744" s="16"/>
      <c r="P3744" s="14"/>
      <c r="Q3744" s="12"/>
      <c r="R3744" s="13"/>
    </row>
    <row r="3745" spans="1:18" ht="15.75" customHeight="1">
      <c r="A3745" s="1"/>
      <c r="B3745" s="6" t="s">
        <v>14</v>
      </c>
      <c r="C3745" s="6">
        <v>1185732</v>
      </c>
      <c r="D3745" s="7">
        <v>44540</v>
      </c>
      <c r="E3745" s="6" t="s">
        <v>15</v>
      </c>
      <c r="F3745" s="6" t="s">
        <v>125</v>
      </c>
      <c r="G3745" s="6" t="s">
        <v>126</v>
      </c>
      <c r="H3745" s="6" t="s">
        <v>18</v>
      </c>
      <c r="I3745" s="8">
        <v>0.60000000000000009</v>
      </c>
      <c r="J3745" s="9">
        <v>4000</v>
      </c>
      <c r="K3745" s="10">
        <f t="shared" si="28"/>
        <v>2400.0000000000005</v>
      </c>
      <c r="L3745" s="10">
        <f t="shared" si="29"/>
        <v>1080.0000000000002</v>
      </c>
      <c r="M3745" s="11">
        <v>0.45</v>
      </c>
      <c r="O3745" s="16"/>
      <c r="P3745" s="14"/>
      <c r="Q3745" s="12"/>
      <c r="R3745" s="13"/>
    </row>
    <row r="3746" spans="1:18" ht="15.75" customHeight="1">
      <c r="A3746" s="1"/>
      <c r="B3746" s="6" t="s">
        <v>14</v>
      </c>
      <c r="C3746" s="6">
        <v>1185732</v>
      </c>
      <c r="D3746" s="7">
        <v>44540</v>
      </c>
      <c r="E3746" s="6" t="s">
        <v>15</v>
      </c>
      <c r="F3746" s="6" t="s">
        <v>125</v>
      </c>
      <c r="G3746" s="6" t="s">
        <v>126</v>
      </c>
      <c r="H3746" s="6" t="s">
        <v>19</v>
      </c>
      <c r="I3746" s="8">
        <v>0.60000000000000009</v>
      </c>
      <c r="J3746" s="9">
        <v>3750</v>
      </c>
      <c r="K3746" s="10">
        <f t="shared" si="28"/>
        <v>2250.0000000000005</v>
      </c>
      <c r="L3746" s="10">
        <f t="shared" si="29"/>
        <v>787.50000000000011</v>
      </c>
      <c r="M3746" s="11">
        <v>0.35</v>
      </c>
      <c r="O3746" s="16"/>
      <c r="P3746" s="14"/>
      <c r="Q3746" s="12"/>
      <c r="R3746" s="13"/>
    </row>
    <row r="3747" spans="1:18" ht="15.75" customHeight="1">
      <c r="A3747" s="1"/>
      <c r="B3747" s="6" t="s">
        <v>14</v>
      </c>
      <c r="C3747" s="6">
        <v>1185732</v>
      </c>
      <c r="D3747" s="7">
        <v>44540</v>
      </c>
      <c r="E3747" s="6" t="s">
        <v>15</v>
      </c>
      <c r="F3747" s="6" t="s">
        <v>125</v>
      </c>
      <c r="G3747" s="6" t="s">
        <v>126</v>
      </c>
      <c r="H3747" s="6" t="s">
        <v>20</v>
      </c>
      <c r="I3747" s="8">
        <v>0.60000000000000009</v>
      </c>
      <c r="J3747" s="9">
        <v>3250</v>
      </c>
      <c r="K3747" s="10">
        <f t="shared" si="28"/>
        <v>1950.0000000000002</v>
      </c>
      <c r="L3747" s="10">
        <f t="shared" si="29"/>
        <v>682.5</v>
      </c>
      <c r="M3747" s="11">
        <v>0.35</v>
      </c>
      <c r="O3747" s="16"/>
      <c r="P3747" s="14"/>
      <c r="Q3747" s="12"/>
      <c r="R3747" s="13"/>
    </row>
    <row r="3748" spans="1:18" ht="15.75" customHeight="1">
      <c r="A3748" s="1"/>
      <c r="B3748" s="6" t="s">
        <v>14</v>
      </c>
      <c r="C3748" s="6">
        <v>1185732</v>
      </c>
      <c r="D3748" s="7">
        <v>44540</v>
      </c>
      <c r="E3748" s="6" t="s">
        <v>15</v>
      </c>
      <c r="F3748" s="6" t="s">
        <v>125</v>
      </c>
      <c r="G3748" s="6" t="s">
        <v>126</v>
      </c>
      <c r="H3748" s="6" t="s">
        <v>21</v>
      </c>
      <c r="I3748" s="8">
        <v>0.70000000000000007</v>
      </c>
      <c r="J3748" s="9">
        <v>3250</v>
      </c>
      <c r="K3748" s="10">
        <f t="shared" si="28"/>
        <v>2275</v>
      </c>
      <c r="L3748" s="10">
        <f t="shared" si="29"/>
        <v>796.25</v>
      </c>
      <c r="M3748" s="11">
        <v>0.35</v>
      </c>
      <c r="O3748" s="16"/>
      <c r="P3748" s="14"/>
      <c r="Q3748" s="12"/>
      <c r="R3748" s="13"/>
    </row>
    <row r="3749" spans="1:18" ht="15.75" customHeight="1">
      <c r="A3749" s="1"/>
      <c r="B3749" s="6" t="s">
        <v>14</v>
      </c>
      <c r="C3749" s="6">
        <v>1185732</v>
      </c>
      <c r="D3749" s="7">
        <v>44540</v>
      </c>
      <c r="E3749" s="6" t="s">
        <v>15</v>
      </c>
      <c r="F3749" s="6" t="s">
        <v>125</v>
      </c>
      <c r="G3749" s="6" t="s">
        <v>126</v>
      </c>
      <c r="H3749" s="6" t="s">
        <v>22</v>
      </c>
      <c r="I3749" s="8">
        <v>0.75</v>
      </c>
      <c r="J3749" s="9">
        <v>4250</v>
      </c>
      <c r="K3749" s="10">
        <f t="shared" si="28"/>
        <v>3187.5</v>
      </c>
      <c r="L3749" s="10">
        <f t="shared" si="29"/>
        <v>1275</v>
      </c>
      <c r="M3749" s="11">
        <v>0.39999999999999997</v>
      </c>
      <c r="O3749" s="16"/>
      <c r="P3749" s="14"/>
      <c r="Q3749" s="12"/>
      <c r="R3749" s="13"/>
    </row>
    <row r="3750" spans="1:18" ht="15.75" customHeight="1">
      <c r="A3750" s="1" t="s">
        <v>39</v>
      </c>
      <c r="B3750" s="6" t="s">
        <v>14</v>
      </c>
      <c r="C3750" s="6">
        <v>1185732</v>
      </c>
      <c r="D3750" s="7">
        <v>44217</v>
      </c>
      <c r="E3750" s="6" t="s">
        <v>15</v>
      </c>
      <c r="F3750" s="6" t="s">
        <v>127</v>
      </c>
      <c r="G3750" s="6" t="s">
        <v>128</v>
      </c>
      <c r="H3750" s="6" t="s">
        <v>17</v>
      </c>
      <c r="I3750" s="8">
        <v>0.5</v>
      </c>
      <c r="J3750" s="9">
        <v>5250</v>
      </c>
      <c r="K3750" s="10">
        <f t="shared" si="28"/>
        <v>2625</v>
      </c>
      <c r="L3750" s="10">
        <f t="shared" si="29"/>
        <v>1050</v>
      </c>
      <c r="M3750" s="11">
        <v>0.4</v>
      </c>
      <c r="O3750" s="16"/>
      <c r="P3750" s="14"/>
      <c r="Q3750" s="12"/>
      <c r="R3750" s="13"/>
    </row>
    <row r="3751" spans="1:18" ht="15.75" customHeight="1">
      <c r="A3751" s="1"/>
      <c r="B3751" s="6" t="s">
        <v>14</v>
      </c>
      <c r="C3751" s="6">
        <v>1185732</v>
      </c>
      <c r="D3751" s="7">
        <v>44217</v>
      </c>
      <c r="E3751" s="6" t="s">
        <v>15</v>
      </c>
      <c r="F3751" s="6" t="s">
        <v>127</v>
      </c>
      <c r="G3751" s="6" t="s">
        <v>128</v>
      </c>
      <c r="H3751" s="6" t="s">
        <v>18</v>
      </c>
      <c r="I3751" s="8">
        <v>0.5</v>
      </c>
      <c r="J3751" s="9">
        <v>3250</v>
      </c>
      <c r="K3751" s="10">
        <f t="shared" si="28"/>
        <v>1625</v>
      </c>
      <c r="L3751" s="10">
        <f t="shared" si="29"/>
        <v>650</v>
      </c>
      <c r="M3751" s="11">
        <v>0.4</v>
      </c>
      <c r="O3751" s="16"/>
      <c r="P3751" s="14"/>
      <c r="Q3751" s="12"/>
      <c r="R3751" s="13"/>
    </row>
    <row r="3752" spans="1:18" ht="15.75" customHeight="1">
      <c r="A3752" s="1"/>
      <c r="B3752" s="6" t="s">
        <v>14</v>
      </c>
      <c r="C3752" s="6">
        <v>1185732</v>
      </c>
      <c r="D3752" s="7">
        <v>44217</v>
      </c>
      <c r="E3752" s="6" t="s">
        <v>15</v>
      </c>
      <c r="F3752" s="6" t="s">
        <v>127</v>
      </c>
      <c r="G3752" s="6" t="s">
        <v>128</v>
      </c>
      <c r="H3752" s="6" t="s">
        <v>19</v>
      </c>
      <c r="I3752" s="8">
        <v>0.4</v>
      </c>
      <c r="J3752" s="9">
        <v>3250</v>
      </c>
      <c r="K3752" s="10">
        <f t="shared" si="28"/>
        <v>1300</v>
      </c>
      <c r="L3752" s="10">
        <f t="shared" si="29"/>
        <v>390</v>
      </c>
      <c r="M3752" s="11">
        <v>0.3</v>
      </c>
      <c r="O3752" s="16"/>
      <c r="P3752" s="14"/>
      <c r="Q3752" s="12"/>
      <c r="R3752" s="13"/>
    </row>
    <row r="3753" spans="1:18" ht="15.75" customHeight="1">
      <c r="A3753" s="1"/>
      <c r="B3753" s="6" t="s">
        <v>14</v>
      </c>
      <c r="C3753" s="6">
        <v>1185732</v>
      </c>
      <c r="D3753" s="7">
        <v>44217</v>
      </c>
      <c r="E3753" s="6" t="s">
        <v>15</v>
      </c>
      <c r="F3753" s="6" t="s">
        <v>127</v>
      </c>
      <c r="G3753" s="6" t="s">
        <v>128</v>
      </c>
      <c r="H3753" s="6" t="s">
        <v>20</v>
      </c>
      <c r="I3753" s="8">
        <v>0.44999999999999996</v>
      </c>
      <c r="J3753" s="9">
        <v>1750</v>
      </c>
      <c r="K3753" s="10">
        <f t="shared" si="28"/>
        <v>787.49999999999989</v>
      </c>
      <c r="L3753" s="10">
        <f t="shared" si="29"/>
        <v>236.24999999999994</v>
      </c>
      <c r="M3753" s="11">
        <v>0.3</v>
      </c>
      <c r="O3753" s="16"/>
      <c r="P3753" s="14"/>
      <c r="Q3753" s="12"/>
      <c r="R3753" s="13"/>
    </row>
    <row r="3754" spans="1:18" ht="15.75" customHeight="1">
      <c r="A3754" s="1"/>
      <c r="B3754" s="6" t="s">
        <v>14</v>
      </c>
      <c r="C3754" s="6">
        <v>1185732</v>
      </c>
      <c r="D3754" s="7">
        <v>44217</v>
      </c>
      <c r="E3754" s="6" t="s">
        <v>15</v>
      </c>
      <c r="F3754" s="6" t="s">
        <v>127</v>
      </c>
      <c r="G3754" s="6" t="s">
        <v>128</v>
      </c>
      <c r="H3754" s="6" t="s">
        <v>21</v>
      </c>
      <c r="I3754" s="8">
        <v>0.60000000000000009</v>
      </c>
      <c r="J3754" s="9">
        <v>2250</v>
      </c>
      <c r="K3754" s="10">
        <f t="shared" si="28"/>
        <v>1350.0000000000002</v>
      </c>
      <c r="L3754" s="10">
        <f t="shared" si="29"/>
        <v>405.00000000000006</v>
      </c>
      <c r="M3754" s="11">
        <v>0.3</v>
      </c>
      <c r="O3754" s="16"/>
      <c r="P3754" s="14"/>
      <c r="Q3754" s="12"/>
      <c r="R3754" s="13"/>
    </row>
    <row r="3755" spans="1:18" ht="15.75" customHeight="1">
      <c r="A3755" s="1"/>
      <c r="B3755" s="6" t="s">
        <v>14</v>
      </c>
      <c r="C3755" s="6">
        <v>1185732</v>
      </c>
      <c r="D3755" s="7">
        <v>44217</v>
      </c>
      <c r="E3755" s="6" t="s">
        <v>15</v>
      </c>
      <c r="F3755" s="6" t="s">
        <v>127</v>
      </c>
      <c r="G3755" s="6" t="s">
        <v>128</v>
      </c>
      <c r="H3755" s="6" t="s">
        <v>22</v>
      </c>
      <c r="I3755" s="8">
        <v>0.5</v>
      </c>
      <c r="J3755" s="9">
        <v>3250</v>
      </c>
      <c r="K3755" s="10">
        <f t="shared" si="28"/>
        <v>1625</v>
      </c>
      <c r="L3755" s="10">
        <f t="shared" si="29"/>
        <v>568.75</v>
      </c>
      <c r="M3755" s="11">
        <v>0.35</v>
      </c>
      <c r="O3755" s="16"/>
      <c r="P3755" s="14"/>
      <c r="Q3755" s="12"/>
      <c r="R3755" s="13"/>
    </row>
    <row r="3756" spans="1:18" ht="15.75" customHeight="1">
      <c r="A3756" s="1"/>
      <c r="B3756" s="6" t="s">
        <v>14</v>
      </c>
      <c r="C3756" s="6">
        <v>1185732</v>
      </c>
      <c r="D3756" s="7">
        <v>44246</v>
      </c>
      <c r="E3756" s="6" t="s">
        <v>15</v>
      </c>
      <c r="F3756" s="6" t="s">
        <v>127</v>
      </c>
      <c r="G3756" s="6" t="s">
        <v>128</v>
      </c>
      <c r="H3756" s="6" t="s">
        <v>17</v>
      </c>
      <c r="I3756" s="8">
        <v>0.5</v>
      </c>
      <c r="J3756" s="9">
        <v>6000</v>
      </c>
      <c r="K3756" s="10">
        <f t="shared" si="28"/>
        <v>3000</v>
      </c>
      <c r="L3756" s="10">
        <f t="shared" si="29"/>
        <v>1200</v>
      </c>
      <c r="M3756" s="11">
        <v>0.4</v>
      </c>
      <c r="O3756" s="16"/>
      <c r="P3756" s="14"/>
      <c r="Q3756" s="12"/>
      <c r="R3756" s="13"/>
    </row>
    <row r="3757" spans="1:18" ht="15.75" customHeight="1">
      <c r="A3757" s="1"/>
      <c r="B3757" s="6" t="s">
        <v>14</v>
      </c>
      <c r="C3757" s="6">
        <v>1185732</v>
      </c>
      <c r="D3757" s="7">
        <v>44246</v>
      </c>
      <c r="E3757" s="6" t="s">
        <v>15</v>
      </c>
      <c r="F3757" s="6" t="s">
        <v>127</v>
      </c>
      <c r="G3757" s="6" t="s">
        <v>128</v>
      </c>
      <c r="H3757" s="6" t="s">
        <v>18</v>
      </c>
      <c r="I3757" s="8">
        <v>0.5</v>
      </c>
      <c r="J3757" s="9">
        <v>2500</v>
      </c>
      <c r="K3757" s="10">
        <f t="shared" si="28"/>
        <v>1250</v>
      </c>
      <c r="L3757" s="10">
        <f t="shared" si="29"/>
        <v>500</v>
      </c>
      <c r="M3757" s="11">
        <v>0.4</v>
      </c>
      <c r="O3757" s="16"/>
      <c r="P3757" s="14"/>
      <c r="Q3757" s="12"/>
      <c r="R3757" s="13"/>
    </row>
    <row r="3758" spans="1:18" ht="15.75" customHeight="1">
      <c r="A3758" s="1"/>
      <c r="B3758" s="6" t="s">
        <v>14</v>
      </c>
      <c r="C3758" s="6">
        <v>1185732</v>
      </c>
      <c r="D3758" s="7">
        <v>44246</v>
      </c>
      <c r="E3758" s="6" t="s">
        <v>15</v>
      </c>
      <c r="F3758" s="6" t="s">
        <v>127</v>
      </c>
      <c r="G3758" s="6" t="s">
        <v>128</v>
      </c>
      <c r="H3758" s="6" t="s">
        <v>19</v>
      </c>
      <c r="I3758" s="8">
        <v>0.4</v>
      </c>
      <c r="J3758" s="9">
        <v>3000</v>
      </c>
      <c r="K3758" s="10">
        <f t="shared" si="28"/>
        <v>1200</v>
      </c>
      <c r="L3758" s="10">
        <f t="shared" si="29"/>
        <v>360</v>
      </c>
      <c r="M3758" s="11">
        <v>0.3</v>
      </c>
      <c r="O3758" s="16"/>
      <c r="P3758" s="14"/>
      <c r="Q3758" s="12"/>
      <c r="R3758" s="13"/>
    </row>
    <row r="3759" spans="1:18" ht="15.75" customHeight="1">
      <c r="A3759" s="1"/>
      <c r="B3759" s="6" t="s">
        <v>14</v>
      </c>
      <c r="C3759" s="6">
        <v>1185732</v>
      </c>
      <c r="D3759" s="7">
        <v>44246</v>
      </c>
      <c r="E3759" s="6" t="s">
        <v>15</v>
      </c>
      <c r="F3759" s="6" t="s">
        <v>127</v>
      </c>
      <c r="G3759" s="6" t="s">
        <v>128</v>
      </c>
      <c r="H3759" s="6" t="s">
        <v>20</v>
      </c>
      <c r="I3759" s="8">
        <v>0.44999999999999996</v>
      </c>
      <c r="J3759" s="9">
        <v>2000</v>
      </c>
      <c r="K3759" s="10">
        <f t="shared" si="28"/>
        <v>899.99999999999989</v>
      </c>
      <c r="L3759" s="10">
        <f t="shared" si="29"/>
        <v>269.99999999999994</v>
      </c>
      <c r="M3759" s="11">
        <v>0.3</v>
      </c>
      <c r="O3759" s="16"/>
      <c r="P3759" s="14"/>
      <c r="Q3759" s="12"/>
      <c r="R3759" s="13"/>
    </row>
    <row r="3760" spans="1:18" ht="15.75" customHeight="1">
      <c r="A3760" s="1"/>
      <c r="B3760" s="6" t="s">
        <v>14</v>
      </c>
      <c r="C3760" s="6">
        <v>1185732</v>
      </c>
      <c r="D3760" s="7">
        <v>44246</v>
      </c>
      <c r="E3760" s="6" t="s">
        <v>15</v>
      </c>
      <c r="F3760" s="6" t="s">
        <v>127</v>
      </c>
      <c r="G3760" s="6" t="s">
        <v>128</v>
      </c>
      <c r="H3760" s="6" t="s">
        <v>21</v>
      </c>
      <c r="I3760" s="8">
        <v>0.60000000000000009</v>
      </c>
      <c r="J3760" s="9">
        <v>2750</v>
      </c>
      <c r="K3760" s="10">
        <f t="shared" si="28"/>
        <v>1650.0000000000002</v>
      </c>
      <c r="L3760" s="10">
        <f t="shared" si="29"/>
        <v>495.00000000000006</v>
      </c>
      <c r="M3760" s="11">
        <v>0.3</v>
      </c>
      <c r="O3760" s="16"/>
      <c r="P3760" s="14"/>
      <c r="Q3760" s="12"/>
      <c r="R3760" s="13"/>
    </row>
    <row r="3761" spans="1:18" ht="15.75" customHeight="1">
      <c r="A3761" s="1"/>
      <c r="B3761" s="6" t="s">
        <v>14</v>
      </c>
      <c r="C3761" s="6">
        <v>1185732</v>
      </c>
      <c r="D3761" s="7">
        <v>44246</v>
      </c>
      <c r="E3761" s="6" t="s">
        <v>15</v>
      </c>
      <c r="F3761" s="6" t="s">
        <v>127</v>
      </c>
      <c r="G3761" s="6" t="s">
        <v>128</v>
      </c>
      <c r="H3761" s="6" t="s">
        <v>22</v>
      </c>
      <c r="I3761" s="8">
        <v>0.5</v>
      </c>
      <c r="J3761" s="9">
        <v>3750</v>
      </c>
      <c r="K3761" s="10">
        <f t="shared" si="28"/>
        <v>1875</v>
      </c>
      <c r="L3761" s="10">
        <f t="shared" si="29"/>
        <v>656.25</v>
      </c>
      <c r="M3761" s="11">
        <v>0.35</v>
      </c>
      <c r="O3761" s="16"/>
      <c r="P3761" s="14"/>
      <c r="Q3761" s="12"/>
      <c r="R3761" s="13"/>
    </row>
    <row r="3762" spans="1:18" ht="15.75" customHeight="1">
      <c r="A3762" s="1"/>
      <c r="B3762" s="6" t="s">
        <v>14</v>
      </c>
      <c r="C3762" s="6">
        <v>1185732</v>
      </c>
      <c r="D3762" s="7">
        <v>44272</v>
      </c>
      <c r="E3762" s="6" t="s">
        <v>15</v>
      </c>
      <c r="F3762" s="6" t="s">
        <v>127</v>
      </c>
      <c r="G3762" s="6" t="s">
        <v>128</v>
      </c>
      <c r="H3762" s="6" t="s">
        <v>17</v>
      </c>
      <c r="I3762" s="8">
        <v>0.5</v>
      </c>
      <c r="J3762" s="9">
        <v>5700</v>
      </c>
      <c r="K3762" s="10">
        <f t="shared" si="28"/>
        <v>2850</v>
      </c>
      <c r="L3762" s="10">
        <f t="shared" si="29"/>
        <v>1140</v>
      </c>
      <c r="M3762" s="11">
        <v>0.4</v>
      </c>
      <c r="O3762" s="16"/>
      <c r="P3762" s="14"/>
      <c r="Q3762" s="12"/>
      <c r="R3762" s="13"/>
    </row>
    <row r="3763" spans="1:18" ht="15.75" customHeight="1">
      <c r="A3763" s="1"/>
      <c r="B3763" s="6" t="s">
        <v>14</v>
      </c>
      <c r="C3763" s="6">
        <v>1185732</v>
      </c>
      <c r="D3763" s="7">
        <v>44272</v>
      </c>
      <c r="E3763" s="6" t="s">
        <v>15</v>
      </c>
      <c r="F3763" s="6" t="s">
        <v>127</v>
      </c>
      <c r="G3763" s="6" t="s">
        <v>128</v>
      </c>
      <c r="H3763" s="6" t="s">
        <v>18</v>
      </c>
      <c r="I3763" s="8">
        <v>0.5</v>
      </c>
      <c r="J3763" s="9">
        <v>2750</v>
      </c>
      <c r="K3763" s="10">
        <f t="shared" si="28"/>
        <v>1375</v>
      </c>
      <c r="L3763" s="10">
        <f t="shared" si="29"/>
        <v>550</v>
      </c>
      <c r="M3763" s="11">
        <v>0.4</v>
      </c>
      <c r="O3763" s="16"/>
      <c r="P3763" s="14"/>
      <c r="Q3763" s="12"/>
      <c r="R3763" s="13"/>
    </row>
    <row r="3764" spans="1:18" ht="15.75" customHeight="1">
      <c r="A3764" s="1"/>
      <c r="B3764" s="6" t="s">
        <v>14</v>
      </c>
      <c r="C3764" s="6">
        <v>1185732</v>
      </c>
      <c r="D3764" s="7">
        <v>44272</v>
      </c>
      <c r="E3764" s="6" t="s">
        <v>15</v>
      </c>
      <c r="F3764" s="6" t="s">
        <v>127</v>
      </c>
      <c r="G3764" s="6" t="s">
        <v>128</v>
      </c>
      <c r="H3764" s="6" t="s">
        <v>19</v>
      </c>
      <c r="I3764" s="8">
        <v>0.4</v>
      </c>
      <c r="J3764" s="9">
        <v>3000</v>
      </c>
      <c r="K3764" s="10">
        <f t="shared" si="28"/>
        <v>1200</v>
      </c>
      <c r="L3764" s="10">
        <f t="shared" si="29"/>
        <v>360</v>
      </c>
      <c r="M3764" s="11">
        <v>0.3</v>
      </c>
      <c r="O3764" s="16"/>
      <c r="P3764" s="14"/>
      <c r="Q3764" s="12"/>
      <c r="R3764" s="13"/>
    </row>
    <row r="3765" spans="1:18" ht="15.75" customHeight="1">
      <c r="A3765" s="1"/>
      <c r="B3765" s="6" t="s">
        <v>14</v>
      </c>
      <c r="C3765" s="6">
        <v>1185732</v>
      </c>
      <c r="D3765" s="7">
        <v>44272</v>
      </c>
      <c r="E3765" s="6" t="s">
        <v>15</v>
      </c>
      <c r="F3765" s="6" t="s">
        <v>127</v>
      </c>
      <c r="G3765" s="6" t="s">
        <v>128</v>
      </c>
      <c r="H3765" s="6" t="s">
        <v>20</v>
      </c>
      <c r="I3765" s="8">
        <v>0.44999999999999996</v>
      </c>
      <c r="J3765" s="9">
        <v>1500</v>
      </c>
      <c r="K3765" s="10">
        <f t="shared" si="28"/>
        <v>674.99999999999989</v>
      </c>
      <c r="L3765" s="10">
        <f t="shared" si="29"/>
        <v>202.49999999999997</v>
      </c>
      <c r="M3765" s="11">
        <v>0.3</v>
      </c>
      <c r="O3765" s="16"/>
      <c r="P3765" s="14"/>
      <c r="Q3765" s="12"/>
      <c r="R3765" s="13"/>
    </row>
    <row r="3766" spans="1:18" ht="15.75" customHeight="1">
      <c r="A3766" s="1"/>
      <c r="B3766" s="6" t="s">
        <v>14</v>
      </c>
      <c r="C3766" s="6">
        <v>1185732</v>
      </c>
      <c r="D3766" s="7">
        <v>44272</v>
      </c>
      <c r="E3766" s="6" t="s">
        <v>15</v>
      </c>
      <c r="F3766" s="6" t="s">
        <v>127</v>
      </c>
      <c r="G3766" s="6" t="s">
        <v>128</v>
      </c>
      <c r="H3766" s="6" t="s">
        <v>21</v>
      </c>
      <c r="I3766" s="8">
        <v>0.60000000000000009</v>
      </c>
      <c r="J3766" s="9">
        <v>2000</v>
      </c>
      <c r="K3766" s="10">
        <f t="shared" si="28"/>
        <v>1200.0000000000002</v>
      </c>
      <c r="L3766" s="10">
        <f t="shared" si="29"/>
        <v>360.00000000000006</v>
      </c>
      <c r="M3766" s="11">
        <v>0.3</v>
      </c>
      <c r="O3766" s="16"/>
      <c r="P3766" s="14"/>
      <c r="Q3766" s="12"/>
      <c r="R3766" s="13"/>
    </row>
    <row r="3767" spans="1:18" ht="15.75" customHeight="1">
      <c r="A3767" s="1"/>
      <c r="B3767" s="6" t="s">
        <v>14</v>
      </c>
      <c r="C3767" s="6">
        <v>1185732</v>
      </c>
      <c r="D3767" s="7">
        <v>44272</v>
      </c>
      <c r="E3767" s="6" t="s">
        <v>15</v>
      </c>
      <c r="F3767" s="6" t="s">
        <v>127</v>
      </c>
      <c r="G3767" s="6" t="s">
        <v>128</v>
      </c>
      <c r="H3767" s="6" t="s">
        <v>22</v>
      </c>
      <c r="I3767" s="8">
        <v>0.5</v>
      </c>
      <c r="J3767" s="9">
        <v>3000</v>
      </c>
      <c r="K3767" s="10">
        <f t="shared" si="28"/>
        <v>1500</v>
      </c>
      <c r="L3767" s="10">
        <f t="shared" si="29"/>
        <v>525</v>
      </c>
      <c r="M3767" s="11">
        <v>0.35</v>
      </c>
      <c r="O3767" s="16"/>
      <c r="P3767" s="14"/>
      <c r="Q3767" s="12"/>
      <c r="R3767" s="13"/>
    </row>
    <row r="3768" spans="1:18" ht="15.75" customHeight="1">
      <c r="A3768" s="1"/>
      <c r="B3768" s="6" t="s">
        <v>14</v>
      </c>
      <c r="C3768" s="6">
        <v>1185732</v>
      </c>
      <c r="D3768" s="7">
        <v>44304</v>
      </c>
      <c r="E3768" s="6" t="s">
        <v>15</v>
      </c>
      <c r="F3768" s="6" t="s">
        <v>127</v>
      </c>
      <c r="G3768" s="6" t="s">
        <v>128</v>
      </c>
      <c r="H3768" s="6" t="s">
        <v>17</v>
      </c>
      <c r="I3768" s="8">
        <v>0.5</v>
      </c>
      <c r="J3768" s="9">
        <v>5500</v>
      </c>
      <c r="K3768" s="10">
        <f t="shared" si="28"/>
        <v>2750</v>
      </c>
      <c r="L3768" s="10">
        <f t="shared" si="29"/>
        <v>1100</v>
      </c>
      <c r="M3768" s="11">
        <v>0.4</v>
      </c>
      <c r="O3768" s="16"/>
      <c r="P3768" s="14"/>
      <c r="Q3768" s="12"/>
      <c r="R3768" s="13"/>
    </row>
    <row r="3769" spans="1:18" ht="15.75" customHeight="1">
      <c r="A3769" s="1"/>
      <c r="B3769" s="6" t="s">
        <v>14</v>
      </c>
      <c r="C3769" s="6">
        <v>1185732</v>
      </c>
      <c r="D3769" s="7">
        <v>44304</v>
      </c>
      <c r="E3769" s="6" t="s">
        <v>15</v>
      </c>
      <c r="F3769" s="6" t="s">
        <v>127</v>
      </c>
      <c r="G3769" s="6" t="s">
        <v>128</v>
      </c>
      <c r="H3769" s="6" t="s">
        <v>18</v>
      </c>
      <c r="I3769" s="8">
        <v>0.5</v>
      </c>
      <c r="J3769" s="9">
        <v>2500</v>
      </c>
      <c r="K3769" s="10">
        <f t="shared" si="28"/>
        <v>1250</v>
      </c>
      <c r="L3769" s="10">
        <f t="shared" si="29"/>
        <v>500</v>
      </c>
      <c r="M3769" s="11">
        <v>0.4</v>
      </c>
      <c r="O3769" s="16"/>
      <c r="P3769" s="14"/>
      <c r="Q3769" s="12"/>
      <c r="R3769" s="13"/>
    </row>
    <row r="3770" spans="1:18" ht="15.75" customHeight="1">
      <c r="A3770" s="1"/>
      <c r="B3770" s="6" t="s">
        <v>14</v>
      </c>
      <c r="C3770" s="6">
        <v>1185732</v>
      </c>
      <c r="D3770" s="7">
        <v>44304</v>
      </c>
      <c r="E3770" s="6" t="s">
        <v>15</v>
      </c>
      <c r="F3770" s="6" t="s">
        <v>127</v>
      </c>
      <c r="G3770" s="6" t="s">
        <v>128</v>
      </c>
      <c r="H3770" s="6" t="s">
        <v>19</v>
      </c>
      <c r="I3770" s="8">
        <v>0.4</v>
      </c>
      <c r="J3770" s="9">
        <v>2500</v>
      </c>
      <c r="K3770" s="10">
        <f t="shared" si="28"/>
        <v>1000</v>
      </c>
      <c r="L3770" s="10">
        <f t="shared" si="29"/>
        <v>300</v>
      </c>
      <c r="M3770" s="11">
        <v>0.3</v>
      </c>
      <c r="O3770" s="16"/>
      <c r="P3770" s="14"/>
      <c r="Q3770" s="12"/>
      <c r="R3770" s="13"/>
    </row>
    <row r="3771" spans="1:18" ht="15.75" customHeight="1">
      <c r="A3771" s="1"/>
      <c r="B3771" s="6" t="s">
        <v>14</v>
      </c>
      <c r="C3771" s="6">
        <v>1185732</v>
      </c>
      <c r="D3771" s="7">
        <v>44304</v>
      </c>
      <c r="E3771" s="6" t="s">
        <v>15</v>
      </c>
      <c r="F3771" s="6" t="s">
        <v>127</v>
      </c>
      <c r="G3771" s="6" t="s">
        <v>128</v>
      </c>
      <c r="H3771" s="6" t="s">
        <v>20</v>
      </c>
      <c r="I3771" s="8">
        <v>0.44999999999999996</v>
      </c>
      <c r="J3771" s="9">
        <v>1750</v>
      </c>
      <c r="K3771" s="10">
        <f t="shared" si="28"/>
        <v>787.49999999999989</v>
      </c>
      <c r="L3771" s="10">
        <f t="shared" si="29"/>
        <v>236.24999999999994</v>
      </c>
      <c r="M3771" s="11">
        <v>0.3</v>
      </c>
      <c r="O3771" s="16"/>
      <c r="P3771" s="14"/>
      <c r="Q3771" s="12"/>
      <c r="R3771" s="13"/>
    </row>
    <row r="3772" spans="1:18" ht="15.75" customHeight="1">
      <c r="A3772" s="1"/>
      <c r="B3772" s="6" t="s">
        <v>14</v>
      </c>
      <c r="C3772" s="6">
        <v>1185732</v>
      </c>
      <c r="D3772" s="7">
        <v>44304</v>
      </c>
      <c r="E3772" s="6" t="s">
        <v>15</v>
      </c>
      <c r="F3772" s="6" t="s">
        <v>127</v>
      </c>
      <c r="G3772" s="6" t="s">
        <v>128</v>
      </c>
      <c r="H3772" s="6" t="s">
        <v>21</v>
      </c>
      <c r="I3772" s="8">
        <v>0.60000000000000009</v>
      </c>
      <c r="J3772" s="9">
        <v>1750</v>
      </c>
      <c r="K3772" s="10">
        <f t="shared" si="28"/>
        <v>1050.0000000000002</v>
      </c>
      <c r="L3772" s="10">
        <f t="shared" si="29"/>
        <v>315.00000000000006</v>
      </c>
      <c r="M3772" s="11">
        <v>0.3</v>
      </c>
      <c r="O3772" s="16"/>
      <c r="P3772" s="14"/>
      <c r="Q3772" s="12"/>
      <c r="R3772" s="13"/>
    </row>
    <row r="3773" spans="1:18" ht="15.75" customHeight="1">
      <c r="A3773" s="1"/>
      <c r="B3773" s="6" t="s">
        <v>14</v>
      </c>
      <c r="C3773" s="6">
        <v>1185732</v>
      </c>
      <c r="D3773" s="7">
        <v>44304</v>
      </c>
      <c r="E3773" s="6" t="s">
        <v>15</v>
      </c>
      <c r="F3773" s="6" t="s">
        <v>127</v>
      </c>
      <c r="G3773" s="6" t="s">
        <v>128</v>
      </c>
      <c r="H3773" s="6" t="s">
        <v>22</v>
      </c>
      <c r="I3773" s="8">
        <v>0.5</v>
      </c>
      <c r="J3773" s="9">
        <v>3250</v>
      </c>
      <c r="K3773" s="10">
        <f t="shared" si="28"/>
        <v>1625</v>
      </c>
      <c r="L3773" s="10">
        <f t="shared" si="29"/>
        <v>568.75</v>
      </c>
      <c r="M3773" s="11">
        <v>0.35</v>
      </c>
      <c r="O3773" s="16"/>
      <c r="P3773" s="14"/>
      <c r="Q3773" s="12"/>
      <c r="R3773" s="13"/>
    </row>
    <row r="3774" spans="1:18" ht="15.75" customHeight="1">
      <c r="A3774" s="1"/>
      <c r="B3774" s="6" t="s">
        <v>14</v>
      </c>
      <c r="C3774" s="6">
        <v>1185732</v>
      </c>
      <c r="D3774" s="7">
        <v>44333</v>
      </c>
      <c r="E3774" s="6" t="s">
        <v>15</v>
      </c>
      <c r="F3774" s="6" t="s">
        <v>127</v>
      </c>
      <c r="G3774" s="6" t="s">
        <v>128</v>
      </c>
      <c r="H3774" s="6" t="s">
        <v>17</v>
      </c>
      <c r="I3774" s="8">
        <v>0.65</v>
      </c>
      <c r="J3774" s="9">
        <v>5950</v>
      </c>
      <c r="K3774" s="10">
        <f t="shared" si="28"/>
        <v>3867.5</v>
      </c>
      <c r="L3774" s="10">
        <f t="shared" si="29"/>
        <v>1547</v>
      </c>
      <c r="M3774" s="11">
        <v>0.4</v>
      </c>
      <c r="O3774" s="16"/>
      <c r="P3774" s="14"/>
      <c r="Q3774" s="12"/>
      <c r="R3774" s="13"/>
    </row>
    <row r="3775" spans="1:18" ht="15.75" customHeight="1">
      <c r="A3775" s="1"/>
      <c r="B3775" s="6" t="s">
        <v>14</v>
      </c>
      <c r="C3775" s="6">
        <v>1185732</v>
      </c>
      <c r="D3775" s="7">
        <v>44333</v>
      </c>
      <c r="E3775" s="6" t="s">
        <v>15</v>
      </c>
      <c r="F3775" s="6" t="s">
        <v>127</v>
      </c>
      <c r="G3775" s="6" t="s">
        <v>128</v>
      </c>
      <c r="H3775" s="6" t="s">
        <v>18</v>
      </c>
      <c r="I3775" s="8">
        <v>0.60000000000000009</v>
      </c>
      <c r="J3775" s="9">
        <v>3000</v>
      </c>
      <c r="K3775" s="10">
        <f t="shared" si="28"/>
        <v>1800.0000000000002</v>
      </c>
      <c r="L3775" s="10">
        <f t="shared" si="29"/>
        <v>720.00000000000011</v>
      </c>
      <c r="M3775" s="11">
        <v>0.4</v>
      </c>
      <c r="O3775" s="16"/>
      <c r="P3775" s="14"/>
      <c r="Q3775" s="12"/>
      <c r="R3775" s="13"/>
    </row>
    <row r="3776" spans="1:18" ht="15.75" customHeight="1">
      <c r="A3776" s="1"/>
      <c r="B3776" s="6" t="s">
        <v>14</v>
      </c>
      <c r="C3776" s="6">
        <v>1185732</v>
      </c>
      <c r="D3776" s="7">
        <v>44333</v>
      </c>
      <c r="E3776" s="6" t="s">
        <v>15</v>
      </c>
      <c r="F3776" s="6" t="s">
        <v>127</v>
      </c>
      <c r="G3776" s="6" t="s">
        <v>128</v>
      </c>
      <c r="H3776" s="6" t="s">
        <v>19</v>
      </c>
      <c r="I3776" s="8">
        <v>0.55000000000000004</v>
      </c>
      <c r="J3776" s="9">
        <v>3250</v>
      </c>
      <c r="K3776" s="10">
        <f t="shared" si="28"/>
        <v>1787.5000000000002</v>
      </c>
      <c r="L3776" s="10">
        <f t="shared" si="29"/>
        <v>536.25</v>
      </c>
      <c r="M3776" s="11">
        <v>0.3</v>
      </c>
      <c r="O3776" s="16"/>
      <c r="P3776" s="14"/>
      <c r="Q3776" s="12"/>
      <c r="R3776" s="13"/>
    </row>
    <row r="3777" spans="1:18" ht="15.75" customHeight="1">
      <c r="A3777" s="1"/>
      <c r="B3777" s="6" t="s">
        <v>14</v>
      </c>
      <c r="C3777" s="6">
        <v>1185732</v>
      </c>
      <c r="D3777" s="7">
        <v>44333</v>
      </c>
      <c r="E3777" s="6" t="s">
        <v>15</v>
      </c>
      <c r="F3777" s="6" t="s">
        <v>127</v>
      </c>
      <c r="G3777" s="6" t="s">
        <v>128</v>
      </c>
      <c r="H3777" s="6" t="s">
        <v>20</v>
      </c>
      <c r="I3777" s="8">
        <v>0.55000000000000004</v>
      </c>
      <c r="J3777" s="9">
        <v>2750</v>
      </c>
      <c r="K3777" s="10">
        <f t="shared" si="28"/>
        <v>1512.5000000000002</v>
      </c>
      <c r="L3777" s="10">
        <f t="shared" si="29"/>
        <v>453.75000000000006</v>
      </c>
      <c r="M3777" s="11">
        <v>0.3</v>
      </c>
      <c r="O3777" s="16"/>
      <c r="P3777" s="14"/>
      <c r="Q3777" s="12"/>
      <c r="R3777" s="13"/>
    </row>
    <row r="3778" spans="1:18" ht="15.75" customHeight="1">
      <c r="A3778" s="1"/>
      <c r="B3778" s="6" t="s">
        <v>14</v>
      </c>
      <c r="C3778" s="6">
        <v>1185732</v>
      </c>
      <c r="D3778" s="7">
        <v>44333</v>
      </c>
      <c r="E3778" s="6" t="s">
        <v>15</v>
      </c>
      <c r="F3778" s="6" t="s">
        <v>127</v>
      </c>
      <c r="G3778" s="6" t="s">
        <v>128</v>
      </c>
      <c r="H3778" s="6" t="s">
        <v>21</v>
      </c>
      <c r="I3778" s="8">
        <v>0.65</v>
      </c>
      <c r="J3778" s="9">
        <v>3000</v>
      </c>
      <c r="K3778" s="10">
        <f t="shared" si="28"/>
        <v>1950</v>
      </c>
      <c r="L3778" s="10">
        <f t="shared" si="29"/>
        <v>585</v>
      </c>
      <c r="M3778" s="11">
        <v>0.3</v>
      </c>
      <c r="O3778" s="16"/>
      <c r="P3778" s="14"/>
      <c r="Q3778" s="12"/>
      <c r="R3778" s="13"/>
    </row>
    <row r="3779" spans="1:18" ht="15.75" customHeight="1">
      <c r="A3779" s="1"/>
      <c r="B3779" s="6" t="s">
        <v>14</v>
      </c>
      <c r="C3779" s="6">
        <v>1185732</v>
      </c>
      <c r="D3779" s="7">
        <v>44333</v>
      </c>
      <c r="E3779" s="6" t="s">
        <v>15</v>
      </c>
      <c r="F3779" s="6" t="s">
        <v>127</v>
      </c>
      <c r="G3779" s="6" t="s">
        <v>128</v>
      </c>
      <c r="H3779" s="6" t="s">
        <v>22</v>
      </c>
      <c r="I3779" s="8">
        <v>0.70000000000000007</v>
      </c>
      <c r="J3779" s="9">
        <v>4250</v>
      </c>
      <c r="K3779" s="10">
        <f t="shared" si="28"/>
        <v>2975.0000000000005</v>
      </c>
      <c r="L3779" s="10">
        <f t="shared" si="29"/>
        <v>1041.25</v>
      </c>
      <c r="M3779" s="11">
        <v>0.35</v>
      </c>
      <c r="O3779" s="16"/>
      <c r="P3779" s="14"/>
      <c r="Q3779" s="12"/>
      <c r="R3779" s="13"/>
    </row>
    <row r="3780" spans="1:18" ht="15.75" customHeight="1">
      <c r="A3780" s="1"/>
      <c r="B3780" s="6" t="s">
        <v>14</v>
      </c>
      <c r="C3780" s="6">
        <v>1185732</v>
      </c>
      <c r="D3780" s="7">
        <v>44366</v>
      </c>
      <c r="E3780" s="6" t="s">
        <v>15</v>
      </c>
      <c r="F3780" s="6" t="s">
        <v>127</v>
      </c>
      <c r="G3780" s="6" t="s">
        <v>128</v>
      </c>
      <c r="H3780" s="6" t="s">
        <v>17</v>
      </c>
      <c r="I3780" s="8">
        <v>0.65</v>
      </c>
      <c r="J3780" s="9">
        <v>6750</v>
      </c>
      <c r="K3780" s="10">
        <f t="shared" si="28"/>
        <v>4387.5</v>
      </c>
      <c r="L3780" s="10">
        <f t="shared" si="29"/>
        <v>1755</v>
      </c>
      <c r="M3780" s="11">
        <v>0.4</v>
      </c>
      <c r="O3780" s="16"/>
      <c r="P3780" s="14"/>
      <c r="Q3780" s="12"/>
      <c r="R3780" s="13"/>
    </row>
    <row r="3781" spans="1:18" ht="15.75" customHeight="1">
      <c r="A3781" s="1"/>
      <c r="B3781" s="6" t="s">
        <v>14</v>
      </c>
      <c r="C3781" s="6">
        <v>1185732</v>
      </c>
      <c r="D3781" s="7">
        <v>44366</v>
      </c>
      <c r="E3781" s="6" t="s">
        <v>15</v>
      </c>
      <c r="F3781" s="6" t="s">
        <v>127</v>
      </c>
      <c r="G3781" s="6" t="s">
        <v>128</v>
      </c>
      <c r="H3781" s="6" t="s">
        <v>18</v>
      </c>
      <c r="I3781" s="8">
        <v>0.60000000000000009</v>
      </c>
      <c r="J3781" s="9">
        <v>4250</v>
      </c>
      <c r="K3781" s="10">
        <f t="shared" si="28"/>
        <v>2550.0000000000005</v>
      </c>
      <c r="L3781" s="10">
        <f t="shared" si="29"/>
        <v>1020.0000000000002</v>
      </c>
      <c r="M3781" s="11">
        <v>0.4</v>
      </c>
      <c r="O3781" s="16"/>
      <c r="P3781" s="14"/>
      <c r="Q3781" s="12"/>
      <c r="R3781" s="13"/>
    </row>
    <row r="3782" spans="1:18" ht="15.75" customHeight="1">
      <c r="A3782" s="1"/>
      <c r="B3782" s="6" t="s">
        <v>14</v>
      </c>
      <c r="C3782" s="6">
        <v>1185732</v>
      </c>
      <c r="D3782" s="7">
        <v>44366</v>
      </c>
      <c r="E3782" s="6" t="s">
        <v>15</v>
      </c>
      <c r="F3782" s="6" t="s">
        <v>127</v>
      </c>
      <c r="G3782" s="6" t="s">
        <v>128</v>
      </c>
      <c r="H3782" s="6" t="s">
        <v>19</v>
      </c>
      <c r="I3782" s="8">
        <v>0.55000000000000004</v>
      </c>
      <c r="J3782" s="9">
        <v>3500</v>
      </c>
      <c r="K3782" s="10">
        <f t="shared" si="28"/>
        <v>1925.0000000000002</v>
      </c>
      <c r="L3782" s="10">
        <f t="shared" si="29"/>
        <v>577.5</v>
      </c>
      <c r="M3782" s="11">
        <v>0.3</v>
      </c>
      <c r="O3782" s="16"/>
      <c r="P3782" s="14"/>
      <c r="Q3782" s="12"/>
      <c r="R3782" s="13"/>
    </row>
    <row r="3783" spans="1:18" ht="15.75" customHeight="1">
      <c r="A3783" s="1"/>
      <c r="B3783" s="6" t="s">
        <v>14</v>
      </c>
      <c r="C3783" s="6">
        <v>1185732</v>
      </c>
      <c r="D3783" s="7">
        <v>44366</v>
      </c>
      <c r="E3783" s="6" t="s">
        <v>15</v>
      </c>
      <c r="F3783" s="6" t="s">
        <v>127</v>
      </c>
      <c r="G3783" s="6" t="s">
        <v>128</v>
      </c>
      <c r="H3783" s="6" t="s">
        <v>20</v>
      </c>
      <c r="I3783" s="8">
        <v>0.55000000000000004</v>
      </c>
      <c r="J3783" s="9">
        <v>3250</v>
      </c>
      <c r="K3783" s="10">
        <f t="shared" si="28"/>
        <v>1787.5000000000002</v>
      </c>
      <c r="L3783" s="10">
        <f t="shared" si="29"/>
        <v>536.25</v>
      </c>
      <c r="M3783" s="11">
        <v>0.3</v>
      </c>
      <c r="O3783" s="16"/>
      <c r="P3783" s="14"/>
      <c r="Q3783" s="12"/>
      <c r="R3783" s="13"/>
    </row>
    <row r="3784" spans="1:18" ht="15.75" customHeight="1">
      <c r="A3784" s="1"/>
      <c r="B3784" s="6" t="s">
        <v>14</v>
      </c>
      <c r="C3784" s="6">
        <v>1185732</v>
      </c>
      <c r="D3784" s="7">
        <v>44366</v>
      </c>
      <c r="E3784" s="6" t="s">
        <v>15</v>
      </c>
      <c r="F3784" s="6" t="s">
        <v>127</v>
      </c>
      <c r="G3784" s="6" t="s">
        <v>128</v>
      </c>
      <c r="H3784" s="6" t="s">
        <v>21</v>
      </c>
      <c r="I3784" s="8">
        <v>0.65</v>
      </c>
      <c r="J3784" s="9">
        <v>3250</v>
      </c>
      <c r="K3784" s="10">
        <f t="shared" si="28"/>
        <v>2112.5</v>
      </c>
      <c r="L3784" s="10">
        <f t="shared" si="29"/>
        <v>633.75</v>
      </c>
      <c r="M3784" s="11">
        <v>0.3</v>
      </c>
      <c r="O3784" s="16"/>
      <c r="P3784" s="14"/>
      <c r="Q3784" s="12"/>
      <c r="R3784" s="13"/>
    </row>
    <row r="3785" spans="1:18" ht="15.75" customHeight="1">
      <c r="A3785" s="1"/>
      <c r="B3785" s="6" t="s">
        <v>14</v>
      </c>
      <c r="C3785" s="6">
        <v>1185732</v>
      </c>
      <c r="D3785" s="7">
        <v>44366</v>
      </c>
      <c r="E3785" s="6" t="s">
        <v>15</v>
      </c>
      <c r="F3785" s="6" t="s">
        <v>127</v>
      </c>
      <c r="G3785" s="6" t="s">
        <v>128</v>
      </c>
      <c r="H3785" s="6" t="s">
        <v>22</v>
      </c>
      <c r="I3785" s="8">
        <v>0.70000000000000007</v>
      </c>
      <c r="J3785" s="9">
        <v>4750</v>
      </c>
      <c r="K3785" s="10">
        <f t="shared" si="28"/>
        <v>3325.0000000000005</v>
      </c>
      <c r="L3785" s="10">
        <f t="shared" si="29"/>
        <v>1163.75</v>
      </c>
      <c r="M3785" s="11">
        <v>0.35</v>
      </c>
      <c r="O3785" s="16"/>
      <c r="P3785" s="14"/>
      <c r="Q3785" s="12"/>
      <c r="R3785" s="13"/>
    </row>
    <row r="3786" spans="1:18" ht="15.75" customHeight="1">
      <c r="A3786" s="1"/>
      <c r="B3786" s="6" t="s">
        <v>14</v>
      </c>
      <c r="C3786" s="6">
        <v>1185732</v>
      </c>
      <c r="D3786" s="7">
        <v>44394</v>
      </c>
      <c r="E3786" s="6" t="s">
        <v>15</v>
      </c>
      <c r="F3786" s="6" t="s">
        <v>127</v>
      </c>
      <c r="G3786" s="6" t="s">
        <v>128</v>
      </c>
      <c r="H3786" s="6" t="s">
        <v>17</v>
      </c>
      <c r="I3786" s="8">
        <v>0.65</v>
      </c>
      <c r="J3786" s="9">
        <v>7000</v>
      </c>
      <c r="K3786" s="10">
        <f t="shared" si="28"/>
        <v>4550</v>
      </c>
      <c r="L3786" s="10">
        <f t="shared" si="29"/>
        <v>1820</v>
      </c>
      <c r="M3786" s="11">
        <v>0.4</v>
      </c>
      <c r="O3786" s="16"/>
      <c r="P3786" s="14"/>
      <c r="Q3786" s="12"/>
      <c r="R3786" s="13"/>
    </row>
    <row r="3787" spans="1:18" ht="15.75" customHeight="1">
      <c r="A3787" s="1"/>
      <c r="B3787" s="6" t="s">
        <v>14</v>
      </c>
      <c r="C3787" s="6">
        <v>1185732</v>
      </c>
      <c r="D3787" s="7">
        <v>44394</v>
      </c>
      <c r="E3787" s="6" t="s">
        <v>15</v>
      </c>
      <c r="F3787" s="6" t="s">
        <v>127</v>
      </c>
      <c r="G3787" s="6" t="s">
        <v>128</v>
      </c>
      <c r="H3787" s="6" t="s">
        <v>18</v>
      </c>
      <c r="I3787" s="8">
        <v>0.60000000000000009</v>
      </c>
      <c r="J3787" s="9">
        <v>4500</v>
      </c>
      <c r="K3787" s="10">
        <f t="shared" si="28"/>
        <v>2700.0000000000005</v>
      </c>
      <c r="L3787" s="10">
        <f t="shared" si="29"/>
        <v>1080.0000000000002</v>
      </c>
      <c r="M3787" s="11">
        <v>0.4</v>
      </c>
      <c r="O3787" s="16"/>
      <c r="P3787" s="14"/>
      <c r="Q3787" s="12"/>
      <c r="R3787" s="13"/>
    </row>
    <row r="3788" spans="1:18" ht="15.75" customHeight="1">
      <c r="A3788" s="1"/>
      <c r="B3788" s="6" t="s">
        <v>14</v>
      </c>
      <c r="C3788" s="6">
        <v>1185732</v>
      </c>
      <c r="D3788" s="7">
        <v>44394</v>
      </c>
      <c r="E3788" s="6" t="s">
        <v>15</v>
      </c>
      <c r="F3788" s="6" t="s">
        <v>127</v>
      </c>
      <c r="G3788" s="6" t="s">
        <v>128</v>
      </c>
      <c r="H3788" s="6" t="s">
        <v>19</v>
      </c>
      <c r="I3788" s="8">
        <v>0.55000000000000004</v>
      </c>
      <c r="J3788" s="9">
        <v>3750</v>
      </c>
      <c r="K3788" s="10">
        <f t="shared" si="28"/>
        <v>2062.5</v>
      </c>
      <c r="L3788" s="10">
        <f t="shared" si="29"/>
        <v>618.75</v>
      </c>
      <c r="M3788" s="11">
        <v>0.3</v>
      </c>
      <c r="O3788" s="16"/>
      <c r="P3788" s="14"/>
      <c r="Q3788" s="12"/>
      <c r="R3788" s="13"/>
    </row>
    <row r="3789" spans="1:18" ht="15.75" customHeight="1">
      <c r="A3789" s="1"/>
      <c r="B3789" s="6" t="s">
        <v>14</v>
      </c>
      <c r="C3789" s="6">
        <v>1185732</v>
      </c>
      <c r="D3789" s="7">
        <v>44394</v>
      </c>
      <c r="E3789" s="6" t="s">
        <v>15</v>
      </c>
      <c r="F3789" s="6" t="s">
        <v>127</v>
      </c>
      <c r="G3789" s="6" t="s">
        <v>128</v>
      </c>
      <c r="H3789" s="6" t="s">
        <v>20</v>
      </c>
      <c r="I3789" s="8">
        <v>0.55000000000000004</v>
      </c>
      <c r="J3789" s="9">
        <v>3250</v>
      </c>
      <c r="K3789" s="10">
        <f t="shared" si="28"/>
        <v>1787.5000000000002</v>
      </c>
      <c r="L3789" s="10">
        <f t="shared" si="29"/>
        <v>536.25</v>
      </c>
      <c r="M3789" s="11">
        <v>0.3</v>
      </c>
      <c r="O3789" s="16"/>
      <c r="P3789" s="14"/>
      <c r="Q3789" s="12"/>
      <c r="R3789" s="13"/>
    </row>
    <row r="3790" spans="1:18" ht="15.75" customHeight="1">
      <c r="A3790" s="1"/>
      <c r="B3790" s="6" t="s">
        <v>14</v>
      </c>
      <c r="C3790" s="6">
        <v>1185732</v>
      </c>
      <c r="D3790" s="7">
        <v>44394</v>
      </c>
      <c r="E3790" s="6" t="s">
        <v>15</v>
      </c>
      <c r="F3790" s="6" t="s">
        <v>127</v>
      </c>
      <c r="G3790" s="6" t="s">
        <v>128</v>
      </c>
      <c r="H3790" s="6" t="s">
        <v>21</v>
      </c>
      <c r="I3790" s="8">
        <v>0.65</v>
      </c>
      <c r="J3790" s="9">
        <v>3500</v>
      </c>
      <c r="K3790" s="10">
        <f t="shared" si="28"/>
        <v>2275</v>
      </c>
      <c r="L3790" s="10">
        <f t="shared" si="29"/>
        <v>682.5</v>
      </c>
      <c r="M3790" s="11">
        <v>0.3</v>
      </c>
      <c r="O3790" s="16"/>
      <c r="P3790" s="14"/>
      <c r="Q3790" s="12"/>
      <c r="R3790" s="13"/>
    </row>
    <row r="3791" spans="1:18" ht="15.75" customHeight="1">
      <c r="A3791" s="1"/>
      <c r="B3791" s="6" t="s">
        <v>14</v>
      </c>
      <c r="C3791" s="6">
        <v>1185732</v>
      </c>
      <c r="D3791" s="7">
        <v>44394</v>
      </c>
      <c r="E3791" s="6" t="s">
        <v>15</v>
      </c>
      <c r="F3791" s="6" t="s">
        <v>127</v>
      </c>
      <c r="G3791" s="6" t="s">
        <v>128</v>
      </c>
      <c r="H3791" s="6" t="s">
        <v>22</v>
      </c>
      <c r="I3791" s="8">
        <v>0.70000000000000007</v>
      </c>
      <c r="J3791" s="9">
        <v>5250</v>
      </c>
      <c r="K3791" s="10">
        <f t="shared" si="28"/>
        <v>3675.0000000000005</v>
      </c>
      <c r="L3791" s="10">
        <f t="shared" si="29"/>
        <v>1286.25</v>
      </c>
      <c r="M3791" s="11">
        <v>0.35</v>
      </c>
      <c r="O3791" s="16"/>
      <c r="P3791" s="14"/>
      <c r="Q3791" s="12"/>
      <c r="R3791" s="13"/>
    </row>
    <row r="3792" spans="1:18" ht="15.75" customHeight="1">
      <c r="A3792" s="1"/>
      <c r="B3792" s="6" t="s">
        <v>14</v>
      </c>
      <c r="C3792" s="6">
        <v>1185732</v>
      </c>
      <c r="D3792" s="7">
        <v>44426</v>
      </c>
      <c r="E3792" s="6" t="s">
        <v>15</v>
      </c>
      <c r="F3792" s="6" t="s">
        <v>127</v>
      </c>
      <c r="G3792" s="6" t="s">
        <v>128</v>
      </c>
      <c r="H3792" s="6" t="s">
        <v>17</v>
      </c>
      <c r="I3792" s="8">
        <v>0.65</v>
      </c>
      <c r="J3792" s="9">
        <v>6750</v>
      </c>
      <c r="K3792" s="10">
        <f t="shared" si="28"/>
        <v>4387.5</v>
      </c>
      <c r="L3792" s="10">
        <f t="shared" si="29"/>
        <v>1755</v>
      </c>
      <c r="M3792" s="11">
        <v>0.4</v>
      </c>
      <c r="O3792" s="16"/>
      <c r="P3792" s="14"/>
      <c r="Q3792" s="12"/>
      <c r="R3792" s="13"/>
    </row>
    <row r="3793" spans="1:18" ht="15.75" customHeight="1">
      <c r="A3793" s="1"/>
      <c r="B3793" s="6" t="s">
        <v>14</v>
      </c>
      <c r="C3793" s="6">
        <v>1185732</v>
      </c>
      <c r="D3793" s="7">
        <v>44426</v>
      </c>
      <c r="E3793" s="6" t="s">
        <v>15</v>
      </c>
      <c r="F3793" s="6" t="s">
        <v>127</v>
      </c>
      <c r="G3793" s="6" t="s">
        <v>128</v>
      </c>
      <c r="H3793" s="6" t="s">
        <v>18</v>
      </c>
      <c r="I3793" s="8">
        <v>0.60000000000000009</v>
      </c>
      <c r="J3793" s="9">
        <v>4500</v>
      </c>
      <c r="K3793" s="10">
        <f t="shared" si="28"/>
        <v>2700.0000000000005</v>
      </c>
      <c r="L3793" s="10">
        <f t="shared" si="29"/>
        <v>1080.0000000000002</v>
      </c>
      <c r="M3793" s="11">
        <v>0.4</v>
      </c>
      <c r="O3793" s="16"/>
      <c r="P3793" s="14"/>
      <c r="Q3793" s="12"/>
      <c r="R3793" s="13"/>
    </row>
    <row r="3794" spans="1:18" ht="15.75" customHeight="1">
      <c r="A3794" s="1"/>
      <c r="B3794" s="6" t="s">
        <v>14</v>
      </c>
      <c r="C3794" s="6">
        <v>1185732</v>
      </c>
      <c r="D3794" s="7">
        <v>44426</v>
      </c>
      <c r="E3794" s="6" t="s">
        <v>15</v>
      </c>
      <c r="F3794" s="6" t="s">
        <v>127</v>
      </c>
      <c r="G3794" s="6" t="s">
        <v>128</v>
      </c>
      <c r="H3794" s="6" t="s">
        <v>19</v>
      </c>
      <c r="I3794" s="8">
        <v>0.55000000000000004</v>
      </c>
      <c r="J3794" s="9">
        <v>3750</v>
      </c>
      <c r="K3794" s="10">
        <f t="shared" si="28"/>
        <v>2062.5</v>
      </c>
      <c r="L3794" s="10">
        <f t="shared" si="29"/>
        <v>618.75</v>
      </c>
      <c r="M3794" s="11">
        <v>0.3</v>
      </c>
      <c r="O3794" s="16"/>
      <c r="P3794" s="14"/>
      <c r="Q3794" s="12"/>
      <c r="R3794" s="13"/>
    </row>
    <row r="3795" spans="1:18" ht="15.75" customHeight="1">
      <c r="A3795" s="1"/>
      <c r="B3795" s="6" t="s">
        <v>14</v>
      </c>
      <c r="C3795" s="6">
        <v>1185732</v>
      </c>
      <c r="D3795" s="7">
        <v>44426</v>
      </c>
      <c r="E3795" s="6" t="s">
        <v>15</v>
      </c>
      <c r="F3795" s="6" t="s">
        <v>127</v>
      </c>
      <c r="G3795" s="6" t="s">
        <v>128</v>
      </c>
      <c r="H3795" s="6" t="s">
        <v>20</v>
      </c>
      <c r="I3795" s="8">
        <v>0.55000000000000004</v>
      </c>
      <c r="J3795" s="9">
        <v>2750</v>
      </c>
      <c r="K3795" s="10">
        <f t="shared" si="28"/>
        <v>1512.5000000000002</v>
      </c>
      <c r="L3795" s="10">
        <f t="shared" si="29"/>
        <v>453.75000000000006</v>
      </c>
      <c r="M3795" s="11">
        <v>0.3</v>
      </c>
      <c r="O3795" s="16"/>
      <c r="P3795" s="14"/>
      <c r="Q3795" s="12"/>
      <c r="R3795" s="13"/>
    </row>
    <row r="3796" spans="1:18" ht="15.75" customHeight="1">
      <c r="A3796" s="1"/>
      <c r="B3796" s="6" t="s">
        <v>14</v>
      </c>
      <c r="C3796" s="6">
        <v>1185732</v>
      </c>
      <c r="D3796" s="7">
        <v>44426</v>
      </c>
      <c r="E3796" s="6" t="s">
        <v>15</v>
      </c>
      <c r="F3796" s="6" t="s">
        <v>127</v>
      </c>
      <c r="G3796" s="6" t="s">
        <v>128</v>
      </c>
      <c r="H3796" s="6" t="s">
        <v>21</v>
      </c>
      <c r="I3796" s="8">
        <v>0.65</v>
      </c>
      <c r="J3796" s="9">
        <v>2500</v>
      </c>
      <c r="K3796" s="10">
        <f t="shared" si="28"/>
        <v>1625</v>
      </c>
      <c r="L3796" s="10">
        <f t="shared" si="29"/>
        <v>487.5</v>
      </c>
      <c r="M3796" s="11">
        <v>0.3</v>
      </c>
      <c r="O3796" s="16"/>
      <c r="P3796" s="14"/>
      <c r="Q3796" s="12"/>
      <c r="R3796" s="13"/>
    </row>
    <row r="3797" spans="1:18" ht="15.75" customHeight="1">
      <c r="A3797" s="1"/>
      <c r="B3797" s="6" t="s">
        <v>14</v>
      </c>
      <c r="C3797" s="6">
        <v>1185732</v>
      </c>
      <c r="D3797" s="7">
        <v>44426</v>
      </c>
      <c r="E3797" s="6" t="s">
        <v>15</v>
      </c>
      <c r="F3797" s="6" t="s">
        <v>127</v>
      </c>
      <c r="G3797" s="6" t="s">
        <v>128</v>
      </c>
      <c r="H3797" s="6" t="s">
        <v>22</v>
      </c>
      <c r="I3797" s="8">
        <v>0.70000000000000007</v>
      </c>
      <c r="J3797" s="9">
        <v>4250</v>
      </c>
      <c r="K3797" s="10">
        <f t="shared" si="28"/>
        <v>2975.0000000000005</v>
      </c>
      <c r="L3797" s="10">
        <f t="shared" si="29"/>
        <v>1041.25</v>
      </c>
      <c r="M3797" s="11">
        <v>0.35</v>
      </c>
      <c r="O3797" s="16"/>
      <c r="P3797" s="14"/>
      <c r="Q3797" s="12"/>
      <c r="R3797" s="13"/>
    </row>
    <row r="3798" spans="1:18" ht="15.75" customHeight="1">
      <c r="A3798" s="1"/>
      <c r="B3798" s="6" t="s">
        <v>14</v>
      </c>
      <c r="C3798" s="6">
        <v>1185732</v>
      </c>
      <c r="D3798" s="7">
        <v>44456</v>
      </c>
      <c r="E3798" s="6" t="s">
        <v>15</v>
      </c>
      <c r="F3798" s="6" t="s">
        <v>127</v>
      </c>
      <c r="G3798" s="6" t="s">
        <v>128</v>
      </c>
      <c r="H3798" s="6" t="s">
        <v>17</v>
      </c>
      <c r="I3798" s="8">
        <v>0.65</v>
      </c>
      <c r="J3798" s="9">
        <v>5500</v>
      </c>
      <c r="K3798" s="10">
        <f t="shared" si="28"/>
        <v>3575</v>
      </c>
      <c r="L3798" s="10">
        <f t="shared" si="29"/>
        <v>1430</v>
      </c>
      <c r="M3798" s="11">
        <v>0.4</v>
      </c>
      <c r="O3798" s="16"/>
      <c r="P3798" s="14"/>
      <c r="Q3798" s="12"/>
      <c r="R3798" s="13"/>
    </row>
    <row r="3799" spans="1:18" ht="15.75" customHeight="1">
      <c r="A3799" s="1"/>
      <c r="B3799" s="6" t="s">
        <v>14</v>
      </c>
      <c r="C3799" s="6">
        <v>1185732</v>
      </c>
      <c r="D3799" s="7">
        <v>44456</v>
      </c>
      <c r="E3799" s="6" t="s">
        <v>15</v>
      </c>
      <c r="F3799" s="6" t="s">
        <v>127</v>
      </c>
      <c r="G3799" s="6" t="s">
        <v>128</v>
      </c>
      <c r="H3799" s="6" t="s">
        <v>18</v>
      </c>
      <c r="I3799" s="8">
        <v>0.60000000000000009</v>
      </c>
      <c r="J3799" s="9">
        <v>3500</v>
      </c>
      <c r="K3799" s="10">
        <f t="shared" si="28"/>
        <v>2100.0000000000005</v>
      </c>
      <c r="L3799" s="10">
        <f t="shared" si="29"/>
        <v>840.00000000000023</v>
      </c>
      <c r="M3799" s="11">
        <v>0.4</v>
      </c>
      <c r="O3799" s="16"/>
      <c r="P3799" s="14"/>
      <c r="Q3799" s="12"/>
      <c r="R3799" s="13"/>
    </row>
    <row r="3800" spans="1:18" ht="15.75" customHeight="1">
      <c r="A3800" s="1"/>
      <c r="B3800" s="6" t="s">
        <v>14</v>
      </c>
      <c r="C3800" s="6">
        <v>1185732</v>
      </c>
      <c r="D3800" s="7">
        <v>44456</v>
      </c>
      <c r="E3800" s="6" t="s">
        <v>15</v>
      </c>
      <c r="F3800" s="6" t="s">
        <v>127</v>
      </c>
      <c r="G3800" s="6" t="s">
        <v>128</v>
      </c>
      <c r="H3800" s="6" t="s">
        <v>19</v>
      </c>
      <c r="I3800" s="8">
        <v>0.55000000000000004</v>
      </c>
      <c r="J3800" s="9">
        <v>2500</v>
      </c>
      <c r="K3800" s="10">
        <f t="shared" si="28"/>
        <v>1375</v>
      </c>
      <c r="L3800" s="10">
        <f t="shared" si="29"/>
        <v>412.5</v>
      </c>
      <c r="M3800" s="11">
        <v>0.3</v>
      </c>
      <c r="O3800" s="16"/>
      <c r="P3800" s="14"/>
      <c r="Q3800" s="12"/>
      <c r="R3800" s="13"/>
    </row>
    <row r="3801" spans="1:18" ht="15.75" customHeight="1">
      <c r="A3801" s="1"/>
      <c r="B3801" s="6" t="s">
        <v>14</v>
      </c>
      <c r="C3801" s="6">
        <v>1185732</v>
      </c>
      <c r="D3801" s="7">
        <v>44456</v>
      </c>
      <c r="E3801" s="6" t="s">
        <v>15</v>
      </c>
      <c r="F3801" s="6" t="s">
        <v>127</v>
      </c>
      <c r="G3801" s="6" t="s">
        <v>128</v>
      </c>
      <c r="H3801" s="6" t="s">
        <v>20</v>
      </c>
      <c r="I3801" s="8">
        <v>0.55000000000000004</v>
      </c>
      <c r="J3801" s="9">
        <v>2250</v>
      </c>
      <c r="K3801" s="10">
        <f t="shared" si="28"/>
        <v>1237.5</v>
      </c>
      <c r="L3801" s="10">
        <f t="shared" si="29"/>
        <v>371.25</v>
      </c>
      <c r="M3801" s="11">
        <v>0.3</v>
      </c>
      <c r="O3801" s="16"/>
      <c r="P3801" s="14"/>
      <c r="Q3801" s="12"/>
      <c r="R3801" s="13"/>
    </row>
    <row r="3802" spans="1:18" ht="15.75" customHeight="1">
      <c r="A3802" s="1"/>
      <c r="B3802" s="6" t="s">
        <v>14</v>
      </c>
      <c r="C3802" s="6">
        <v>1185732</v>
      </c>
      <c r="D3802" s="7">
        <v>44456</v>
      </c>
      <c r="E3802" s="6" t="s">
        <v>15</v>
      </c>
      <c r="F3802" s="6" t="s">
        <v>127</v>
      </c>
      <c r="G3802" s="6" t="s">
        <v>128</v>
      </c>
      <c r="H3802" s="6" t="s">
        <v>21</v>
      </c>
      <c r="I3802" s="8">
        <v>0.65</v>
      </c>
      <c r="J3802" s="9">
        <v>2250</v>
      </c>
      <c r="K3802" s="10">
        <f t="shared" si="28"/>
        <v>1462.5</v>
      </c>
      <c r="L3802" s="10">
        <f t="shared" si="29"/>
        <v>438.75</v>
      </c>
      <c r="M3802" s="11">
        <v>0.3</v>
      </c>
      <c r="O3802" s="16"/>
      <c r="P3802" s="14"/>
      <c r="Q3802" s="12"/>
      <c r="R3802" s="13"/>
    </row>
    <row r="3803" spans="1:18" ht="15.75" customHeight="1">
      <c r="A3803" s="1"/>
      <c r="B3803" s="6" t="s">
        <v>14</v>
      </c>
      <c r="C3803" s="6">
        <v>1185732</v>
      </c>
      <c r="D3803" s="7">
        <v>44456</v>
      </c>
      <c r="E3803" s="6" t="s">
        <v>15</v>
      </c>
      <c r="F3803" s="6" t="s">
        <v>127</v>
      </c>
      <c r="G3803" s="6" t="s">
        <v>128</v>
      </c>
      <c r="H3803" s="6" t="s">
        <v>22</v>
      </c>
      <c r="I3803" s="8">
        <v>0.70000000000000007</v>
      </c>
      <c r="J3803" s="9">
        <v>3250</v>
      </c>
      <c r="K3803" s="10">
        <f t="shared" si="28"/>
        <v>2275</v>
      </c>
      <c r="L3803" s="10">
        <f t="shared" si="29"/>
        <v>796.25</v>
      </c>
      <c r="M3803" s="11">
        <v>0.35</v>
      </c>
      <c r="O3803" s="16"/>
      <c r="P3803" s="14"/>
      <c r="Q3803" s="12"/>
      <c r="R3803" s="13"/>
    </row>
    <row r="3804" spans="1:18" ht="15.75" customHeight="1">
      <c r="A3804" s="1"/>
      <c r="B3804" s="6" t="s">
        <v>14</v>
      </c>
      <c r="C3804" s="6">
        <v>1185732</v>
      </c>
      <c r="D3804" s="7">
        <v>44488</v>
      </c>
      <c r="E3804" s="6" t="s">
        <v>15</v>
      </c>
      <c r="F3804" s="6" t="s">
        <v>127</v>
      </c>
      <c r="G3804" s="6" t="s">
        <v>128</v>
      </c>
      <c r="H3804" s="6" t="s">
        <v>17</v>
      </c>
      <c r="I3804" s="8">
        <v>0.70000000000000007</v>
      </c>
      <c r="J3804" s="9">
        <v>4750</v>
      </c>
      <c r="K3804" s="10">
        <f t="shared" si="28"/>
        <v>3325.0000000000005</v>
      </c>
      <c r="L3804" s="10">
        <f t="shared" si="29"/>
        <v>1330.0000000000002</v>
      </c>
      <c r="M3804" s="11">
        <v>0.4</v>
      </c>
      <c r="O3804" s="16"/>
      <c r="P3804" s="14"/>
      <c r="Q3804" s="12"/>
      <c r="R3804" s="13"/>
    </row>
    <row r="3805" spans="1:18" ht="15.75" customHeight="1">
      <c r="A3805" s="1"/>
      <c r="B3805" s="6" t="s">
        <v>14</v>
      </c>
      <c r="C3805" s="6">
        <v>1185732</v>
      </c>
      <c r="D3805" s="7">
        <v>44488</v>
      </c>
      <c r="E3805" s="6" t="s">
        <v>15</v>
      </c>
      <c r="F3805" s="6" t="s">
        <v>127</v>
      </c>
      <c r="G3805" s="6" t="s">
        <v>128</v>
      </c>
      <c r="H3805" s="6" t="s">
        <v>18</v>
      </c>
      <c r="I3805" s="8">
        <v>0.65000000000000013</v>
      </c>
      <c r="J3805" s="9">
        <v>3000</v>
      </c>
      <c r="K3805" s="10">
        <f t="shared" si="28"/>
        <v>1950.0000000000005</v>
      </c>
      <c r="L3805" s="10">
        <f t="shared" si="29"/>
        <v>780.00000000000023</v>
      </c>
      <c r="M3805" s="11">
        <v>0.4</v>
      </c>
      <c r="O3805" s="16"/>
      <c r="P3805" s="14"/>
      <c r="Q3805" s="12"/>
      <c r="R3805" s="13"/>
    </row>
    <row r="3806" spans="1:18" ht="15.75" customHeight="1">
      <c r="A3806" s="1"/>
      <c r="B3806" s="6" t="s">
        <v>14</v>
      </c>
      <c r="C3806" s="6">
        <v>1185732</v>
      </c>
      <c r="D3806" s="7">
        <v>44488</v>
      </c>
      <c r="E3806" s="6" t="s">
        <v>15</v>
      </c>
      <c r="F3806" s="6" t="s">
        <v>127</v>
      </c>
      <c r="G3806" s="6" t="s">
        <v>128</v>
      </c>
      <c r="H3806" s="6" t="s">
        <v>19</v>
      </c>
      <c r="I3806" s="8">
        <v>0.65000000000000013</v>
      </c>
      <c r="J3806" s="9">
        <v>2000</v>
      </c>
      <c r="K3806" s="10">
        <f t="shared" si="28"/>
        <v>1300.0000000000002</v>
      </c>
      <c r="L3806" s="10">
        <f t="shared" si="29"/>
        <v>390.00000000000006</v>
      </c>
      <c r="M3806" s="11">
        <v>0.3</v>
      </c>
      <c r="O3806" s="16"/>
      <c r="P3806" s="14"/>
      <c r="Q3806" s="12"/>
      <c r="R3806" s="13"/>
    </row>
    <row r="3807" spans="1:18" ht="15.75" customHeight="1">
      <c r="A3807" s="1"/>
      <c r="B3807" s="6" t="s">
        <v>14</v>
      </c>
      <c r="C3807" s="6">
        <v>1185732</v>
      </c>
      <c r="D3807" s="7">
        <v>44488</v>
      </c>
      <c r="E3807" s="6" t="s">
        <v>15</v>
      </c>
      <c r="F3807" s="6" t="s">
        <v>127</v>
      </c>
      <c r="G3807" s="6" t="s">
        <v>128</v>
      </c>
      <c r="H3807" s="6" t="s">
        <v>20</v>
      </c>
      <c r="I3807" s="8">
        <v>0.65000000000000013</v>
      </c>
      <c r="J3807" s="9">
        <v>1750</v>
      </c>
      <c r="K3807" s="10">
        <f t="shared" si="28"/>
        <v>1137.5000000000002</v>
      </c>
      <c r="L3807" s="10">
        <f t="shared" si="29"/>
        <v>341.25000000000006</v>
      </c>
      <c r="M3807" s="11">
        <v>0.3</v>
      </c>
      <c r="O3807" s="16"/>
      <c r="P3807" s="14"/>
      <c r="Q3807" s="12"/>
      <c r="R3807" s="13"/>
    </row>
    <row r="3808" spans="1:18" ht="15.75" customHeight="1">
      <c r="A3808" s="1"/>
      <c r="B3808" s="6" t="s">
        <v>14</v>
      </c>
      <c r="C3808" s="6">
        <v>1185732</v>
      </c>
      <c r="D3808" s="7">
        <v>44488</v>
      </c>
      <c r="E3808" s="6" t="s">
        <v>15</v>
      </c>
      <c r="F3808" s="6" t="s">
        <v>127</v>
      </c>
      <c r="G3808" s="6" t="s">
        <v>128</v>
      </c>
      <c r="H3808" s="6" t="s">
        <v>21</v>
      </c>
      <c r="I3808" s="8">
        <v>0.75000000000000011</v>
      </c>
      <c r="J3808" s="9">
        <v>1750</v>
      </c>
      <c r="K3808" s="10">
        <f t="shared" si="28"/>
        <v>1312.5000000000002</v>
      </c>
      <c r="L3808" s="10">
        <f t="shared" si="29"/>
        <v>393.75000000000006</v>
      </c>
      <c r="M3808" s="11">
        <v>0.3</v>
      </c>
      <c r="O3808" s="16"/>
      <c r="P3808" s="14"/>
      <c r="Q3808" s="12"/>
      <c r="R3808" s="13"/>
    </row>
    <row r="3809" spans="1:18" ht="15.75" customHeight="1">
      <c r="A3809" s="1"/>
      <c r="B3809" s="6" t="s">
        <v>14</v>
      </c>
      <c r="C3809" s="6">
        <v>1185732</v>
      </c>
      <c r="D3809" s="7">
        <v>44488</v>
      </c>
      <c r="E3809" s="6" t="s">
        <v>15</v>
      </c>
      <c r="F3809" s="6" t="s">
        <v>127</v>
      </c>
      <c r="G3809" s="6" t="s">
        <v>128</v>
      </c>
      <c r="H3809" s="6" t="s">
        <v>22</v>
      </c>
      <c r="I3809" s="8">
        <v>0.8</v>
      </c>
      <c r="J3809" s="9">
        <v>3000</v>
      </c>
      <c r="K3809" s="10">
        <f t="shared" si="28"/>
        <v>2400</v>
      </c>
      <c r="L3809" s="10">
        <f t="shared" si="29"/>
        <v>840</v>
      </c>
      <c r="M3809" s="11">
        <v>0.35</v>
      </c>
      <c r="O3809" s="16"/>
      <c r="P3809" s="14"/>
      <c r="Q3809" s="12"/>
      <c r="R3809" s="13"/>
    </row>
    <row r="3810" spans="1:18" ht="15.75" customHeight="1">
      <c r="A3810" s="1"/>
      <c r="B3810" s="6" t="s">
        <v>14</v>
      </c>
      <c r="C3810" s="6">
        <v>1185732</v>
      </c>
      <c r="D3810" s="7">
        <v>44518</v>
      </c>
      <c r="E3810" s="6" t="s">
        <v>15</v>
      </c>
      <c r="F3810" s="6" t="s">
        <v>127</v>
      </c>
      <c r="G3810" s="6" t="s">
        <v>128</v>
      </c>
      <c r="H3810" s="6" t="s">
        <v>17</v>
      </c>
      <c r="I3810" s="8">
        <v>0.75000000000000011</v>
      </c>
      <c r="J3810" s="9">
        <v>4500</v>
      </c>
      <c r="K3810" s="10">
        <f t="shared" si="28"/>
        <v>3375.0000000000005</v>
      </c>
      <c r="L3810" s="10">
        <f t="shared" si="29"/>
        <v>1350.0000000000002</v>
      </c>
      <c r="M3810" s="11">
        <v>0.4</v>
      </c>
      <c r="O3810" s="16"/>
      <c r="P3810" s="14"/>
      <c r="Q3810" s="12"/>
      <c r="R3810" s="13"/>
    </row>
    <row r="3811" spans="1:18" ht="15.75" customHeight="1">
      <c r="A3811" s="1"/>
      <c r="B3811" s="6" t="s">
        <v>14</v>
      </c>
      <c r="C3811" s="6">
        <v>1185732</v>
      </c>
      <c r="D3811" s="7">
        <v>44518</v>
      </c>
      <c r="E3811" s="6" t="s">
        <v>15</v>
      </c>
      <c r="F3811" s="6" t="s">
        <v>127</v>
      </c>
      <c r="G3811" s="6" t="s">
        <v>128</v>
      </c>
      <c r="H3811" s="6" t="s">
        <v>18</v>
      </c>
      <c r="I3811" s="8">
        <v>0.65000000000000013</v>
      </c>
      <c r="J3811" s="9">
        <v>3250</v>
      </c>
      <c r="K3811" s="10">
        <f t="shared" si="28"/>
        <v>2112.5000000000005</v>
      </c>
      <c r="L3811" s="10">
        <f t="shared" si="29"/>
        <v>845.00000000000023</v>
      </c>
      <c r="M3811" s="11">
        <v>0.4</v>
      </c>
      <c r="O3811" s="16"/>
      <c r="P3811" s="14"/>
      <c r="Q3811" s="12"/>
      <c r="R3811" s="13"/>
    </row>
    <row r="3812" spans="1:18" ht="15.75" customHeight="1">
      <c r="A3812" s="1"/>
      <c r="B3812" s="6" t="s">
        <v>14</v>
      </c>
      <c r="C3812" s="6">
        <v>1185732</v>
      </c>
      <c r="D3812" s="7">
        <v>44518</v>
      </c>
      <c r="E3812" s="6" t="s">
        <v>15</v>
      </c>
      <c r="F3812" s="6" t="s">
        <v>127</v>
      </c>
      <c r="G3812" s="6" t="s">
        <v>128</v>
      </c>
      <c r="H3812" s="6" t="s">
        <v>19</v>
      </c>
      <c r="I3812" s="8">
        <v>0.65000000000000013</v>
      </c>
      <c r="J3812" s="9">
        <v>3450</v>
      </c>
      <c r="K3812" s="10">
        <f t="shared" si="28"/>
        <v>2242.5000000000005</v>
      </c>
      <c r="L3812" s="10">
        <f t="shared" si="29"/>
        <v>672.75000000000011</v>
      </c>
      <c r="M3812" s="11">
        <v>0.3</v>
      </c>
      <c r="O3812" s="16"/>
      <c r="P3812" s="14"/>
      <c r="Q3812" s="12"/>
      <c r="R3812" s="13"/>
    </row>
    <row r="3813" spans="1:18" ht="15.75" customHeight="1">
      <c r="A3813" s="1"/>
      <c r="B3813" s="6" t="s">
        <v>14</v>
      </c>
      <c r="C3813" s="6">
        <v>1185732</v>
      </c>
      <c r="D3813" s="7">
        <v>44518</v>
      </c>
      <c r="E3813" s="6" t="s">
        <v>15</v>
      </c>
      <c r="F3813" s="6" t="s">
        <v>127</v>
      </c>
      <c r="G3813" s="6" t="s">
        <v>128</v>
      </c>
      <c r="H3813" s="6" t="s">
        <v>20</v>
      </c>
      <c r="I3813" s="8">
        <v>0.65000000000000013</v>
      </c>
      <c r="J3813" s="9">
        <v>3250</v>
      </c>
      <c r="K3813" s="10">
        <f t="shared" si="28"/>
        <v>2112.5000000000005</v>
      </c>
      <c r="L3813" s="10">
        <f t="shared" si="29"/>
        <v>633.75000000000011</v>
      </c>
      <c r="M3813" s="11">
        <v>0.3</v>
      </c>
      <c r="O3813" s="16"/>
      <c r="P3813" s="14"/>
      <c r="Q3813" s="12"/>
      <c r="R3813" s="13"/>
    </row>
    <row r="3814" spans="1:18" ht="15.75" customHeight="1">
      <c r="A3814" s="1"/>
      <c r="B3814" s="6" t="s">
        <v>14</v>
      </c>
      <c r="C3814" s="6">
        <v>1185732</v>
      </c>
      <c r="D3814" s="7">
        <v>44518</v>
      </c>
      <c r="E3814" s="6" t="s">
        <v>15</v>
      </c>
      <c r="F3814" s="6" t="s">
        <v>127</v>
      </c>
      <c r="G3814" s="6" t="s">
        <v>128</v>
      </c>
      <c r="H3814" s="6" t="s">
        <v>21</v>
      </c>
      <c r="I3814" s="8">
        <v>0.75000000000000011</v>
      </c>
      <c r="J3814" s="9">
        <v>3000</v>
      </c>
      <c r="K3814" s="10">
        <f t="shared" si="28"/>
        <v>2250.0000000000005</v>
      </c>
      <c r="L3814" s="10">
        <f t="shared" si="29"/>
        <v>675.00000000000011</v>
      </c>
      <c r="M3814" s="11">
        <v>0.3</v>
      </c>
      <c r="O3814" s="16"/>
      <c r="P3814" s="14"/>
      <c r="Q3814" s="12"/>
      <c r="R3814" s="13"/>
    </row>
    <row r="3815" spans="1:18" ht="15.75" customHeight="1">
      <c r="A3815" s="1"/>
      <c r="B3815" s="6" t="s">
        <v>14</v>
      </c>
      <c r="C3815" s="6">
        <v>1185732</v>
      </c>
      <c r="D3815" s="7">
        <v>44518</v>
      </c>
      <c r="E3815" s="6" t="s">
        <v>15</v>
      </c>
      <c r="F3815" s="6" t="s">
        <v>127</v>
      </c>
      <c r="G3815" s="6" t="s">
        <v>128</v>
      </c>
      <c r="H3815" s="6" t="s">
        <v>22</v>
      </c>
      <c r="I3815" s="8">
        <v>0.8</v>
      </c>
      <c r="J3815" s="9">
        <v>4000</v>
      </c>
      <c r="K3815" s="10">
        <f t="shared" si="28"/>
        <v>3200</v>
      </c>
      <c r="L3815" s="10">
        <f t="shared" si="29"/>
        <v>1120</v>
      </c>
      <c r="M3815" s="11">
        <v>0.35</v>
      </c>
      <c r="O3815" s="16"/>
      <c r="P3815" s="14"/>
      <c r="Q3815" s="12"/>
      <c r="R3815" s="13"/>
    </row>
    <row r="3816" spans="1:18" ht="15.75" customHeight="1">
      <c r="A3816" s="1"/>
      <c r="B3816" s="6" t="s">
        <v>14</v>
      </c>
      <c r="C3816" s="6">
        <v>1185732</v>
      </c>
      <c r="D3816" s="7">
        <v>44547</v>
      </c>
      <c r="E3816" s="6" t="s">
        <v>15</v>
      </c>
      <c r="F3816" s="6" t="s">
        <v>127</v>
      </c>
      <c r="G3816" s="6" t="s">
        <v>128</v>
      </c>
      <c r="H3816" s="6" t="s">
        <v>17</v>
      </c>
      <c r="I3816" s="8">
        <v>0.75000000000000011</v>
      </c>
      <c r="J3816" s="9">
        <v>6250</v>
      </c>
      <c r="K3816" s="10">
        <f t="shared" si="28"/>
        <v>4687.5000000000009</v>
      </c>
      <c r="L3816" s="10">
        <f t="shared" si="29"/>
        <v>1875.0000000000005</v>
      </c>
      <c r="M3816" s="11">
        <v>0.4</v>
      </c>
      <c r="O3816" s="16"/>
      <c r="P3816" s="14"/>
      <c r="Q3816" s="12"/>
      <c r="R3816" s="13"/>
    </row>
    <row r="3817" spans="1:18" ht="15.75" customHeight="1">
      <c r="A3817" s="1"/>
      <c r="B3817" s="6" t="s">
        <v>14</v>
      </c>
      <c r="C3817" s="6">
        <v>1185732</v>
      </c>
      <c r="D3817" s="7">
        <v>44547</v>
      </c>
      <c r="E3817" s="6" t="s">
        <v>15</v>
      </c>
      <c r="F3817" s="6" t="s">
        <v>127</v>
      </c>
      <c r="G3817" s="6" t="s">
        <v>128</v>
      </c>
      <c r="H3817" s="6" t="s">
        <v>18</v>
      </c>
      <c r="I3817" s="8">
        <v>0.65000000000000013</v>
      </c>
      <c r="J3817" s="9">
        <v>4250</v>
      </c>
      <c r="K3817" s="10">
        <f t="shared" si="28"/>
        <v>2762.5000000000005</v>
      </c>
      <c r="L3817" s="10">
        <f t="shared" si="29"/>
        <v>1105.0000000000002</v>
      </c>
      <c r="M3817" s="11">
        <v>0.4</v>
      </c>
      <c r="O3817" s="16"/>
      <c r="P3817" s="14"/>
      <c r="Q3817" s="12"/>
      <c r="R3817" s="13"/>
    </row>
    <row r="3818" spans="1:18" ht="15.75" customHeight="1">
      <c r="A3818" s="1"/>
      <c r="B3818" s="6" t="s">
        <v>14</v>
      </c>
      <c r="C3818" s="6">
        <v>1185732</v>
      </c>
      <c r="D3818" s="7">
        <v>44547</v>
      </c>
      <c r="E3818" s="6" t="s">
        <v>15</v>
      </c>
      <c r="F3818" s="6" t="s">
        <v>127</v>
      </c>
      <c r="G3818" s="6" t="s">
        <v>128</v>
      </c>
      <c r="H3818" s="6" t="s">
        <v>19</v>
      </c>
      <c r="I3818" s="8">
        <v>0.65000000000000013</v>
      </c>
      <c r="J3818" s="9">
        <v>4000</v>
      </c>
      <c r="K3818" s="10">
        <f t="shared" si="28"/>
        <v>2600.0000000000005</v>
      </c>
      <c r="L3818" s="10">
        <f t="shared" si="29"/>
        <v>780.00000000000011</v>
      </c>
      <c r="M3818" s="11">
        <v>0.3</v>
      </c>
      <c r="O3818" s="16"/>
      <c r="P3818" s="14"/>
      <c r="Q3818" s="12"/>
      <c r="R3818" s="13"/>
    </row>
    <row r="3819" spans="1:18" ht="15.75" customHeight="1">
      <c r="A3819" s="1"/>
      <c r="B3819" s="6" t="s">
        <v>14</v>
      </c>
      <c r="C3819" s="6">
        <v>1185732</v>
      </c>
      <c r="D3819" s="7">
        <v>44547</v>
      </c>
      <c r="E3819" s="6" t="s">
        <v>15</v>
      </c>
      <c r="F3819" s="6" t="s">
        <v>127</v>
      </c>
      <c r="G3819" s="6" t="s">
        <v>128</v>
      </c>
      <c r="H3819" s="6" t="s">
        <v>20</v>
      </c>
      <c r="I3819" s="8">
        <v>0.65000000000000013</v>
      </c>
      <c r="J3819" s="9">
        <v>3500</v>
      </c>
      <c r="K3819" s="10">
        <f t="shared" si="28"/>
        <v>2275.0000000000005</v>
      </c>
      <c r="L3819" s="10">
        <f t="shared" si="29"/>
        <v>682.50000000000011</v>
      </c>
      <c r="M3819" s="11">
        <v>0.3</v>
      </c>
      <c r="O3819" s="16"/>
      <c r="P3819" s="14"/>
      <c r="Q3819" s="12"/>
      <c r="R3819" s="13"/>
    </row>
    <row r="3820" spans="1:18" ht="15.75" customHeight="1">
      <c r="A3820" s="1"/>
      <c r="B3820" s="6" t="s">
        <v>14</v>
      </c>
      <c r="C3820" s="6">
        <v>1185732</v>
      </c>
      <c r="D3820" s="7">
        <v>44547</v>
      </c>
      <c r="E3820" s="6" t="s">
        <v>15</v>
      </c>
      <c r="F3820" s="6" t="s">
        <v>127</v>
      </c>
      <c r="G3820" s="6" t="s">
        <v>128</v>
      </c>
      <c r="H3820" s="6" t="s">
        <v>21</v>
      </c>
      <c r="I3820" s="8">
        <v>0.75000000000000011</v>
      </c>
      <c r="J3820" s="9">
        <v>3500</v>
      </c>
      <c r="K3820" s="10">
        <f t="shared" si="28"/>
        <v>2625.0000000000005</v>
      </c>
      <c r="L3820" s="10">
        <f t="shared" si="29"/>
        <v>787.50000000000011</v>
      </c>
      <c r="M3820" s="11">
        <v>0.3</v>
      </c>
      <c r="O3820" s="16"/>
      <c r="P3820" s="14"/>
      <c r="Q3820" s="12"/>
      <c r="R3820" s="13"/>
    </row>
    <row r="3821" spans="1:18" ht="15.75" customHeight="1">
      <c r="A3821" s="1"/>
      <c r="B3821" s="6" t="s">
        <v>14</v>
      </c>
      <c r="C3821" s="6">
        <v>1185732</v>
      </c>
      <c r="D3821" s="7">
        <v>44547</v>
      </c>
      <c r="E3821" s="6" t="s">
        <v>15</v>
      </c>
      <c r="F3821" s="6" t="s">
        <v>127</v>
      </c>
      <c r="G3821" s="6" t="s">
        <v>128</v>
      </c>
      <c r="H3821" s="6" t="s">
        <v>22</v>
      </c>
      <c r="I3821" s="8">
        <v>0.8</v>
      </c>
      <c r="J3821" s="9">
        <v>4500</v>
      </c>
      <c r="K3821" s="10">
        <f t="shared" si="28"/>
        <v>3600</v>
      </c>
      <c r="L3821" s="10">
        <f t="shared" si="29"/>
        <v>1260</v>
      </c>
      <c r="M3821" s="11">
        <v>0.35</v>
      </c>
      <c r="O3821" s="16"/>
      <c r="P3821" s="14"/>
      <c r="Q3821" s="12"/>
      <c r="R3821" s="13"/>
    </row>
    <row r="3822" spans="1:18" ht="15.75" customHeight="1">
      <c r="A3822" s="1" t="s">
        <v>39</v>
      </c>
      <c r="B3822" s="6" t="s">
        <v>14</v>
      </c>
      <c r="C3822" s="6">
        <v>1185732</v>
      </c>
      <c r="D3822" s="7">
        <v>44220</v>
      </c>
      <c r="E3822" s="6" t="s">
        <v>15</v>
      </c>
      <c r="F3822" s="6" t="s">
        <v>129</v>
      </c>
      <c r="G3822" s="6" t="s">
        <v>130</v>
      </c>
      <c r="H3822" s="6" t="s">
        <v>17</v>
      </c>
      <c r="I3822" s="8">
        <v>0.55000000000000004</v>
      </c>
      <c r="J3822" s="9">
        <v>5000</v>
      </c>
      <c r="K3822" s="10">
        <f t="shared" si="28"/>
        <v>2750</v>
      </c>
      <c r="L3822" s="10">
        <f t="shared" si="29"/>
        <v>962.50000000000011</v>
      </c>
      <c r="M3822" s="11">
        <v>0.35000000000000003</v>
      </c>
      <c r="O3822" s="16"/>
      <c r="P3822" s="14">
        <f>Data!$I3822+0.05</f>
        <v>0.60000000000000009</v>
      </c>
      <c r="Q3822" s="12">
        <f>Data!$J3822-250</f>
        <v>4750</v>
      </c>
      <c r="R3822" s="13">
        <f>Data!$M3822-5%</f>
        <v>0.30000000000000004</v>
      </c>
    </row>
    <row r="3823" spans="1:18" ht="15.75" customHeight="1">
      <c r="A3823" s="1"/>
      <c r="B3823" s="6" t="s">
        <v>14</v>
      </c>
      <c r="C3823" s="6">
        <v>1185732</v>
      </c>
      <c r="D3823" s="7">
        <v>44220</v>
      </c>
      <c r="E3823" s="6" t="s">
        <v>15</v>
      </c>
      <c r="F3823" s="6" t="s">
        <v>129</v>
      </c>
      <c r="G3823" s="6" t="s">
        <v>130</v>
      </c>
      <c r="H3823" s="6" t="s">
        <v>18</v>
      </c>
      <c r="I3823" s="8">
        <v>0.55000000000000004</v>
      </c>
      <c r="J3823" s="9">
        <v>3000</v>
      </c>
      <c r="K3823" s="10">
        <f t="shared" si="28"/>
        <v>1650.0000000000002</v>
      </c>
      <c r="L3823" s="10">
        <f t="shared" si="29"/>
        <v>577.50000000000011</v>
      </c>
      <c r="M3823" s="11">
        <v>0.35000000000000003</v>
      </c>
      <c r="O3823" s="16"/>
      <c r="P3823" s="14">
        <f>Data!$I3823+0.05</f>
        <v>0.60000000000000009</v>
      </c>
      <c r="Q3823" s="12">
        <f>Data!$J3823-250</f>
        <v>2750</v>
      </c>
      <c r="R3823" s="13">
        <f>Data!$M3823-5%</f>
        <v>0.30000000000000004</v>
      </c>
    </row>
    <row r="3824" spans="1:18" ht="15.75" customHeight="1">
      <c r="A3824" s="1"/>
      <c r="B3824" s="6" t="s">
        <v>14</v>
      </c>
      <c r="C3824" s="6">
        <v>1185732</v>
      </c>
      <c r="D3824" s="7">
        <v>44220</v>
      </c>
      <c r="E3824" s="6" t="s">
        <v>15</v>
      </c>
      <c r="F3824" s="6" t="s">
        <v>129</v>
      </c>
      <c r="G3824" s="6" t="s">
        <v>130</v>
      </c>
      <c r="H3824" s="6" t="s">
        <v>19</v>
      </c>
      <c r="I3824" s="8">
        <v>0.45</v>
      </c>
      <c r="J3824" s="9">
        <v>3000</v>
      </c>
      <c r="K3824" s="10">
        <f t="shared" si="28"/>
        <v>1350</v>
      </c>
      <c r="L3824" s="10">
        <f t="shared" si="29"/>
        <v>337.5</v>
      </c>
      <c r="M3824" s="11">
        <v>0.25</v>
      </c>
      <c r="O3824" s="16"/>
      <c r="P3824" s="14">
        <f>Data!$I3824+0.05</f>
        <v>0.5</v>
      </c>
      <c r="Q3824" s="12">
        <f>Data!$J3824-250</f>
        <v>2750</v>
      </c>
      <c r="R3824" s="13">
        <f>Data!$M3824-5%</f>
        <v>0.2</v>
      </c>
    </row>
    <row r="3825" spans="1:18" ht="15.75" customHeight="1">
      <c r="A3825" s="1"/>
      <c r="B3825" s="6" t="s">
        <v>14</v>
      </c>
      <c r="C3825" s="6">
        <v>1185732</v>
      </c>
      <c r="D3825" s="7">
        <v>44220</v>
      </c>
      <c r="E3825" s="6" t="s">
        <v>15</v>
      </c>
      <c r="F3825" s="6" t="s">
        <v>129</v>
      </c>
      <c r="G3825" s="6" t="s">
        <v>130</v>
      </c>
      <c r="H3825" s="6" t="s">
        <v>20</v>
      </c>
      <c r="I3825" s="8">
        <v>0.49999999999999994</v>
      </c>
      <c r="J3825" s="9">
        <v>1500</v>
      </c>
      <c r="K3825" s="10">
        <f t="shared" si="28"/>
        <v>749.99999999999989</v>
      </c>
      <c r="L3825" s="10">
        <f t="shared" si="29"/>
        <v>187.49999999999997</v>
      </c>
      <c r="M3825" s="11">
        <v>0.25</v>
      </c>
      <c r="O3825" s="16"/>
      <c r="P3825" s="14">
        <f>Data!$I3825+0.05</f>
        <v>0.54999999999999993</v>
      </c>
      <c r="Q3825" s="12">
        <f>Data!$J3825-250</f>
        <v>1250</v>
      </c>
      <c r="R3825" s="13">
        <f>Data!$M3825-5%</f>
        <v>0.2</v>
      </c>
    </row>
    <row r="3826" spans="1:18" ht="15.75" customHeight="1">
      <c r="A3826" s="1"/>
      <c r="B3826" s="6" t="s">
        <v>14</v>
      </c>
      <c r="C3826" s="6">
        <v>1185732</v>
      </c>
      <c r="D3826" s="7">
        <v>44220</v>
      </c>
      <c r="E3826" s="6" t="s">
        <v>15</v>
      </c>
      <c r="F3826" s="6" t="s">
        <v>129</v>
      </c>
      <c r="G3826" s="6" t="s">
        <v>130</v>
      </c>
      <c r="H3826" s="6" t="s">
        <v>21</v>
      </c>
      <c r="I3826" s="8">
        <v>0.65000000000000013</v>
      </c>
      <c r="J3826" s="9">
        <v>2000</v>
      </c>
      <c r="K3826" s="10">
        <f t="shared" si="28"/>
        <v>1300.0000000000002</v>
      </c>
      <c r="L3826" s="10">
        <f t="shared" si="29"/>
        <v>325.00000000000006</v>
      </c>
      <c r="M3826" s="11">
        <v>0.25</v>
      </c>
      <c r="O3826" s="16"/>
      <c r="P3826" s="14">
        <f>Data!$I3826+0.05</f>
        <v>0.70000000000000018</v>
      </c>
      <c r="Q3826" s="12">
        <f>Data!$J3826-250</f>
        <v>1750</v>
      </c>
      <c r="R3826" s="13">
        <f>Data!$M3826-5%</f>
        <v>0.2</v>
      </c>
    </row>
    <row r="3827" spans="1:18" ht="15.75" customHeight="1">
      <c r="A3827" s="1"/>
      <c r="B3827" s="6" t="s">
        <v>14</v>
      </c>
      <c r="C3827" s="6">
        <v>1185732</v>
      </c>
      <c r="D3827" s="7">
        <v>44220</v>
      </c>
      <c r="E3827" s="6" t="s">
        <v>15</v>
      </c>
      <c r="F3827" s="6" t="s">
        <v>129</v>
      </c>
      <c r="G3827" s="6" t="s">
        <v>130</v>
      </c>
      <c r="H3827" s="6" t="s">
        <v>22</v>
      </c>
      <c r="I3827" s="8">
        <v>0.55000000000000004</v>
      </c>
      <c r="J3827" s="9">
        <v>3000</v>
      </c>
      <c r="K3827" s="10">
        <f t="shared" si="28"/>
        <v>1650.0000000000002</v>
      </c>
      <c r="L3827" s="10">
        <f t="shared" si="29"/>
        <v>495.00000000000006</v>
      </c>
      <c r="M3827" s="11">
        <v>0.3</v>
      </c>
      <c r="O3827" s="16"/>
      <c r="P3827" s="14">
        <f>Data!$I3827+0.05</f>
        <v>0.60000000000000009</v>
      </c>
      <c r="Q3827" s="12">
        <f>Data!$J3827-250</f>
        <v>2750</v>
      </c>
      <c r="R3827" s="13">
        <f>Data!$M3827-5%</f>
        <v>0.25</v>
      </c>
    </row>
    <row r="3828" spans="1:18" ht="15.75" customHeight="1">
      <c r="A3828" s="1"/>
      <c r="B3828" s="6" t="s">
        <v>14</v>
      </c>
      <c r="C3828" s="6">
        <v>1185732</v>
      </c>
      <c r="D3828" s="7">
        <v>44249</v>
      </c>
      <c r="E3828" s="6" t="s">
        <v>15</v>
      </c>
      <c r="F3828" s="6" t="s">
        <v>129</v>
      </c>
      <c r="G3828" s="6" t="s">
        <v>130</v>
      </c>
      <c r="H3828" s="6" t="s">
        <v>17</v>
      </c>
      <c r="I3828" s="8">
        <v>0.55000000000000004</v>
      </c>
      <c r="J3828" s="9">
        <v>5750</v>
      </c>
      <c r="K3828" s="10">
        <f t="shared" si="28"/>
        <v>3162.5000000000005</v>
      </c>
      <c r="L3828" s="10">
        <f t="shared" si="29"/>
        <v>1106.8750000000002</v>
      </c>
      <c r="M3828" s="11">
        <v>0.35000000000000003</v>
      </c>
      <c r="O3828" s="16"/>
      <c r="P3828" s="14">
        <f>Data!$I3828+0.05</f>
        <v>0.60000000000000009</v>
      </c>
      <c r="Q3828" s="12">
        <f>Data!$J3828-250</f>
        <v>5500</v>
      </c>
      <c r="R3828" s="13">
        <f>Data!$M3828-5%</f>
        <v>0.30000000000000004</v>
      </c>
    </row>
    <row r="3829" spans="1:18" ht="15.75" customHeight="1">
      <c r="A3829" s="1"/>
      <c r="B3829" s="6" t="s">
        <v>14</v>
      </c>
      <c r="C3829" s="6">
        <v>1185732</v>
      </c>
      <c r="D3829" s="7">
        <v>44249</v>
      </c>
      <c r="E3829" s="6" t="s">
        <v>15</v>
      </c>
      <c r="F3829" s="6" t="s">
        <v>129</v>
      </c>
      <c r="G3829" s="6" t="s">
        <v>130</v>
      </c>
      <c r="H3829" s="6" t="s">
        <v>18</v>
      </c>
      <c r="I3829" s="8">
        <v>0.55000000000000004</v>
      </c>
      <c r="J3829" s="9">
        <v>2250</v>
      </c>
      <c r="K3829" s="10">
        <f t="shared" si="28"/>
        <v>1237.5</v>
      </c>
      <c r="L3829" s="10">
        <f t="shared" si="29"/>
        <v>433.12500000000006</v>
      </c>
      <c r="M3829" s="11">
        <v>0.35000000000000003</v>
      </c>
      <c r="O3829" s="16"/>
      <c r="P3829" s="14">
        <f>Data!$I3829+0.05</f>
        <v>0.60000000000000009</v>
      </c>
      <c r="Q3829" s="12">
        <f>Data!$J3829-250</f>
        <v>2000</v>
      </c>
      <c r="R3829" s="13">
        <f>Data!$M3829-5%</f>
        <v>0.30000000000000004</v>
      </c>
    </row>
    <row r="3830" spans="1:18" ht="15.75" customHeight="1">
      <c r="A3830" s="1"/>
      <c r="B3830" s="6" t="s">
        <v>14</v>
      </c>
      <c r="C3830" s="6">
        <v>1185732</v>
      </c>
      <c r="D3830" s="7">
        <v>44249</v>
      </c>
      <c r="E3830" s="6" t="s">
        <v>15</v>
      </c>
      <c r="F3830" s="6" t="s">
        <v>129</v>
      </c>
      <c r="G3830" s="6" t="s">
        <v>130</v>
      </c>
      <c r="H3830" s="6" t="s">
        <v>19</v>
      </c>
      <c r="I3830" s="8">
        <v>0.45</v>
      </c>
      <c r="J3830" s="9">
        <v>2750</v>
      </c>
      <c r="K3830" s="10">
        <f t="shared" si="28"/>
        <v>1237.5</v>
      </c>
      <c r="L3830" s="10">
        <f t="shared" si="29"/>
        <v>309.375</v>
      </c>
      <c r="M3830" s="11">
        <v>0.25</v>
      </c>
      <c r="O3830" s="16"/>
      <c r="P3830" s="14">
        <f>Data!$I3830+0.05</f>
        <v>0.5</v>
      </c>
      <c r="Q3830" s="12">
        <f>Data!$J3830-250</f>
        <v>2500</v>
      </c>
      <c r="R3830" s="13">
        <f>Data!$M3830-5%</f>
        <v>0.2</v>
      </c>
    </row>
    <row r="3831" spans="1:18" ht="15.75" customHeight="1">
      <c r="A3831" s="1"/>
      <c r="B3831" s="6" t="s">
        <v>14</v>
      </c>
      <c r="C3831" s="6">
        <v>1185732</v>
      </c>
      <c r="D3831" s="7">
        <v>44249</v>
      </c>
      <c r="E3831" s="6" t="s">
        <v>15</v>
      </c>
      <c r="F3831" s="6" t="s">
        <v>129</v>
      </c>
      <c r="G3831" s="6" t="s">
        <v>130</v>
      </c>
      <c r="H3831" s="6" t="s">
        <v>20</v>
      </c>
      <c r="I3831" s="8">
        <v>0.49999999999999994</v>
      </c>
      <c r="J3831" s="9">
        <v>1750</v>
      </c>
      <c r="K3831" s="10">
        <f t="shared" ref="K3831:K3893" si="30">I3831*J3831</f>
        <v>874.99999999999989</v>
      </c>
      <c r="L3831" s="10">
        <f t="shared" ref="L3831:L3893" si="31">K3831*M3831</f>
        <v>218.74999999999997</v>
      </c>
      <c r="M3831" s="11">
        <v>0.25</v>
      </c>
      <c r="O3831" s="16"/>
      <c r="P3831" s="14">
        <f>Data!$I3831+0.05</f>
        <v>0.54999999999999993</v>
      </c>
      <c r="Q3831" s="12">
        <f>Data!$J3831-250</f>
        <v>1500</v>
      </c>
      <c r="R3831" s="13">
        <f>Data!$M3831-5%</f>
        <v>0.2</v>
      </c>
    </row>
    <row r="3832" spans="1:18" ht="15.75" customHeight="1">
      <c r="A3832" s="1"/>
      <c r="B3832" s="6" t="s">
        <v>14</v>
      </c>
      <c r="C3832" s="6">
        <v>1185732</v>
      </c>
      <c r="D3832" s="7">
        <v>44249</v>
      </c>
      <c r="E3832" s="6" t="s">
        <v>15</v>
      </c>
      <c r="F3832" s="6" t="s">
        <v>129</v>
      </c>
      <c r="G3832" s="6" t="s">
        <v>130</v>
      </c>
      <c r="H3832" s="6" t="s">
        <v>21</v>
      </c>
      <c r="I3832" s="8">
        <v>0.65000000000000013</v>
      </c>
      <c r="J3832" s="9">
        <v>2500</v>
      </c>
      <c r="K3832" s="10">
        <f t="shared" si="30"/>
        <v>1625.0000000000002</v>
      </c>
      <c r="L3832" s="10">
        <f t="shared" si="31"/>
        <v>406.25000000000006</v>
      </c>
      <c r="M3832" s="11">
        <v>0.25</v>
      </c>
      <c r="O3832" s="16"/>
      <c r="P3832" s="14">
        <f>Data!$I3832+0.05</f>
        <v>0.70000000000000018</v>
      </c>
      <c r="Q3832" s="12">
        <f>Data!$J3832-250</f>
        <v>2250</v>
      </c>
      <c r="R3832" s="13">
        <f>Data!$M3832-5%</f>
        <v>0.2</v>
      </c>
    </row>
    <row r="3833" spans="1:18" ht="15.75" customHeight="1">
      <c r="A3833" s="1"/>
      <c r="B3833" s="6" t="s">
        <v>14</v>
      </c>
      <c r="C3833" s="6">
        <v>1185732</v>
      </c>
      <c r="D3833" s="7">
        <v>44249</v>
      </c>
      <c r="E3833" s="6" t="s">
        <v>15</v>
      </c>
      <c r="F3833" s="6" t="s">
        <v>129</v>
      </c>
      <c r="G3833" s="6" t="s">
        <v>130</v>
      </c>
      <c r="H3833" s="6" t="s">
        <v>22</v>
      </c>
      <c r="I3833" s="8">
        <v>0.55000000000000004</v>
      </c>
      <c r="J3833" s="9">
        <v>3500</v>
      </c>
      <c r="K3833" s="10">
        <f t="shared" si="30"/>
        <v>1925.0000000000002</v>
      </c>
      <c r="L3833" s="10">
        <f t="shared" si="31"/>
        <v>577.5</v>
      </c>
      <c r="M3833" s="11">
        <v>0.3</v>
      </c>
      <c r="O3833" s="16"/>
      <c r="P3833" s="14">
        <f>Data!$I3833+0.05</f>
        <v>0.60000000000000009</v>
      </c>
      <c r="Q3833" s="12">
        <f>Data!$J3833-250</f>
        <v>3250</v>
      </c>
      <c r="R3833" s="13">
        <f>Data!$M3833-5%</f>
        <v>0.25</v>
      </c>
    </row>
    <row r="3834" spans="1:18" ht="15.75" customHeight="1">
      <c r="A3834" s="1"/>
      <c r="B3834" s="6" t="s">
        <v>14</v>
      </c>
      <c r="C3834" s="6">
        <v>1185732</v>
      </c>
      <c r="D3834" s="7">
        <v>44275</v>
      </c>
      <c r="E3834" s="6" t="s">
        <v>15</v>
      </c>
      <c r="F3834" s="6" t="s">
        <v>129</v>
      </c>
      <c r="G3834" s="6" t="s">
        <v>130</v>
      </c>
      <c r="H3834" s="6" t="s">
        <v>17</v>
      </c>
      <c r="I3834" s="8">
        <v>0.55000000000000004</v>
      </c>
      <c r="J3834" s="9">
        <v>5450</v>
      </c>
      <c r="K3834" s="10">
        <f t="shared" si="30"/>
        <v>2997.5000000000005</v>
      </c>
      <c r="L3834" s="10">
        <f t="shared" si="31"/>
        <v>1049.1250000000002</v>
      </c>
      <c r="M3834" s="11">
        <v>0.35000000000000003</v>
      </c>
      <c r="O3834" s="16"/>
      <c r="P3834" s="14">
        <f>Data!$I3834+0.05</f>
        <v>0.60000000000000009</v>
      </c>
      <c r="Q3834" s="12">
        <f>Data!$J3834-250</f>
        <v>5200</v>
      </c>
      <c r="R3834" s="13">
        <f>Data!$M3834-5%</f>
        <v>0.30000000000000004</v>
      </c>
    </row>
    <row r="3835" spans="1:18" ht="15.75" customHeight="1">
      <c r="A3835" s="1"/>
      <c r="B3835" s="6" t="s">
        <v>14</v>
      </c>
      <c r="C3835" s="6">
        <v>1185732</v>
      </c>
      <c r="D3835" s="7">
        <v>44275</v>
      </c>
      <c r="E3835" s="6" t="s">
        <v>15</v>
      </c>
      <c r="F3835" s="6" t="s">
        <v>129</v>
      </c>
      <c r="G3835" s="6" t="s">
        <v>130</v>
      </c>
      <c r="H3835" s="6" t="s">
        <v>18</v>
      </c>
      <c r="I3835" s="8">
        <v>0.55000000000000004</v>
      </c>
      <c r="J3835" s="9">
        <v>2500</v>
      </c>
      <c r="K3835" s="10">
        <f t="shared" si="30"/>
        <v>1375</v>
      </c>
      <c r="L3835" s="10">
        <f t="shared" si="31"/>
        <v>481.25000000000006</v>
      </c>
      <c r="M3835" s="11">
        <v>0.35000000000000003</v>
      </c>
      <c r="O3835" s="16"/>
      <c r="P3835" s="14">
        <f>Data!$I3835+0.05</f>
        <v>0.60000000000000009</v>
      </c>
      <c r="Q3835" s="12">
        <f>Data!$J3835-250</f>
        <v>2250</v>
      </c>
      <c r="R3835" s="13">
        <f>Data!$M3835-5%</f>
        <v>0.30000000000000004</v>
      </c>
    </row>
    <row r="3836" spans="1:18" ht="15.75" customHeight="1">
      <c r="A3836" s="1"/>
      <c r="B3836" s="6" t="s">
        <v>14</v>
      </c>
      <c r="C3836" s="6">
        <v>1185732</v>
      </c>
      <c r="D3836" s="7">
        <v>44275</v>
      </c>
      <c r="E3836" s="6" t="s">
        <v>15</v>
      </c>
      <c r="F3836" s="6" t="s">
        <v>129</v>
      </c>
      <c r="G3836" s="6" t="s">
        <v>130</v>
      </c>
      <c r="H3836" s="6" t="s">
        <v>19</v>
      </c>
      <c r="I3836" s="8">
        <v>0.45</v>
      </c>
      <c r="J3836" s="9">
        <v>2750</v>
      </c>
      <c r="K3836" s="10">
        <f t="shared" si="30"/>
        <v>1237.5</v>
      </c>
      <c r="L3836" s="10">
        <f t="shared" si="31"/>
        <v>309.375</v>
      </c>
      <c r="M3836" s="11">
        <v>0.25</v>
      </c>
      <c r="O3836" s="16"/>
      <c r="P3836" s="14">
        <f>Data!$I3836+0.05</f>
        <v>0.5</v>
      </c>
      <c r="Q3836" s="12">
        <f>Data!$J3836-250</f>
        <v>2500</v>
      </c>
      <c r="R3836" s="13">
        <f>Data!$M3836-5%</f>
        <v>0.2</v>
      </c>
    </row>
    <row r="3837" spans="1:18" ht="15.75" customHeight="1">
      <c r="A3837" s="1"/>
      <c r="B3837" s="6" t="s">
        <v>14</v>
      </c>
      <c r="C3837" s="6">
        <v>1185732</v>
      </c>
      <c r="D3837" s="7">
        <v>44275</v>
      </c>
      <c r="E3837" s="6" t="s">
        <v>15</v>
      </c>
      <c r="F3837" s="6" t="s">
        <v>129</v>
      </c>
      <c r="G3837" s="6" t="s">
        <v>130</v>
      </c>
      <c r="H3837" s="6" t="s">
        <v>20</v>
      </c>
      <c r="I3837" s="8">
        <v>0.49999999999999994</v>
      </c>
      <c r="J3837" s="9">
        <v>1250</v>
      </c>
      <c r="K3837" s="10">
        <f t="shared" si="30"/>
        <v>624.99999999999989</v>
      </c>
      <c r="L3837" s="10">
        <f t="shared" si="31"/>
        <v>156.24999999999997</v>
      </c>
      <c r="M3837" s="11">
        <v>0.25</v>
      </c>
      <c r="O3837" s="16"/>
      <c r="P3837" s="14">
        <f>Data!$I3837+0.05</f>
        <v>0.54999999999999993</v>
      </c>
      <c r="Q3837" s="12">
        <f>Data!$J3837-250</f>
        <v>1000</v>
      </c>
      <c r="R3837" s="13">
        <f>Data!$M3837-5%</f>
        <v>0.2</v>
      </c>
    </row>
    <row r="3838" spans="1:18" ht="15.75" customHeight="1">
      <c r="A3838" s="1"/>
      <c r="B3838" s="6" t="s">
        <v>14</v>
      </c>
      <c r="C3838" s="6">
        <v>1185732</v>
      </c>
      <c r="D3838" s="7">
        <v>44275</v>
      </c>
      <c r="E3838" s="6" t="s">
        <v>15</v>
      </c>
      <c r="F3838" s="6" t="s">
        <v>129</v>
      </c>
      <c r="G3838" s="6" t="s">
        <v>130</v>
      </c>
      <c r="H3838" s="6" t="s">
        <v>21</v>
      </c>
      <c r="I3838" s="8">
        <v>0.65000000000000013</v>
      </c>
      <c r="J3838" s="9">
        <v>1750</v>
      </c>
      <c r="K3838" s="10">
        <f t="shared" si="30"/>
        <v>1137.5000000000002</v>
      </c>
      <c r="L3838" s="10">
        <f t="shared" si="31"/>
        <v>284.37500000000006</v>
      </c>
      <c r="M3838" s="11">
        <v>0.25</v>
      </c>
      <c r="O3838" s="16"/>
      <c r="P3838" s="14">
        <f>Data!$I3838+0.05</f>
        <v>0.70000000000000018</v>
      </c>
      <c r="Q3838" s="12">
        <f>Data!$J3838-250</f>
        <v>1500</v>
      </c>
      <c r="R3838" s="13">
        <f>Data!$M3838-5%</f>
        <v>0.2</v>
      </c>
    </row>
    <row r="3839" spans="1:18" ht="15.75" customHeight="1">
      <c r="A3839" s="1"/>
      <c r="B3839" s="6" t="s">
        <v>14</v>
      </c>
      <c r="C3839" s="6">
        <v>1185732</v>
      </c>
      <c r="D3839" s="7">
        <v>44275</v>
      </c>
      <c r="E3839" s="6" t="s">
        <v>15</v>
      </c>
      <c r="F3839" s="6" t="s">
        <v>129</v>
      </c>
      <c r="G3839" s="6" t="s">
        <v>130</v>
      </c>
      <c r="H3839" s="6" t="s">
        <v>22</v>
      </c>
      <c r="I3839" s="8">
        <v>0.55000000000000004</v>
      </c>
      <c r="J3839" s="9">
        <v>2750</v>
      </c>
      <c r="K3839" s="10">
        <f t="shared" si="30"/>
        <v>1512.5000000000002</v>
      </c>
      <c r="L3839" s="10">
        <f t="shared" si="31"/>
        <v>453.75000000000006</v>
      </c>
      <c r="M3839" s="11">
        <v>0.3</v>
      </c>
      <c r="O3839" s="16"/>
      <c r="P3839" s="14">
        <f>Data!$I3839+0.05</f>
        <v>0.60000000000000009</v>
      </c>
      <c r="Q3839" s="12">
        <f>Data!$J3839-250</f>
        <v>2500</v>
      </c>
      <c r="R3839" s="13">
        <f>Data!$M3839-5%</f>
        <v>0.25</v>
      </c>
    </row>
    <row r="3840" spans="1:18" ht="15.75" customHeight="1">
      <c r="A3840" s="1"/>
      <c r="B3840" s="6" t="s">
        <v>14</v>
      </c>
      <c r="C3840" s="6">
        <v>1185732</v>
      </c>
      <c r="D3840" s="7">
        <v>44307</v>
      </c>
      <c r="E3840" s="6" t="s">
        <v>15</v>
      </c>
      <c r="F3840" s="6" t="s">
        <v>129</v>
      </c>
      <c r="G3840" s="6" t="s">
        <v>130</v>
      </c>
      <c r="H3840" s="6" t="s">
        <v>17</v>
      </c>
      <c r="I3840" s="8">
        <v>0.55000000000000004</v>
      </c>
      <c r="J3840" s="9">
        <v>5250</v>
      </c>
      <c r="K3840" s="10">
        <f t="shared" si="30"/>
        <v>2887.5000000000005</v>
      </c>
      <c r="L3840" s="10">
        <f t="shared" si="31"/>
        <v>1010.6250000000002</v>
      </c>
      <c r="M3840" s="11">
        <v>0.35000000000000003</v>
      </c>
      <c r="O3840" s="16"/>
      <c r="P3840" s="14">
        <f>Data!$I3840+0.05</f>
        <v>0.60000000000000009</v>
      </c>
      <c r="Q3840" s="12">
        <f>Data!$J3840-250</f>
        <v>5000</v>
      </c>
      <c r="R3840" s="13">
        <f>Data!$M3840-5%</f>
        <v>0.30000000000000004</v>
      </c>
    </row>
    <row r="3841" spans="1:18" ht="15.75" customHeight="1">
      <c r="A3841" s="1"/>
      <c r="B3841" s="6" t="s">
        <v>14</v>
      </c>
      <c r="C3841" s="6">
        <v>1185732</v>
      </c>
      <c r="D3841" s="7">
        <v>44307</v>
      </c>
      <c r="E3841" s="6" t="s">
        <v>15</v>
      </c>
      <c r="F3841" s="6" t="s">
        <v>129</v>
      </c>
      <c r="G3841" s="6" t="s">
        <v>130</v>
      </c>
      <c r="H3841" s="6" t="s">
        <v>18</v>
      </c>
      <c r="I3841" s="8">
        <v>0.55000000000000004</v>
      </c>
      <c r="J3841" s="9">
        <v>2250</v>
      </c>
      <c r="K3841" s="10">
        <f t="shared" si="30"/>
        <v>1237.5</v>
      </c>
      <c r="L3841" s="10">
        <f t="shared" si="31"/>
        <v>433.12500000000006</v>
      </c>
      <c r="M3841" s="11">
        <v>0.35000000000000003</v>
      </c>
      <c r="O3841" s="16"/>
      <c r="P3841" s="14">
        <f>Data!$I3841+0.05</f>
        <v>0.60000000000000009</v>
      </c>
      <c r="Q3841" s="12">
        <f>Data!$J3841-250</f>
        <v>2000</v>
      </c>
      <c r="R3841" s="13">
        <f>Data!$M3841-5%</f>
        <v>0.30000000000000004</v>
      </c>
    </row>
    <row r="3842" spans="1:18" ht="15.75" customHeight="1">
      <c r="A3842" s="1"/>
      <c r="B3842" s="6" t="s">
        <v>14</v>
      </c>
      <c r="C3842" s="6">
        <v>1185732</v>
      </c>
      <c r="D3842" s="7">
        <v>44307</v>
      </c>
      <c r="E3842" s="6" t="s">
        <v>15</v>
      </c>
      <c r="F3842" s="6" t="s">
        <v>129</v>
      </c>
      <c r="G3842" s="6" t="s">
        <v>130</v>
      </c>
      <c r="H3842" s="6" t="s">
        <v>19</v>
      </c>
      <c r="I3842" s="8">
        <v>0.45</v>
      </c>
      <c r="J3842" s="9">
        <v>2250</v>
      </c>
      <c r="K3842" s="10">
        <f t="shared" si="30"/>
        <v>1012.5</v>
      </c>
      <c r="L3842" s="10">
        <f t="shared" si="31"/>
        <v>253.125</v>
      </c>
      <c r="M3842" s="11">
        <v>0.25</v>
      </c>
      <c r="O3842" s="16"/>
      <c r="P3842" s="14">
        <f>Data!$I3842+0.05</f>
        <v>0.5</v>
      </c>
      <c r="Q3842" s="12">
        <f>Data!$J3842-250</f>
        <v>2000</v>
      </c>
      <c r="R3842" s="13">
        <f>Data!$M3842-5%</f>
        <v>0.2</v>
      </c>
    </row>
    <row r="3843" spans="1:18" ht="15.75" customHeight="1">
      <c r="A3843" s="1"/>
      <c r="B3843" s="6" t="s">
        <v>14</v>
      </c>
      <c r="C3843" s="6">
        <v>1185732</v>
      </c>
      <c r="D3843" s="7">
        <v>44307</v>
      </c>
      <c r="E3843" s="6" t="s">
        <v>15</v>
      </c>
      <c r="F3843" s="6" t="s">
        <v>129</v>
      </c>
      <c r="G3843" s="6" t="s">
        <v>130</v>
      </c>
      <c r="H3843" s="6" t="s">
        <v>20</v>
      </c>
      <c r="I3843" s="8">
        <v>0.49999999999999994</v>
      </c>
      <c r="J3843" s="9">
        <v>1500</v>
      </c>
      <c r="K3843" s="10">
        <f t="shared" si="30"/>
        <v>749.99999999999989</v>
      </c>
      <c r="L3843" s="10">
        <f t="shared" si="31"/>
        <v>187.49999999999997</v>
      </c>
      <c r="M3843" s="11">
        <v>0.25</v>
      </c>
      <c r="O3843" s="16"/>
      <c r="P3843" s="14">
        <f>Data!$I3843+0.05</f>
        <v>0.54999999999999993</v>
      </c>
      <c r="Q3843" s="12">
        <f>Data!$J3843-250</f>
        <v>1250</v>
      </c>
      <c r="R3843" s="13">
        <f>Data!$M3843-5%</f>
        <v>0.2</v>
      </c>
    </row>
    <row r="3844" spans="1:18" ht="15.75" customHeight="1">
      <c r="A3844" s="1"/>
      <c r="B3844" s="6" t="s">
        <v>14</v>
      </c>
      <c r="C3844" s="6">
        <v>1185732</v>
      </c>
      <c r="D3844" s="7">
        <v>44307</v>
      </c>
      <c r="E3844" s="6" t="s">
        <v>15</v>
      </c>
      <c r="F3844" s="6" t="s">
        <v>129</v>
      </c>
      <c r="G3844" s="6" t="s">
        <v>130</v>
      </c>
      <c r="H3844" s="6" t="s">
        <v>21</v>
      </c>
      <c r="I3844" s="8">
        <v>0.60000000000000009</v>
      </c>
      <c r="J3844" s="9">
        <v>1500</v>
      </c>
      <c r="K3844" s="10">
        <f t="shared" si="30"/>
        <v>900.00000000000011</v>
      </c>
      <c r="L3844" s="10">
        <f t="shared" si="31"/>
        <v>225.00000000000003</v>
      </c>
      <c r="M3844" s="11">
        <v>0.25</v>
      </c>
      <c r="O3844" s="16"/>
      <c r="P3844" s="14">
        <f>Data!$I3844+0</f>
        <v>0.60000000000000009</v>
      </c>
      <c r="Q3844" s="12">
        <f>Data!$J3844-250</f>
        <v>1250</v>
      </c>
      <c r="R3844" s="13">
        <f>Data!$M3844-5%</f>
        <v>0.2</v>
      </c>
    </row>
    <row r="3845" spans="1:18" ht="15.75" customHeight="1">
      <c r="A3845" s="1"/>
      <c r="B3845" s="6" t="s">
        <v>14</v>
      </c>
      <c r="C3845" s="6">
        <v>1185732</v>
      </c>
      <c r="D3845" s="7">
        <v>44307</v>
      </c>
      <c r="E3845" s="6" t="s">
        <v>15</v>
      </c>
      <c r="F3845" s="6" t="s">
        <v>129</v>
      </c>
      <c r="G3845" s="6" t="s">
        <v>130</v>
      </c>
      <c r="H3845" s="6" t="s">
        <v>22</v>
      </c>
      <c r="I3845" s="8">
        <v>0.5</v>
      </c>
      <c r="J3845" s="9">
        <v>3000</v>
      </c>
      <c r="K3845" s="10">
        <f t="shared" si="30"/>
        <v>1500</v>
      </c>
      <c r="L3845" s="10">
        <f t="shared" si="31"/>
        <v>450</v>
      </c>
      <c r="M3845" s="11">
        <v>0.3</v>
      </c>
      <c r="O3845" s="16"/>
      <c r="P3845" s="14">
        <f>Data!$I3845+0</f>
        <v>0.5</v>
      </c>
      <c r="Q3845" s="12">
        <f>Data!$J3845-250</f>
        <v>2750</v>
      </c>
      <c r="R3845" s="13">
        <f>Data!$M3845-5%</f>
        <v>0.25</v>
      </c>
    </row>
    <row r="3846" spans="1:18" ht="15.75" customHeight="1">
      <c r="A3846" s="1"/>
      <c r="B3846" s="6" t="s">
        <v>14</v>
      </c>
      <c r="C3846" s="6">
        <v>1185732</v>
      </c>
      <c r="D3846" s="7">
        <v>44336</v>
      </c>
      <c r="E3846" s="6" t="s">
        <v>15</v>
      </c>
      <c r="F3846" s="6" t="s">
        <v>129</v>
      </c>
      <c r="G3846" s="6" t="s">
        <v>130</v>
      </c>
      <c r="H3846" s="6" t="s">
        <v>17</v>
      </c>
      <c r="I3846" s="8">
        <v>0.65</v>
      </c>
      <c r="J3846" s="9">
        <v>5700</v>
      </c>
      <c r="K3846" s="10">
        <f t="shared" si="30"/>
        <v>3705</v>
      </c>
      <c r="L3846" s="10">
        <f t="shared" si="31"/>
        <v>1296.7500000000002</v>
      </c>
      <c r="M3846" s="11">
        <v>0.35000000000000003</v>
      </c>
      <c r="O3846" s="16"/>
      <c r="P3846" s="14">
        <f>Data!$I3846+0</f>
        <v>0.65</v>
      </c>
      <c r="Q3846" s="12">
        <f>Data!$J3846-250</f>
        <v>5450</v>
      </c>
      <c r="R3846" s="13">
        <f>Data!$M3846-5%</f>
        <v>0.30000000000000004</v>
      </c>
    </row>
    <row r="3847" spans="1:18" ht="15.75" customHeight="1">
      <c r="A3847" s="1"/>
      <c r="B3847" s="6" t="s">
        <v>14</v>
      </c>
      <c r="C3847" s="6">
        <v>1185732</v>
      </c>
      <c r="D3847" s="7">
        <v>44336</v>
      </c>
      <c r="E3847" s="6" t="s">
        <v>15</v>
      </c>
      <c r="F3847" s="6" t="s">
        <v>129</v>
      </c>
      <c r="G3847" s="6" t="s">
        <v>130</v>
      </c>
      <c r="H3847" s="6" t="s">
        <v>18</v>
      </c>
      <c r="I3847" s="8">
        <v>0.60000000000000009</v>
      </c>
      <c r="J3847" s="9">
        <v>2750</v>
      </c>
      <c r="K3847" s="10">
        <f t="shared" si="30"/>
        <v>1650.0000000000002</v>
      </c>
      <c r="L3847" s="10">
        <f t="shared" si="31"/>
        <v>577.50000000000011</v>
      </c>
      <c r="M3847" s="11">
        <v>0.35000000000000003</v>
      </c>
      <c r="O3847" s="16"/>
      <c r="P3847" s="14">
        <f>Data!$I3847+0</f>
        <v>0.60000000000000009</v>
      </c>
      <c r="Q3847" s="12">
        <f>Data!$J3847-250</f>
        <v>2500</v>
      </c>
      <c r="R3847" s="13">
        <f>Data!$M3847-5%</f>
        <v>0.30000000000000004</v>
      </c>
    </row>
    <row r="3848" spans="1:18" ht="15.75" customHeight="1">
      <c r="A3848" s="1"/>
      <c r="B3848" s="6" t="s">
        <v>14</v>
      </c>
      <c r="C3848" s="6">
        <v>1185732</v>
      </c>
      <c r="D3848" s="7">
        <v>44336</v>
      </c>
      <c r="E3848" s="6" t="s">
        <v>15</v>
      </c>
      <c r="F3848" s="6" t="s">
        <v>129</v>
      </c>
      <c r="G3848" s="6" t="s">
        <v>130</v>
      </c>
      <c r="H3848" s="6" t="s">
        <v>19</v>
      </c>
      <c r="I3848" s="8">
        <v>0.55000000000000004</v>
      </c>
      <c r="J3848" s="9">
        <v>3000</v>
      </c>
      <c r="K3848" s="10">
        <f t="shared" si="30"/>
        <v>1650.0000000000002</v>
      </c>
      <c r="L3848" s="10">
        <f t="shared" si="31"/>
        <v>412.50000000000006</v>
      </c>
      <c r="M3848" s="11">
        <v>0.25</v>
      </c>
      <c r="O3848" s="16"/>
      <c r="P3848" s="14">
        <f>Data!$I3848+0</f>
        <v>0.55000000000000004</v>
      </c>
      <c r="Q3848" s="12">
        <f>Data!$J3848-250</f>
        <v>2750</v>
      </c>
      <c r="R3848" s="13">
        <f>Data!$M3848-5%</f>
        <v>0.2</v>
      </c>
    </row>
    <row r="3849" spans="1:18" ht="15.75" customHeight="1">
      <c r="A3849" s="1"/>
      <c r="B3849" s="6" t="s">
        <v>14</v>
      </c>
      <c r="C3849" s="6">
        <v>1185732</v>
      </c>
      <c r="D3849" s="7">
        <v>44336</v>
      </c>
      <c r="E3849" s="6" t="s">
        <v>15</v>
      </c>
      <c r="F3849" s="6" t="s">
        <v>129</v>
      </c>
      <c r="G3849" s="6" t="s">
        <v>130</v>
      </c>
      <c r="H3849" s="6" t="s">
        <v>20</v>
      </c>
      <c r="I3849" s="8">
        <v>0.55000000000000004</v>
      </c>
      <c r="J3849" s="9">
        <v>2500</v>
      </c>
      <c r="K3849" s="10">
        <f t="shared" si="30"/>
        <v>1375</v>
      </c>
      <c r="L3849" s="10">
        <f t="shared" si="31"/>
        <v>343.75</v>
      </c>
      <c r="M3849" s="11">
        <v>0.25</v>
      </c>
      <c r="O3849" s="16"/>
      <c r="P3849" s="14">
        <f>Data!$I3849+0</f>
        <v>0.55000000000000004</v>
      </c>
      <c r="Q3849" s="12">
        <f>Data!$J3849-250</f>
        <v>2250</v>
      </c>
      <c r="R3849" s="13">
        <f>Data!$M3849-5%</f>
        <v>0.2</v>
      </c>
    </row>
    <row r="3850" spans="1:18" ht="15.75" customHeight="1">
      <c r="A3850" s="1"/>
      <c r="B3850" s="6" t="s">
        <v>14</v>
      </c>
      <c r="C3850" s="6">
        <v>1185732</v>
      </c>
      <c r="D3850" s="7">
        <v>44336</v>
      </c>
      <c r="E3850" s="6" t="s">
        <v>15</v>
      </c>
      <c r="F3850" s="6" t="s">
        <v>129</v>
      </c>
      <c r="G3850" s="6" t="s">
        <v>130</v>
      </c>
      <c r="H3850" s="6" t="s">
        <v>21</v>
      </c>
      <c r="I3850" s="8">
        <v>0.65</v>
      </c>
      <c r="J3850" s="9">
        <v>2750</v>
      </c>
      <c r="K3850" s="10">
        <f t="shared" si="30"/>
        <v>1787.5</v>
      </c>
      <c r="L3850" s="10">
        <f t="shared" si="31"/>
        <v>446.875</v>
      </c>
      <c r="M3850" s="11">
        <v>0.25</v>
      </c>
      <c r="O3850" s="16"/>
      <c r="P3850" s="14">
        <f>Data!$I3850+0</f>
        <v>0.65</v>
      </c>
      <c r="Q3850" s="12">
        <f>Data!$J3850-250</f>
        <v>2500</v>
      </c>
      <c r="R3850" s="13">
        <f>Data!$M3850-5%</f>
        <v>0.2</v>
      </c>
    </row>
    <row r="3851" spans="1:18" ht="15.75" customHeight="1">
      <c r="A3851" s="1"/>
      <c r="B3851" s="6" t="s">
        <v>14</v>
      </c>
      <c r="C3851" s="6">
        <v>1185732</v>
      </c>
      <c r="D3851" s="7">
        <v>44336</v>
      </c>
      <c r="E3851" s="6" t="s">
        <v>15</v>
      </c>
      <c r="F3851" s="6" t="s">
        <v>129</v>
      </c>
      <c r="G3851" s="6" t="s">
        <v>130</v>
      </c>
      <c r="H3851" s="6" t="s">
        <v>22</v>
      </c>
      <c r="I3851" s="8">
        <v>0.70000000000000007</v>
      </c>
      <c r="J3851" s="9">
        <v>4000</v>
      </c>
      <c r="K3851" s="10">
        <f t="shared" si="30"/>
        <v>2800.0000000000005</v>
      </c>
      <c r="L3851" s="10">
        <f t="shared" si="31"/>
        <v>840.00000000000011</v>
      </c>
      <c r="M3851" s="11">
        <v>0.3</v>
      </c>
      <c r="O3851" s="16"/>
      <c r="P3851" s="14">
        <f>Data!$I3851+0</f>
        <v>0.70000000000000007</v>
      </c>
      <c r="Q3851" s="12">
        <f>Data!$J3851-250</f>
        <v>3750</v>
      </c>
      <c r="R3851" s="13">
        <f>Data!$M3851-5%</f>
        <v>0.25</v>
      </c>
    </row>
    <row r="3852" spans="1:18" ht="15.75" customHeight="1">
      <c r="A3852" s="1"/>
      <c r="B3852" s="6" t="s">
        <v>14</v>
      </c>
      <c r="C3852" s="6">
        <v>1185732</v>
      </c>
      <c r="D3852" s="7">
        <v>44369</v>
      </c>
      <c r="E3852" s="6" t="s">
        <v>15</v>
      </c>
      <c r="F3852" s="6" t="s">
        <v>129</v>
      </c>
      <c r="G3852" s="6" t="s">
        <v>130</v>
      </c>
      <c r="H3852" s="6" t="s">
        <v>17</v>
      </c>
      <c r="I3852" s="8">
        <v>0.65</v>
      </c>
      <c r="J3852" s="9">
        <v>6500</v>
      </c>
      <c r="K3852" s="10">
        <f t="shared" si="30"/>
        <v>4225</v>
      </c>
      <c r="L3852" s="10">
        <f t="shared" si="31"/>
        <v>1478.7500000000002</v>
      </c>
      <c r="M3852" s="11">
        <v>0.35000000000000003</v>
      </c>
      <c r="O3852" s="16"/>
      <c r="P3852" s="14">
        <f>Data!$I3852+0</f>
        <v>0.65</v>
      </c>
      <c r="Q3852" s="12">
        <f>Data!$J3852-250</f>
        <v>6250</v>
      </c>
      <c r="R3852" s="13">
        <f>Data!$M3852-5%</f>
        <v>0.30000000000000004</v>
      </c>
    </row>
    <row r="3853" spans="1:18" ht="15.75" customHeight="1">
      <c r="A3853" s="1"/>
      <c r="B3853" s="6" t="s">
        <v>14</v>
      </c>
      <c r="C3853" s="6">
        <v>1185732</v>
      </c>
      <c r="D3853" s="7">
        <v>44369</v>
      </c>
      <c r="E3853" s="6" t="s">
        <v>15</v>
      </c>
      <c r="F3853" s="6" t="s">
        <v>129</v>
      </c>
      <c r="G3853" s="6" t="s">
        <v>130</v>
      </c>
      <c r="H3853" s="6" t="s">
        <v>18</v>
      </c>
      <c r="I3853" s="8">
        <v>0.60000000000000009</v>
      </c>
      <c r="J3853" s="9">
        <v>4000</v>
      </c>
      <c r="K3853" s="10">
        <f t="shared" si="30"/>
        <v>2400.0000000000005</v>
      </c>
      <c r="L3853" s="10">
        <f t="shared" si="31"/>
        <v>840.00000000000023</v>
      </c>
      <c r="M3853" s="11">
        <v>0.35000000000000003</v>
      </c>
      <c r="O3853" s="16"/>
      <c r="P3853" s="14">
        <f>Data!$I3853+0</f>
        <v>0.60000000000000009</v>
      </c>
      <c r="Q3853" s="12">
        <f>Data!$J3853-250</f>
        <v>3750</v>
      </c>
      <c r="R3853" s="13">
        <f>Data!$M3853-5%</f>
        <v>0.30000000000000004</v>
      </c>
    </row>
    <row r="3854" spans="1:18" ht="15.75" customHeight="1">
      <c r="A3854" s="1"/>
      <c r="B3854" s="6" t="s">
        <v>14</v>
      </c>
      <c r="C3854" s="6">
        <v>1185732</v>
      </c>
      <c r="D3854" s="7">
        <v>44369</v>
      </c>
      <c r="E3854" s="6" t="s">
        <v>15</v>
      </c>
      <c r="F3854" s="6" t="s">
        <v>129</v>
      </c>
      <c r="G3854" s="6" t="s">
        <v>130</v>
      </c>
      <c r="H3854" s="6" t="s">
        <v>19</v>
      </c>
      <c r="I3854" s="8">
        <v>0.55000000000000004</v>
      </c>
      <c r="J3854" s="9">
        <v>3250</v>
      </c>
      <c r="K3854" s="10">
        <f t="shared" si="30"/>
        <v>1787.5000000000002</v>
      </c>
      <c r="L3854" s="10">
        <f t="shared" si="31"/>
        <v>446.87500000000006</v>
      </c>
      <c r="M3854" s="11">
        <v>0.25</v>
      </c>
      <c r="O3854" s="16"/>
      <c r="P3854" s="14">
        <f>Data!$I3854+0</f>
        <v>0.55000000000000004</v>
      </c>
      <c r="Q3854" s="12">
        <f>Data!$J3854-250</f>
        <v>3000</v>
      </c>
      <c r="R3854" s="13">
        <f>Data!$M3854-5%</f>
        <v>0.2</v>
      </c>
    </row>
    <row r="3855" spans="1:18" ht="15.75" customHeight="1">
      <c r="A3855" s="1"/>
      <c r="B3855" s="6" t="s">
        <v>14</v>
      </c>
      <c r="C3855" s="6">
        <v>1185732</v>
      </c>
      <c r="D3855" s="7">
        <v>44369</v>
      </c>
      <c r="E3855" s="6" t="s">
        <v>15</v>
      </c>
      <c r="F3855" s="6" t="s">
        <v>129</v>
      </c>
      <c r="G3855" s="6" t="s">
        <v>130</v>
      </c>
      <c r="H3855" s="6" t="s">
        <v>20</v>
      </c>
      <c r="I3855" s="8">
        <v>0.55000000000000004</v>
      </c>
      <c r="J3855" s="9">
        <v>3000</v>
      </c>
      <c r="K3855" s="10">
        <f t="shared" si="30"/>
        <v>1650.0000000000002</v>
      </c>
      <c r="L3855" s="10">
        <f t="shared" si="31"/>
        <v>412.50000000000006</v>
      </c>
      <c r="M3855" s="11">
        <v>0.25</v>
      </c>
      <c r="O3855" s="16"/>
      <c r="P3855" s="14">
        <f>Data!$I3855+0</f>
        <v>0.55000000000000004</v>
      </c>
      <c r="Q3855" s="12">
        <f>Data!$J3855-250</f>
        <v>2750</v>
      </c>
      <c r="R3855" s="13">
        <f>Data!$M3855-5%</f>
        <v>0.2</v>
      </c>
    </row>
    <row r="3856" spans="1:18" ht="15.75" customHeight="1">
      <c r="A3856" s="1"/>
      <c r="B3856" s="6" t="s">
        <v>14</v>
      </c>
      <c r="C3856" s="6">
        <v>1185732</v>
      </c>
      <c r="D3856" s="7">
        <v>44369</v>
      </c>
      <c r="E3856" s="6" t="s">
        <v>15</v>
      </c>
      <c r="F3856" s="6" t="s">
        <v>129</v>
      </c>
      <c r="G3856" s="6" t="s">
        <v>130</v>
      </c>
      <c r="H3856" s="6" t="s">
        <v>21</v>
      </c>
      <c r="I3856" s="8">
        <v>0.65</v>
      </c>
      <c r="J3856" s="9">
        <v>3000</v>
      </c>
      <c r="K3856" s="10">
        <f t="shared" si="30"/>
        <v>1950</v>
      </c>
      <c r="L3856" s="10">
        <f t="shared" si="31"/>
        <v>487.5</v>
      </c>
      <c r="M3856" s="11">
        <v>0.25</v>
      </c>
      <c r="O3856" s="16"/>
      <c r="P3856" s="14">
        <f>Data!$I3856+0</f>
        <v>0.65</v>
      </c>
      <c r="Q3856" s="12">
        <f>Data!$J3856-250</f>
        <v>2750</v>
      </c>
      <c r="R3856" s="13">
        <f>Data!$M3856-5%</f>
        <v>0.2</v>
      </c>
    </row>
    <row r="3857" spans="1:18" ht="15.75" customHeight="1">
      <c r="A3857" s="1"/>
      <c r="B3857" s="6" t="s">
        <v>14</v>
      </c>
      <c r="C3857" s="6">
        <v>1185732</v>
      </c>
      <c r="D3857" s="7">
        <v>44369</v>
      </c>
      <c r="E3857" s="6" t="s">
        <v>15</v>
      </c>
      <c r="F3857" s="6" t="s">
        <v>129</v>
      </c>
      <c r="G3857" s="6" t="s">
        <v>130</v>
      </c>
      <c r="H3857" s="6" t="s">
        <v>22</v>
      </c>
      <c r="I3857" s="8">
        <v>0.70000000000000007</v>
      </c>
      <c r="J3857" s="9">
        <v>4500</v>
      </c>
      <c r="K3857" s="10">
        <f t="shared" si="30"/>
        <v>3150.0000000000005</v>
      </c>
      <c r="L3857" s="10">
        <f t="shared" si="31"/>
        <v>945.00000000000011</v>
      </c>
      <c r="M3857" s="11">
        <v>0.3</v>
      </c>
      <c r="O3857" s="16"/>
      <c r="P3857" s="14">
        <f>Data!$I3857+0</f>
        <v>0.70000000000000007</v>
      </c>
      <c r="Q3857" s="12">
        <f>Data!$J3857-250</f>
        <v>4250</v>
      </c>
      <c r="R3857" s="13">
        <f>Data!$M3857-5%</f>
        <v>0.25</v>
      </c>
    </row>
    <row r="3858" spans="1:18" ht="15.75" customHeight="1">
      <c r="A3858" s="1"/>
      <c r="B3858" s="6" t="s">
        <v>14</v>
      </c>
      <c r="C3858" s="6">
        <v>1185732</v>
      </c>
      <c r="D3858" s="7">
        <v>44397</v>
      </c>
      <c r="E3858" s="6" t="s">
        <v>15</v>
      </c>
      <c r="F3858" s="6" t="s">
        <v>129</v>
      </c>
      <c r="G3858" s="6" t="s">
        <v>130</v>
      </c>
      <c r="H3858" s="6" t="s">
        <v>17</v>
      </c>
      <c r="I3858" s="8">
        <v>0.65</v>
      </c>
      <c r="J3858" s="9">
        <v>6750</v>
      </c>
      <c r="K3858" s="10">
        <f t="shared" si="30"/>
        <v>4387.5</v>
      </c>
      <c r="L3858" s="10">
        <f t="shared" si="31"/>
        <v>1535.6250000000002</v>
      </c>
      <c r="M3858" s="11">
        <v>0.35000000000000003</v>
      </c>
      <c r="O3858" s="16"/>
      <c r="P3858" s="14">
        <f>Data!$I3858+0</f>
        <v>0.65</v>
      </c>
      <c r="Q3858" s="12">
        <f>Data!$J3858-250</f>
        <v>6500</v>
      </c>
      <c r="R3858" s="13">
        <f>Data!$M3858-5%</f>
        <v>0.30000000000000004</v>
      </c>
    </row>
    <row r="3859" spans="1:18" ht="15.75" customHeight="1">
      <c r="A3859" s="1"/>
      <c r="B3859" s="6" t="s">
        <v>14</v>
      </c>
      <c r="C3859" s="6">
        <v>1185732</v>
      </c>
      <c r="D3859" s="7">
        <v>44397</v>
      </c>
      <c r="E3859" s="6" t="s">
        <v>15</v>
      </c>
      <c r="F3859" s="6" t="s">
        <v>129</v>
      </c>
      <c r="G3859" s="6" t="s">
        <v>130</v>
      </c>
      <c r="H3859" s="6" t="s">
        <v>18</v>
      </c>
      <c r="I3859" s="8">
        <v>0.60000000000000009</v>
      </c>
      <c r="J3859" s="9">
        <v>4250</v>
      </c>
      <c r="K3859" s="10">
        <f t="shared" si="30"/>
        <v>2550.0000000000005</v>
      </c>
      <c r="L3859" s="10">
        <f t="shared" si="31"/>
        <v>892.50000000000023</v>
      </c>
      <c r="M3859" s="11">
        <v>0.35000000000000003</v>
      </c>
      <c r="O3859" s="16"/>
      <c r="P3859" s="14">
        <f>Data!$I3859+0</f>
        <v>0.60000000000000009</v>
      </c>
      <c r="Q3859" s="12">
        <f>Data!$J3859-250</f>
        <v>4000</v>
      </c>
      <c r="R3859" s="13">
        <f>Data!$M3859-5%</f>
        <v>0.30000000000000004</v>
      </c>
    </row>
    <row r="3860" spans="1:18" ht="15.75" customHeight="1">
      <c r="A3860" s="1"/>
      <c r="B3860" s="6" t="s">
        <v>14</v>
      </c>
      <c r="C3860" s="6">
        <v>1185732</v>
      </c>
      <c r="D3860" s="7">
        <v>44397</v>
      </c>
      <c r="E3860" s="6" t="s">
        <v>15</v>
      </c>
      <c r="F3860" s="6" t="s">
        <v>129</v>
      </c>
      <c r="G3860" s="6" t="s">
        <v>130</v>
      </c>
      <c r="H3860" s="6" t="s">
        <v>19</v>
      </c>
      <c r="I3860" s="8">
        <v>0.55000000000000004</v>
      </c>
      <c r="J3860" s="9">
        <v>3500</v>
      </c>
      <c r="K3860" s="10">
        <f t="shared" si="30"/>
        <v>1925.0000000000002</v>
      </c>
      <c r="L3860" s="10">
        <f t="shared" si="31"/>
        <v>481.25000000000006</v>
      </c>
      <c r="M3860" s="11">
        <v>0.25</v>
      </c>
      <c r="O3860" s="16"/>
      <c r="P3860" s="14">
        <f>Data!$I3860+0</f>
        <v>0.55000000000000004</v>
      </c>
      <c r="Q3860" s="12">
        <f>Data!$J3860-250</f>
        <v>3250</v>
      </c>
      <c r="R3860" s="13">
        <f>Data!$M3860-5%</f>
        <v>0.2</v>
      </c>
    </row>
    <row r="3861" spans="1:18" ht="15.75" customHeight="1">
      <c r="A3861" s="1"/>
      <c r="B3861" s="6" t="s">
        <v>14</v>
      </c>
      <c r="C3861" s="6">
        <v>1185732</v>
      </c>
      <c r="D3861" s="7">
        <v>44397</v>
      </c>
      <c r="E3861" s="6" t="s">
        <v>15</v>
      </c>
      <c r="F3861" s="6" t="s">
        <v>129</v>
      </c>
      <c r="G3861" s="6" t="s">
        <v>130</v>
      </c>
      <c r="H3861" s="6" t="s">
        <v>20</v>
      </c>
      <c r="I3861" s="8">
        <v>0.55000000000000004</v>
      </c>
      <c r="J3861" s="9">
        <v>3000</v>
      </c>
      <c r="K3861" s="10">
        <f t="shared" si="30"/>
        <v>1650.0000000000002</v>
      </c>
      <c r="L3861" s="10">
        <f t="shared" si="31"/>
        <v>412.50000000000006</v>
      </c>
      <c r="M3861" s="11">
        <v>0.25</v>
      </c>
      <c r="O3861" s="16"/>
      <c r="P3861" s="14">
        <f>Data!$I3861+0</f>
        <v>0.55000000000000004</v>
      </c>
      <c r="Q3861" s="12">
        <f>Data!$J3861-250</f>
        <v>2750</v>
      </c>
      <c r="R3861" s="13">
        <f>Data!$M3861-5%</f>
        <v>0.2</v>
      </c>
    </row>
    <row r="3862" spans="1:18" ht="15.75" customHeight="1">
      <c r="A3862" s="1"/>
      <c r="B3862" s="6" t="s">
        <v>14</v>
      </c>
      <c r="C3862" s="6">
        <v>1185732</v>
      </c>
      <c r="D3862" s="7">
        <v>44397</v>
      </c>
      <c r="E3862" s="6" t="s">
        <v>15</v>
      </c>
      <c r="F3862" s="6" t="s">
        <v>129</v>
      </c>
      <c r="G3862" s="6" t="s">
        <v>130</v>
      </c>
      <c r="H3862" s="6" t="s">
        <v>21</v>
      </c>
      <c r="I3862" s="8">
        <v>0.65</v>
      </c>
      <c r="J3862" s="9">
        <v>3250</v>
      </c>
      <c r="K3862" s="10">
        <f t="shared" si="30"/>
        <v>2112.5</v>
      </c>
      <c r="L3862" s="10">
        <f t="shared" si="31"/>
        <v>528.125</v>
      </c>
      <c r="M3862" s="11">
        <v>0.25</v>
      </c>
      <c r="O3862" s="16"/>
      <c r="P3862" s="14">
        <f>Data!$I3862+0</f>
        <v>0.65</v>
      </c>
      <c r="Q3862" s="12">
        <f>Data!$J3862-250</f>
        <v>3000</v>
      </c>
      <c r="R3862" s="13">
        <f>Data!$M3862-5%</f>
        <v>0.2</v>
      </c>
    </row>
    <row r="3863" spans="1:18" ht="15.75" customHeight="1">
      <c r="A3863" s="1"/>
      <c r="B3863" s="6" t="s">
        <v>14</v>
      </c>
      <c r="C3863" s="6">
        <v>1185732</v>
      </c>
      <c r="D3863" s="7">
        <v>44397</v>
      </c>
      <c r="E3863" s="6" t="s">
        <v>15</v>
      </c>
      <c r="F3863" s="6" t="s">
        <v>129</v>
      </c>
      <c r="G3863" s="6" t="s">
        <v>130</v>
      </c>
      <c r="H3863" s="6" t="s">
        <v>22</v>
      </c>
      <c r="I3863" s="8">
        <v>0.70000000000000007</v>
      </c>
      <c r="J3863" s="9">
        <v>5000</v>
      </c>
      <c r="K3863" s="10">
        <f t="shared" si="30"/>
        <v>3500.0000000000005</v>
      </c>
      <c r="L3863" s="10">
        <f t="shared" si="31"/>
        <v>1050</v>
      </c>
      <c r="M3863" s="11">
        <v>0.3</v>
      </c>
      <c r="O3863" s="16"/>
      <c r="P3863" s="14">
        <f>Data!$I3863+0</f>
        <v>0.70000000000000007</v>
      </c>
      <c r="Q3863" s="12">
        <f>Data!$J3863-250</f>
        <v>4750</v>
      </c>
      <c r="R3863" s="13">
        <f>Data!$M3863-5%</f>
        <v>0.25</v>
      </c>
    </row>
    <row r="3864" spans="1:18" ht="15.75" customHeight="1">
      <c r="A3864" s="1"/>
      <c r="B3864" s="6" t="s">
        <v>14</v>
      </c>
      <c r="C3864" s="6">
        <v>1185732</v>
      </c>
      <c r="D3864" s="7">
        <v>44429</v>
      </c>
      <c r="E3864" s="6" t="s">
        <v>15</v>
      </c>
      <c r="F3864" s="6" t="s">
        <v>129</v>
      </c>
      <c r="G3864" s="6" t="s">
        <v>130</v>
      </c>
      <c r="H3864" s="6" t="s">
        <v>17</v>
      </c>
      <c r="I3864" s="8">
        <v>0.65</v>
      </c>
      <c r="J3864" s="9">
        <v>6500</v>
      </c>
      <c r="K3864" s="10">
        <f t="shared" si="30"/>
        <v>4225</v>
      </c>
      <c r="L3864" s="10">
        <f t="shared" si="31"/>
        <v>1478.7500000000002</v>
      </c>
      <c r="M3864" s="11">
        <v>0.35000000000000003</v>
      </c>
      <c r="O3864" s="16"/>
      <c r="P3864" s="14">
        <f>Data!$I3864+0</f>
        <v>0.65</v>
      </c>
      <c r="Q3864" s="12">
        <f>Data!$J3864-250</f>
        <v>6250</v>
      </c>
      <c r="R3864" s="13">
        <f>Data!$M3864-5%</f>
        <v>0.30000000000000004</v>
      </c>
    </row>
    <row r="3865" spans="1:18" ht="15.75" customHeight="1">
      <c r="A3865" s="1"/>
      <c r="B3865" s="6" t="s">
        <v>14</v>
      </c>
      <c r="C3865" s="6">
        <v>1185732</v>
      </c>
      <c r="D3865" s="7">
        <v>44429</v>
      </c>
      <c r="E3865" s="6" t="s">
        <v>15</v>
      </c>
      <c r="F3865" s="6" t="s">
        <v>129</v>
      </c>
      <c r="G3865" s="6" t="s">
        <v>130</v>
      </c>
      <c r="H3865" s="6" t="s">
        <v>18</v>
      </c>
      <c r="I3865" s="8">
        <v>0.60000000000000009</v>
      </c>
      <c r="J3865" s="9">
        <v>4250</v>
      </c>
      <c r="K3865" s="10">
        <f t="shared" si="30"/>
        <v>2550.0000000000005</v>
      </c>
      <c r="L3865" s="10">
        <f t="shared" si="31"/>
        <v>892.50000000000023</v>
      </c>
      <c r="M3865" s="11">
        <v>0.35000000000000003</v>
      </c>
      <c r="O3865" s="16"/>
      <c r="P3865" s="14">
        <f>Data!$I3865+0</f>
        <v>0.60000000000000009</v>
      </c>
      <c r="Q3865" s="12">
        <f>Data!$J3865-250</f>
        <v>4000</v>
      </c>
      <c r="R3865" s="13">
        <f>Data!$M3865-5%</f>
        <v>0.30000000000000004</v>
      </c>
    </row>
    <row r="3866" spans="1:18" ht="15.75" customHeight="1">
      <c r="A3866" s="1"/>
      <c r="B3866" s="6" t="s">
        <v>14</v>
      </c>
      <c r="C3866" s="6">
        <v>1185732</v>
      </c>
      <c r="D3866" s="7">
        <v>44429</v>
      </c>
      <c r="E3866" s="6" t="s">
        <v>15</v>
      </c>
      <c r="F3866" s="6" t="s">
        <v>129</v>
      </c>
      <c r="G3866" s="6" t="s">
        <v>130</v>
      </c>
      <c r="H3866" s="6" t="s">
        <v>19</v>
      </c>
      <c r="I3866" s="8">
        <v>0.55000000000000004</v>
      </c>
      <c r="J3866" s="9">
        <v>3500</v>
      </c>
      <c r="K3866" s="10">
        <f t="shared" si="30"/>
        <v>1925.0000000000002</v>
      </c>
      <c r="L3866" s="10">
        <f t="shared" si="31"/>
        <v>481.25000000000006</v>
      </c>
      <c r="M3866" s="11">
        <v>0.25</v>
      </c>
      <c r="O3866" s="16"/>
      <c r="P3866" s="14">
        <f>Data!$I3866+0</f>
        <v>0.55000000000000004</v>
      </c>
      <c r="Q3866" s="12">
        <f>Data!$J3866-250</f>
        <v>3250</v>
      </c>
      <c r="R3866" s="13">
        <f>Data!$M3866-5%</f>
        <v>0.2</v>
      </c>
    </row>
    <row r="3867" spans="1:18" ht="15.75" customHeight="1">
      <c r="A3867" s="1"/>
      <c r="B3867" s="6" t="s">
        <v>14</v>
      </c>
      <c r="C3867" s="6">
        <v>1185732</v>
      </c>
      <c r="D3867" s="7">
        <v>44429</v>
      </c>
      <c r="E3867" s="6" t="s">
        <v>15</v>
      </c>
      <c r="F3867" s="6" t="s">
        <v>129</v>
      </c>
      <c r="G3867" s="6" t="s">
        <v>130</v>
      </c>
      <c r="H3867" s="6" t="s">
        <v>20</v>
      </c>
      <c r="I3867" s="8">
        <v>0.55000000000000004</v>
      </c>
      <c r="J3867" s="9">
        <v>2500</v>
      </c>
      <c r="K3867" s="10">
        <f t="shared" si="30"/>
        <v>1375</v>
      </c>
      <c r="L3867" s="10">
        <f t="shared" si="31"/>
        <v>343.75</v>
      </c>
      <c r="M3867" s="11">
        <v>0.25</v>
      </c>
      <c r="O3867" s="16"/>
      <c r="P3867" s="14">
        <f>Data!$I3867+0</f>
        <v>0.55000000000000004</v>
      </c>
      <c r="Q3867" s="12">
        <f>Data!$J3867-250</f>
        <v>2250</v>
      </c>
      <c r="R3867" s="13">
        <f>Data!$M3867-5%</f>
        <v>0.2</v>
      </c>
    </row>
    <row r="3868" spans="1:18" ht="15.75" customHeight="1">
      <c r="A3868" s="1"/>
      <c r="B3868" s="6" t="s">
        <v>14</v>
      </c>
      <c r="C3868" s="6">
        <v>1185732</v>
      </c>
      <c r="D3868" s="7">
        <v>44429</v>
      </c>
      <c r="E3868" s="6" t="s">
        <v>15</v>
      </c>
      <c r="F3868" s="6" t="s">
        <v>129</v>
      </c>
      <c r="G3868" s="6" t="s">
        <v>130</v>
      </c>
      <c r="H3868" s="6" t="s">
        <v>21</v>
      </c>
      <c r="I3868" s="8">
        <v>0.65</v>
      </c>
      <c r="J3868" s="9">
        <v>2250</v>
      </c>
      <c r="K3868" s="10">
        <f t="shared" si="30"/>
        <v>1462.5</v>
      </c>
      <c r="L3868" s="10">
        <f t="shared" si="31"/>
        <v>365.625</v>
      </c>
      <c r="M3868" s="11">
        <v>0.25</v>
      </c>
      <c r="O3868" s="16"/>
      <c r="P3868" s="14">
        <f>Data!$I3868+0</f>
        <v>0.65</v>
      </c>
      <c r="Q3868" s="12">
        <f>Data!$J3868-250</f>
        <v>2000</v>
      </c>
      <c r="R3868" s="13">
        <f>Data!$M3868-5%</f>
        <v>0.2</v>
      </c>
    </row>
    <row r="3869" spans="1:18" ht="15.75" customHeight="1">
      <c r="A3869" s="1"/>
      <c r="B3869" s="6" t="s">
        <v>14</v>
      </c>
      <c r="C3869" s="6">
        <v>1185732</v>
      </c>
      <c r="D3869" s="7">
        <v>44429</v>
      </c>
      <c r="E3869" s="6" t="s">
        <v>15</v>
      </c>
      <c r="F3869" s="6" t="s">
        <v>129</v>
      </c>
      <c r="G3869" s="6" t="s">
        <v>130</v>
      </c>
      <c r="H3869" s="6" t="s">
        <v>22</v>
      </c>
      <c r="I3869" s="8">
        <v>0.70000000000000007</v>
      </c>
      <c r="J3869" s="9">
        <v>4000</v>
      </c>
      <c r="K3869" s="10">
        <f t="shared" si="30"/>
        <v>2800.0000000000005</v>
      </c>
      <c r="L3869" s="10">
        <f t="shared" si="31"/>
        <v>840.00000000000011</v>
      </c>
      <c r="M3869" s="11">
        <v>0.3</v>
      </c>
      <c r="O3869" s="16"/>
      <c r="P3869" s="14">
        <f>Data!$I3869+0</f>
        <v>0.70000000000000007</v>
      </c>
      <c r="Q3869" s="12">
        <f>Data!$J3869-250</f>
        <v>3750</v>
      </c>
      <c r="R3869" s="13">
        <f>Data!$M3869-5%</f>
        <v>0.25</v>
      </c>
    </row>
    <row r="3870" spans="1:18" ht="15.75" customHeight="1">
      <c r="A3870" s="1"/>
      <c r="B3870" s="6" t="s">
        <v>14</v>
      </c>
      <c r="C3870" s="6">
        <v>1185732</v>
      </c>
      <c r="D3870" s="7">
        <v>44459</v>
      </c>
      <c r="E3870" s="6" t="s">
        <v>15</v>
      </c>
      <c r="F3870" s="6" t="s">
        <v>129</v>
      </c>
      <c r="G3870" s="6" t="s">
        <v>130</v>
      </c>
      <c r="H3870" s="6" t="s">
        <v>17</v>
      </c>
      <c r="I3870" s="8">
        <v>0.65</v>
      </c>
      <c r="J3870" s="9">
        <v>5250</v>
      </c>
      <c r="K3870" s="10">
        <f t="shared" si="30"/>
        <v>3412.5</v>
      </c>
      <c r="L3870" s="10">
        <f t="shared" si="31"/>
        <v>1194.375</v>
      </c>
      <c r="M3870" s="11">
        <v>0.35000000000000003</v>
      </c>
      <c r="O3870" s="16"/>
      <c r="P3870" s="14">
        <f>Data!$I3870+0</f>
        <v>0.65</v>
      </c>
      <c r="Q3870" s="12">
        <f>Data!$J3870-250</f>
        <v>5000</v>
      </c>
      <c r="R3870" s="13">
        <f>Data!$M3870-5%</f>
        <v>0.30000000000000004</v>
      </c>
    </row>
    <row r="3871" spans="1:18" ht="15.75" customHeight="1">
      <c r="A3871" s="1"/>
      <c r="B3871" s="6" t="s">
        <v>14</v>
      </c>
      <c r="C3871" s="6">
        <v>1185732</v>
      </c>
      <c r="D3871" s="7">
        <v>44459</v>
      </c>
      <c r="E3871" s="6" t="s">
        <v>15</v>
      </c>
      <c r="F3871" s="6" t="s">
        <v>129</v>
      </c>
      <c r="G3871" s="6" t="s">
        <v>130</v>
      </c>
      <c r="H3871" s="6" t="s">
        <v>18</v>
      </c>
      <c r="I3871" s="8">
        <v>0.60000000000000009</v>
      </c>
      <c r="J3871" s="9">
        <v>3250</v>
      </c>
      <c r="K3871" s="10">
        <f t="shared" si="30"/>
        <v>1950.0000000000002</v>
      </c>
      <c r="L3871" s="10">
        <f t="shared" si="31"/>
        <v>682.50000000000011</v>
      </c>
      <c r="M3871" s="11">
        <v>0.35000000000000003</v>
      </c>
      <c r="O3871" s="16"/>
      <c r="P3871" s="14">
        <f>Data!$I3871+0</f>
        <v>0.60000000000000009</v>
      </c>
      <c r="Q3871" s="12">
        <f>Data!$J3871-250</f>
        <v>3000</v>
      </c>
      <c r="R3871" s="13">
        <f>Data!$M3871-5%</f>
        <v>0.30000000000000004</v>
      </c>
    </row>
    <row r="3872" spans="1:18" ht="15.75" customHeight="1">
      <c r="A3872" s="1"/>
      <c r="B3872" s="6" t="s">
        <v>14</v>
      </c>
      <c r="C3872" s="6">
        <v>1185732</v>
      </c>
      <c r="D3872" s="7">
        <v>44459</v>
      </c>
      <c r="E3872" s="6" t="s">
        <v>15</v>
      </c>
      <c r="F3872" s="6" t="s">
        <v>129</v>
      </c>
      <c r="G3872" s="6" t="s">
        <v>130</v>
      </c>
      <c r="H3872" s="6" t="s">
        <v>19</v>
      </c>
      <c r="I3872" s="8">
        <v>0.55000000000000004</v>
      </c>
      <c r="J3872" s="9">
        <v>2250</v>
      </c>
      <c r="K3872" s="10">
        <f t="shared" si="30"/>
        <v>1237.5</v>
      </c>
      <c r="L3872" s="10">
        <f t="shared" si="31"/>
        <v>309.375</v>
      </c>
      <c r="M3872" s="11">
        <v>0.25</v>
      </c>
      <c r="O3872" s="16"/>
      <c r="P3872" s="14">
        <f>Data!$I3872+0</f>
        <v>0.55000000000000004</v>
      </c>
      <c r="Q3872" s="12">
        <f>Data!$J3872-250</f>
        <v>2000</v>
      </c>
      <c r="R3872" s="13">
        <f>Data!$M3872-5%</f>
        <v>0.2</v>
      </c>
    </row>
    <row r="3873" spans="1:18" ht="15.75" customHeight="1">
      <c r="A3873" s="1"/>
      <c r="B3873" s="6" t="s">
        <v>14</v>
      </c>
      <c r="C3873" s="6">
        <v>1185732</v>
      </c>
      <c r="D3873" s="7">
        <v>44459</v>
      </c>
      <c r="E3873" s="6" t="s">
        <v>15</v>
      </c>
      <c r="F3873" s="6" t="s">
        <v>129</v>
      </c>
      <c r="G3873" s="6" t="s">
        <v>130</v>
      </c>
      <c r="H3873" s="6" t="s">
        <v>20</v>
      </c>
      <c r="I3873" s="8">
        <v>0.55000000000000004</v>
      </c>
      <c r="J3873" s="9">
        <v>2000</v>
      </c>
      <c r="K3873" s="10">
        <f t="shared" si="30"/>
        <v>1100</v>
      </c>
      <c r="L3873" s="10">
        <f t="shared" si="31"/>
        <v>275</v>
      </c>
      <c r="M3873" s="11">
        <v>0.25</v>
      </c>
      <c r="O3873" s="16"/>
      <c r="P3873" s="14">
        <f>Data!$I3873+0</f>
        <v>0.55000000000000004</v>
      </c>
      <c r="Q3873" s="12">
        <f>Data!$J3873-250</f>
        <v>1750</v>
      </c>
      <c r="R3873" s="13">
        <f>Data!$M3873-5%</f>
        <v>0.2</v>
      </c>
    </row>
    <row r="3874" spans="1:18" ht="15.75" customHeight="1">
      <c r="A3874" s="1"/>
      <c r="B3874" s="6" t="s">
        <v>14</v>
      </c>
      <c r="C3874" s="6">
        <v>1185732</v>
      </c>
      <c r="D3874" s="7">
        <v>44459</v>
      </c>
      <c r="E3874" s="6" t="s">
        <v>15</v>
      </c>
      <c r="F3874" s="6" t="s">
        <v>129</v>
      </c>
      <c r="G3874" s="6" t="s">
        <v>130</v>
      </c>
      <c r="H3874" s="6" t="s">
        <v>21</v>
      </c>
      <c r="I3874" s="8">
        <v>0.65</v>
      </c>
      <c r="J3874" s="9">
        <v>2000</v>
      </c>
      <c r="K3874" s="10">
        <f t="shared" si="30"/>
        <v>1300</v>
      </c>
      <c r="L3874" s="10">
        <f t="shared" si="31"/>
        <v>325</v>
      </c>
      <c r="M3874" s="11">
        <v>0.25</v>
      </c>
      <c r="O3874" s="16"/>
      <c r="P3874" s="14">
        <f>Data!$I3874+0</f>
        <v>0.65</v>
      </c>
      <c r="Q3874" s="12">
        <f>Data!$J3874-250</f>
        <v>1750</v>
      </c>
      <c r="R3874" s="13">
        <f>Data!$M3874-5%</f>
        <v>0.2</v>
      </c>
    </row>
    <row r="3875" spans="1:18" ht="15.75" customHeight="1">
      <c r="A3875" s="1"/>
      <c r="B3875" s="6" t="s">
        <v>14</v>
      </c>
      <c r="C3875" s="6">
        <v>1185732</v>
      </c>
      <c r="D3875" s="7">
        <v>44459</v>
      </c>
      <c r="E3875" s="6" t="s">
        <v>15</v>
      </c>
      <c r="F3875" s="6" t="s">
        <v>129</v>
      </c>
      <c r="G3875" s="6" t="s">
        <v>130</v>
      </c>
      <c r="H3875" s="6" t="s">
        <v>22</v>
      </c>
      <c r="I3875" s="8">
        <v>0.70000000000000007</v>
      </c>
      <c r="J3875" s="9">
        <v>3000</v>
      </c>
      <c r="K3875" s="10">
        <f t="shared" si="30"/>
        <v>2100</v>
      </c>
      <c r="L3875" s="10">
        <f t="shared" si="31"/>
        <v>630</v>
      </c>
      <c r="M3875" s="11">
        <v>0.3</v>
      </c>
      <c r="O3875" s="16"/>
      <c r="P3875" s="14">
        <f>Data!$I3875+0</f>
        <v>0.70000000000000007</v>
      </c>
      <c r="Q3875" s="12">
        <f>Data!$J3875-250</f>
        <v>2750</v>
      </c>
      <c r="R3875" s="13">
        <f>Data!$M3875-5%</f>
        <v>0.25</v>
      </c>
    </row>
    <row r="3876" spans="1:18" ht="15.75" customHeight="1">
      <c r="A3876" s="1"/>
      <c r="B3876" s="6" t="s">
        <v>14</v>
      </c>
      <c r="C3876" s="6">
        <v>1185732</v>
      </c>
      <c r="D3876" s="7">
        <v>44491</v>
      </c>
      <c r="E3876" s="6" t="s">
        <v>15</v>
      </c>
      <c r="F3876" s="6" t="s">
        <v>129</v>
      </c>
      <c r="G3876" s="6" t="s">
        <v>130</v>
      </c>
      <c r="H3876" s="6" t="s">
        <v>17</v>
      </c>
      <c r="I3876" s="8">
        <v>0.70000000000000007</v>
      </c>
      <c r="J3876" s="9">
        <v>4500</v>
      </c>
      <c r="K3876" s="10">
        <f t="shared" si="30"/>
        <v>3150.0000000000005</v>
      </c>
      <c r="L3876" s="10">
        <f t="shared" si="31"/>
        <v>1102.5000000000002</v>
      </c>
      <c r="M3876" s="11">
        <v>0.35000000000000003</v>
      </c>
      <c r="O3876" s="16"/>
      <c r="P3876" s="14">
        <f>Data!$I3876+0</f>
        <v>0.70000000000000007</v>
      </c>
      <c r="Q3876" s="12">
        <f>Data!$J3876-250</f>
        <v>4250</v>
      </c>
      <c r="R3876" s="13">
        <f>Data!$M3876-5%</f>
        <v>0.30000000000000004</v>
      </c>
    </row>
    <row r="3877" spans="1:18" ht="15.75" customHeight="1">
      <c r="A3877" s="1"/>
      <c r="B3877" s="6" t="s">
        <v>14</v>
      </c>
      <c r="C3877" s="6">
        <v>1185732</v>
      </c>
      <c r="D3877" s="7">
        <v>44491</v>
      </c>
      <c r="E3877" s="6" t="s">
        <v>15</v>
      </c>
      <c r="F3877" s="6" t="s">
        <v>129</v>
      </c>
      <c r="G3877" s="6" t="s">
        <v>130</v>
      </c>
      <c r="H3877" s="6" t="s">
        <v>18</v>
      </c>
      <c r="I3877" s="8">
        <v>0.65000000000000013</v>
      </c>
      <c r="J3877" s="9">
        <v>2750</v>
      </c>
      <c r="K3877" s="10">
        <f t="shared" si="30"/>
        <v>1787.5000000000005</v>
      </c>
      <c r="L3877" s="10">
        <f t="shared" si="31"/>
        <v>625.62500000000023</v>
      </c>
      <c r="M3877" s="11">
        <v>0.35000000000000003</v>
      </c>
      <c r="O3877" s="16"/>
      <c r="P3877" s="14">
        <f>Data!$I3877+0</f>
        <v>0.65000000000000013</v>
      </c>
      <c r="Q3877" s="12">
        <f>Data!$J3877-250</f>
        <v>2500</v>
      </c>
      <c r="R3877" s="13">
        <f>Data!$M3877-5%</f>
        <v>0.30000000000000004</v>
      </c>
    </row>
    <row r="3878" spans="1:18" ht="15.75" customHeight="1">
      <c r="A3878" s="1"/>
      <c r="B3878" s="6" t="s">
        <v>14</v>
      </c>
      <c r="C3878" s="6">
        <v>1185732</v>
      </c>
      <c r="D3878" s="7">
        <v>44491</v>
      </c>
      <c r="E3878" s="6" t="s">
        <v>15</v>
      </c>
      <c r="F3878" s="6" t="s">
        <v>129</v>
      </c>
      <c r="G3878" s="6" t="s">
        <v>130</v>
      </c>
      <c r="H3878" s="6" t="s">
        <v>19</v>
      </c>
      <c r="I3878" s="8">
        <v>0.65000000000000013</v>
      </c>
      <c r="J3878" s="9">
        <v>1750</v>
      </c>
      <c r="K3878" s="10">
        <f t="shared" si="30"/>
        <v>1137.5000000000002</v>
      </c>
      <c r="L3878" s="10">
        <f t="shared" si="31"/>
        <v>284.37500000000006</v>
      </c>
      <c r="M3878" s="11">
        <v>0.25</v>
      </c>
      <c r="O3878" s="16"/>
      <c r="P3878" s="14">
        <f>Data!$I3878+0</f>
        <v>0.65000000000000013</v>
      </c>
      <c r="Q3878" s="12">
        <f>Data!$J3878-250</f>
        <v>1500</v>
      </c>
      <c r="R3878" s="13">
        <f>Data!$M3878-5%</f>
        <v>0.2</v>
      </c>
    </row>
    <row r="3879" spans="1:18" ht="15.75" customHeight="1">
      <c r="A3879" s="1"/>
      <c r="B3879" s="6" t="s">
        <v>14</v>
      </c>
      <c r="C3879" s="6">
        <v>1185732</v>
      </c>
      <c r="D3879" s="7">
        <v>44491</v>
      </c>
      <c r="E3879" s="6" t="s">
        <v>15</v>
      </c>
      <c r="F3879" s="6" t="s">
        <v>129</v>
      </c>
      <c r="G3879" s="6" t="s">
        <v>130</v>
      </c>
      <c r="H3879" s="6" t="s">
        <v>20</v>
      </c>
      <c r="I3879" s="8">
        <v>0.65000000000000013</v>
      </c>
      <c r="J3879" s="9">
        <v>1500</v>
      </c>
      <c r="K3879" s="10">
        <f t="shared" si="30"/>
        <v>975.00000000000023</v>
      </c>
      <c r="L3879" s="10">
        <f t="shared" si="31"/>
        <v>243.75000000000006</v>
      </c>
      <c r="M3879" s="11">
        <v>0.25</v>
      </c>
      <c r="O3879" s="16"/>
      <c r="P3879" s="14">
        <f>Data!$I3879+0</f>
        <v>0.65000000000000013</v>
      </c>
      <c r="Q3879" s="12">
        <f>Data!$J3879-250</f>
        <v>1250</v>
      </c>
      <c r="R3879" s="13">
        <f>Data!$M3879-5%</f>
        <v>0.2</v>
      </c>
    </row>
    <row r="3880" spans="1:18" ht="15.75" customHeight="1">
      <c r="A3880" s="1"/>
      <c r="B3880" s="6" t="s">
        <v>14</v>
      </c>
      <c r="C3880" s="6">
        <v>1185732</v>
      </c>
      <c r="D3880" s="7">
        <v>44491</v>
      </c>
      <c r="E3880" s="6" t="s">
        <v>15</v>
      </c>
      <c r="F3880" s="6" t="s">
        <v>129</v>
      </c>
      <c r="G3880" s="6" t="s">
        <v>130</v>
      </c>
      <c r="H3880" s="6" t="s">
        <v>21</v>
      </c>
      <c r="I3880" s="8">
        <v>0.75000000000000011</v>
      </c>
      <c r="J3880" s="9">
        <v>1500</v>
      </c>
      <c r="K3880" s="10">
        <f t="shared" si="30"/>
        <v>1125.0000000000002</v>
      </c>
      <c r="L3880" s="10">
        <f t="shared" si="31"/>
        <v>281.25000000000006</v>
      </c>
      <c r="M3880" s="11">
        <v>0.25</v>
      </c>
      <c r="O3880" s="16"/>
      <c r="P3880" s="14">
        <f>Data!$I3880+0</f>
        <v>0.75000000000000011</v>
      </c>
      <c r="Q3880" s="12">
        <f>Data!$J3880-250</f>
        <v>1250</v>
      </c>
      <c r="R3880" s="13">
        <f>Data!$M3880-5%</f>
        <v>0.2</v>
      </c>
    </row>
    <row r="3881" spans="1:18" ht="15.75" customHeight="1">
      <c r="A3881" s="1"/>
      <c r="B3881" s="6" t="s">
        <v>14</v>
      </c>
      <c r="C3881" s="6">
        <v>1185732</v>
      </c>
      <c r="D3881" s="7">
        <v>44491</v>
      </c>
      <c r="E3881" s="6" t="s">
        <v>15</v>
      </c>
      <c r="F3881" s="6" t="s">
        <v>129</v>
      </c>
      <c r="G3881" s="6" t="s">
        <v>130</v>
      </c>
      <c r="H3881" s="6" t="s">
        <v>22</v>
      </c>
      <c r="I3881" s="8">
        <v>0.8</v>
      </c>
      <c r="J3881" s="9">
        <v>2750</v>
      </c>
      <c r="K3881" s="10">
        <f t="shared" si="30"/>
        <v>2200</v>
      </c>
      <c r="L3881" s="10">
        <f t="shared" si="31"/>
        <v>660</v>
      </c>
      <c r="M3881" s="11">
        <v>0.3</v>
      </c>
      <c r="O3881" s="16"/>
      <c r="P3881" s="14">
        <f>Data!$I3881+0</f>
        <v>0.8</v>
      </c>
      <c r="Q3881" s="12">
        <f>Data!$J3881-250</f>
        <v>2500</v>
      </c>
      <c r="R3881" s="13">
        <f>Data!$M3881-5%</f>
        <v>0.25</v>
      </c>
    </row>
    <row r="3882" spans="1:18" ht="15.75" customHeight="1">
      <c r="A3882" s="1"/>
      <c r="B3882" s="6" t="s">
        <v>14</v>
      </c>
      <c r="C3882" s="6">
        <v>1185732</v>
      </c>
      <c r="D3882" s="7">
        <v>44521</v>
      </c>
      <c r="E3882" s="6" t="s">
        <v>15</v>
      </c>
      <c r="F3882" s="6" t="s">
        <v>129</v>
      </c>
      <c r="G3882" s="6" t="s">
        <v>130</v>
      </c>
      <c r="H3882" s="6" t="s">
        <v>17</v>
      </c>
      <c r="I3882" s="8">
        <v>0.75000000000000011</v>
      </c>
      <c r="J3882" s="9">
        <v>4250</v>
      </c>
      <c r="K3882" s="10">
        <f t="shared" si="30"/>
        <v>3187.5000000000005</v>
      </c>
      <c r="L3882" s="10">
        <f t="shared" si="31"/>
        <v>1115.6250000000002</v>
      </c>
      <c r="M3882" s="11">
        <v>0.35000000000000003</v>
      </c>
      <c r="O3882" s="16"/>
      <c r="P3882" s="14">
        <f>Data!$I3882+0</f>
        <v>0.75000000000000011</v>
      </c>
      <c r="Q3882" s="12">
        <f>Data!$J3882-250</f>
        <v>4000</v>
      </c>
      <c r="R3882" s="13">
        <f>Data!$M3882-5%</f>
        <v>0.30000000000000004</v>
      </c>
    </row>
    <row r="3883" spans="1:18" ht="15.75" customHeight="1">
      <c r="A3883" s="1"/>
      <c r="B3883" s="6" t="s">
        <v>14</v>
      </c>
      <c r="C3883" s="6">
        <v>1185732</v>
      </c>
      <c r="D3883" s="7">
        <v>44521</v>
      </c>
      <c r="E3883" s="6" t="s">
        <v>15</v>
      </c>
      <c r="F3883" s="6" t="s">
        <v>129</v>
      </c>
      <c r="G3883" s="6" t="s">
        <v>130</v>
      </c>
      <c r="H3883" s="6" t="s">
        <v>18</v>
      </c>
      <c r="I3883" s="8">
        <v>0.65000000000000013</v>
      </c>
      <c r="J3883" s="9">
        <v>3000</v>
      </c>
      <c r="K3883" s="10">
        <f t="shared" si="30"/>
        <v>1950.0000000000005</v>
      </c>
      <c r="L3883" s="10">
        <f t="shared" si="31"/>
        <v>682.50000000000023</v>
      </c>
      <c r="M3883" s="11">
        <v>0.35000000000000003</v>
      </c>
      <c r="O3883" s="16"/>
      <c r="P3883" s="14">
        <f>Data!$I3883+0</f>
        <v>0.65000000000000013</v>
      </c>
      <c r="Q3883" s="12">
        <f>Data!$J3883-250</f>
        <v>2750</v>
      </c>
      <c r="R3883" s="13">
        <f>Data!$M3883-5%</f>
        <v>0.30000000000000004</v>
      </c>
    </row>
    <row r="3884" spans="1:18" ht="15.75" customHeight="1">
      <c r="A3884" s="1"/>
      <c r="B3884" s="6" t="s">
        <v>14</v>
      </c>
      <c r="C3884" s="6">
        <v>1185732</v>
      </c>
      <c r="D3884" s="7">
        <v>44521</v>
      </c>
      <c r="E3884" s="6" t="s">
        <v>15</v>
      </c>
      <c r="F3884" s="6" t="s">
        <v>129</v>
      </c>
      <c r="G3884" s="6" t="s">
        <v>130</v>
      </c>
      <c r="H3884" s="6" t="s">
        <v>19</v>
      </c>
      <c r="I3884" s="8">
        <v>0.65000000000000013</v>
      </c>
      <c r="J3884" s="9">
        <v>3200</v>
      </c>
      <c r="K3884" s="10">
        <f t="shared" si="30"/>
        <v>2080.0000000000005</v>
      </c>
      <c r="L3884" s="10">
        <f t="shared" si="31"/>
        <v>520.00000000000011</v>
      </c>
      <c r="M3884" s="11">
        <v>0.25</v>
      </c>
      <c r="O3884" s="16"/>
      <c r="P3884" s="14">
        <f>Data!$I3884+0</f>
        <v>0.65000000000000013</v>
      </c>
      <c r="Q3884" s="12">
        <f>Data!$J3884-250</f>
        <v>2950</v>
      </c>
      <c r="R3884" s="13">
        <f>Data!$M3884-5%</f>
        <v>0.2</v>
      </c>
    </row>
    <row r="3885" spans="1:18" ht="15.75" customHeight="1">
      <c r="A3885" s="1"/>
      <c r="B3885" s="6" t="s">
        <v>14</v>
      </c>
      <c r="C3885" s="6">
        <v>1185732</v>
      </c>
      <c r="D3885" s="7">
        <v>44521</v>
      </c>
      <c r="E3885" s="6" t="s">
        <v>15</v>
      </c>
      <c r="F3885" s="6" t="s">
        <v>129</v>
      </c>
      <c r="G3885" s="6" t="s">
        <v>130</v>
      </c>
      <c r="H3885" s="6" t="s">
        <v>20</v>
      </c>
      <c r="I3885" s="8">
        <v>0.65000000000000013</v>
      </c>
      <c r="J3885" s="9">
        <v>3000</v>
      </c>
      <c r="K3885" s="10">
        <f t="shared" si="30"/>
        <v>1950.0000000000005</v>
      </c>
      <c r="L3885" s="10">
        <f t="shared" si="31"/>
        <v>487.50000000000011</v>
      </c>
      <c r="M3885" s="11">
        <v>0.25</v>
      </c>
      <c r="O3885" s="16"/>
      <c r="P3885" s="14">
        <f>Data!$I3885+0</f>
        <v>0.65000000000000013</v>
      </c>
      <c r="Q3885" s="12">
        <f>Data!$J3885-250</f>
        <v>2750</v>
      </c>
      <c r="R3885" s="13">
        <f>Data!$M3885-5%</f>
        <v>0.2</v>
      </c>
    </row>
    <row r="3886" spans="1:18" ht="15.75" customHeight="1">
      <c r="A3886" s="1"/>
      <c r="B3886" s="6" t="s">
        <v>14</v>
      </c>
      <c r="C3886" s="6">
        <v>1185732</v>
      </c>
      <c r="D3886" s="7">
        <v>44521</v>
      </c>
      <c r="E3886" s="6" t="s">
        <v>15</v>
      </c>
      <c r="F3886" s="6" t="s">
        <v>129</v>
      </c>
      <c r="G3886" s="6" t="s">
        <v>130</v>
      </c>
      <c r="H3886" s="6" t="s">
        <v>21</v>
      </c>
      <c r="I3886" s="8">
        <v>0.75000000000000011</v>
      </c>
      <c r="J3886" s="9">
        <v>2750</v>
      </c>
      <c r="K3886" s="10">
        <f t="shared" si="30"/>
        <v>2062.5000000000005</v>
      </c>
      <c r="L3886" s="10">
        <f t="shared" si="31"/>
        <v>515.62500000000011</v>
      </c>
      <c r="M3886" s="11">
        <v>0.25</v>
      </c>
      <c r="O3886" s="16"/>
      <c r="P3886" s="14">
        <f>Data!$I3886+0</f>
        <v>0.75000000000000011</v>
      </c>
      <c r="Q3886" s="12">
        <f>Data!$J3886-250</f>
        <v>2500</v>
      </c>
      <c r="R3886" s="13">
        <f>Data!$M3886-5%</f>
        <v>0.2</v>
      </c>
    </row>
    <row r="3887" spans="1:18" ht="15.75" customHeight="1">
      <c r="A3887" s="1"/>
      <c r="B3887" s="6" t="s">
        <v>14</v>
      </c>
      <c r="C3887" s="6">
        <v>1185732</v>
      </c>
      <c r="D3887" s="7">
        <v>44521</v>
      </c>
      <c r="E3887" s="6" t="s">
        <v>15</v>
      </c>
      <c r="F3887" s="6" t="s">
        <v>129</v>
      </c>
      <c r="G3887" s="6" t="s">
        <v>130</v>
      </c>
      <c r="H3887" s="6" t="s">
        <v>22</v>
      </c>
      <c r="I3887" s="8">
        <v>0.8</v>
      </c>
      <c r="J3887" s="9">
        <v>3750</v>
      </c>
      <c r="K3887" s="10">
        <f t="shared" si="30"/>
        <v>3000</v>
      </c>
      <c r="L3887" s="10">
        <f t="shared" si="31"/>
        <v>900</v>
      </c>
      <c r="M3887" s="11">
        <v>0.3</v>
      </c>
      <c r="O3887" s="16"/>
      <c r="P3887" s="14">
        <f>Data!$I3887+0</f>
        <v>0.8</v>
      </c>
      <c r="Q3887" s="12">
        <f>Data!$J3887-250</f>
        <v>3500</v>
      </c>
      <c r="R3887" s="13">
        <f>Data!$M3887-5%</f>
        <v>0.25</v>
      </c>
    </row>
    <row r="3888" spans="1:18" ht="15.75" customHeight="1">
      <c r="A3888" s="1"/>
      <c r="B3888" s="6" t="s">
        <v>14</v>
      </c>
      <c r="C3888" s="6">
        <v>1185732</v>
      </c>
      <c r="D3888" s="7">
        <v>44550</v>
      </c>
      <c r="E3888" s="6" t="s">
        <v>15</v>
      </c>
      <c r="F3888" s="6" t="s">
        <v>129</v>
      </c>
      <c r="G3888" s="6" t="s">
        <v>130</v>
      </c>
      <c r="H3888" s="6" t="s">
        <v>17</v>
      </c>
      <c r="I3888" s="8">
        <v>0.75000000000000011</v>
      </c>
      <c r="J3888" s="9">
        <v>6000</v>
      </c>
      <c r="K3888" s="10">
        <f t="shared" si="30"/>
        <v>4500.0000000000009</v>
      </c>
      <c r="L3888" s="10">
        <f t="shared" si="31"/>
        <v>1575.0000000000005</v>
      </c>
      <c r="M3888" s="11">
        <v>0.35000000000000003</v>
      </c>
      <c r="O3888" s="16"/>
      <c r="P3888" s="14">
        <f>Data!$I3888+0</f>
        <v>0.75000000000000011</v>
      </c>
      <c r="Q3888" s="12">
        <f>Data!$J3888-250</f>
        <v>5750</v>
      </c>
      <c r="R3888" s="13">
        <f>Data!$M3888-5%</f>
        <v>0.30000000000000004</v>
      </c>
    </row>
    <row r="3889" spans="1:18" ht="15.75" customHeight="1">
      <c r="A3889" s="1"/>
      <c r="B3889" s="6" t="s">
        <v>14</v>
      </c>
      <c r="C3889" s="6">
        <v>1185732</v>
      </c>
      <c r="D3889" s="7">
        <v>44550</v>
      </c>
      <c r="E3889" s="6" t="s">
        <v>15</v>
      </c>
      <c r="F3889" s="6" t="s">
        <v>129</v>
      </c>
      <c r="G3889" s="6" t="s">
        <v>130</v>
      </c>
      <c r="H3889" s="6" t="s">
        <v>18</v>
      </c>
      <c r="I3889" s="8">
        <v>0.65000000000000013</v>
      </c>
      <c r="J3889" s="9">
        <v>4000</v>
      </c>
      <c r="K3889" s="10">
        <f t="shared" si="30"/>
        <v>2600.0000000000005</v>
      </c>
      <c r="L3889" s="10">
        <f t="shared" si="31"/>
        <v>910.00000000000023</v>
      </c>
      <c r="M3889" s="11">
        <v>0.35000000000000003</v>
      </c>
      <c r="O3889" s="16"/>
      <c r="P3889" s="14">
        <f>Data!$I3889+0</f>
        <v>0.65000000000000013</v>
      </c>
      <c r="Q3889" s="12">
        <f>Data!$J3889-250</f>
        <v>3750</v>
      </c>
      <c r="R3889" s="13">
        <f>Data!$M3889-5%</f>
        <v>0.30000000000000004</v>
      </c>
    </row>
    <row r="3890" spans="1:18" ht="15.75" customHeight="1">
      <c r="A3890" s="1"/>
      <c r="B3890" s="6" t="s">
        <v>14</v>
      </c>
      <c r="C3890" s="6">
        <v>1185732</v>
      </c>
      <c r="D3890" s="7">
        <v>44550</v>
      </c>
      <c r="E3890" s="6" t="s">
        <v>15</v>
      </c>
      <c r="F3890" s="6" t="s">
        <v>129</v>
      </c>
      <c r="G3890" s="6" t="s">
        <v>130</v>
      </c>
      <c r="H3890" s="6" t="s">
        <v>19</v>
      </c>
      <c r="I3890" s="8">
        <v>0.65000000000000013</v>
      </c>
      <c r="J3890" s="9">
        <v>3750</v>
      </c>
      <c r="K3890" s="10">
        <f t="shared" si="30"/>
        <v>2437.5000000000005</v>
      </c>
      <c r="L3890" s="10">
        <f t="shared" si="31"/>
        <v>609.37500000000011</v>
      </c>
      <c r="M3890" s="11">
        <v>0.25</v>
      </c>
      <c r="O3890" s="16"/>
      <c r="P3890" s="14">
        <f>Data!$I3890+0</f>
        <v>0.65000000000000013</v>
      </c>
      <c r="Q3890" s="12">
        <f>Data!$J3890-250</f>
        <v>3500</v>
      </c>
      <c r="R3890" s="13">
        <f>Data!$M3890-5%</f>
        <v>0.2</v>
      </c>
    </row>
    <row r="3891" spans="1:18" ht="15.75" customHeight="1">
      <c r="A3891" s="1"/>
      <c r="B3891" s="6" t="s">
        <v>14</v>
      </c>
      <c r="C3891" s="6">
        <v>1185732</v>
      </c>
      <c r="D3891" s="7">
        <v>44550</v>
      </c>
      <c r="E3891" s="6" t="s">
        <v>15</v>
      </c>
      <c r="F3891" s="6" t="s">
        <v>129</v>
      </c>
      <c r="G3891" s="6" t="s">
        <v>130</v>
      </c>
      <c r="H3891" s="6" t="s">
        <v>20</v>
      </c>
      <c r="I3891" s="8">
        <v>0.65000000000000013</v>
      </c>
      <c r="J3891" s="9">
        <v>3250</v>
      </c>
      <c r="K3891" s="10">
        <f t="shared" si="30"/>
        <v>2112.5000000000005</v>
      </c>
      <c r="L3891" s="10">
        <f t="shared" si="31"/>
        <v>528.12500000000011</v>
      </c>
      <c r="M3891" s="11">
        <v>0.25</v>
      </c>
      <c r="O3891" s="16"/>
      <c r="P3891" s="14">
        <f>Data!$I3891+0</f>
        <v>0.65000000000000013</v>
      </c>
      <c r="Q3891" s="12">
        <f>Data!$J3891-250</f>
        <v>3000</v>
      </c>
      <c r="R3891" s="13">
        <f>Data!$M3891-5%</f>
        <v>0.2</v>
      </c>
    </row>
    <row r="3892" spans="1:18" ht="15.75" customHeight="1">
      <c r="A3892" s="1"/>
      <c r="B3892" s="6" t="s">
        <v>14</v>
      </c>
      <c r="C3892" s="6">
        <v>1185732</v>
      </c>
      <c r="D3892" s="7">
        <v>44550</v>
      </c>
      <c r="E3892" s="6" t="s">
        <v>15</v>
      </c>
      <c r="F3892" s="6" t="s">
        <v>129</v>
      </c>
      <c r="G3892" s="6" t="s">
        <v>130</v>
      </c>
      <c r="H3892" s="6" t="s">
        <v>21</v>
      </c>
      <c r="I3892" s="8">
        <v>0.75000000000000011</v>
      </c>
      <c r="J3892" s="9">
        <v>3250</v>
      </c>
      <c r="K3892" s="10">
        <f t="shared" si="30"/>
        <v>2437.5000000000005</v>
      </c>
      <c r="L3892" s="10">
        <f t="shared" si="31"/>
        <v>609.37500000000011</v>
      </c>
      <c r="M3892" s="11">
        <v>0.25</v>
      </c>
      <c r="O3892" s="16"/>
      <c r="P3892" s="14">
        <f>Data!$I3892+0</f>
        <v>0.75000000000000011</v>
      </c>
      <c r="Q3892" s="12">
        <f>Data!$J3892-250</f>
        <v>3000</v>
      </c>
      <c r="R3892" s="13">
        <f>Data!$M3892-5%</f>
        <v>0.2</v>
      </c>
    </row>
    <row r="3893" spans="1:18" ht="15.75" customHeight="1">
      <c r="A3893" s="1"/>
      <c r="B3893" s="6" t="s">
        <v>14</v>
      </c>
      <c r="C3893" s="6">
        <v>1185732</v>
      </c>
      <c r="D3893" s="7">
        <v>44550</v>
      </c>
      <c r="E3893" s="6" t="s">
        <v>15</v>
      </c>
      <c r="F3893" s="6" t="s">
        <v>129</v>
      </c>
      <c r="G3893" s="6" t="s">
        <v>130</v>
      </c>
      <c r="H3893" s="6" t="s">
        <v>22</v>
      </c>
      <c r="I3893" s="8">
        <v>0.8</v>
      </c>
      <c r="J3893" s="9">
        <v>4250</v>
      </c>
      <c r="K3893" s="10">
        <f t="shared" si="30"/>
        <v>3400</v>
      </c>
      <c r="L3893" s="10">
        <f t="shared" si="31"/>
        <v>1020</v>
      </c>
      <c r="M3893" s="11">
        <v>0.3</v>
      </c>
      <c r="O3893" s="16"/>
      <c r="P3893" s="14">
        <f>Data!$I3893+0</f>
        <v>0.8</v>
      </c>
      <c r="Q3893" s="12">
        <f>Data!$J3893-250</f>
        <v>4000</v>
      </c>
      <c r="R3893" s="13">
        <f>Data!$M3893-5%</f>
        <v>0.25</v>
      </c>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zoomScale="64" zoomScaleNormal="76" workbookViewId="0">
      <selection activeCell="A39" sqref="A39:XFD39"/>
    </sheetView>
  </sheetViews>
  <sheetFormatPr defaultColWidth="14.44140625" defaultRowHeight="15" customHeight="1"/>
  <cols>
    <col min="1" max="2" width="8.6640625" customWidth="1"/>
    <col min="3" max="3" width="12" customWidth="1"/>
    <col min="4" max="4" width="4.44140625" customWidth="1"/>
    <col min="5" max="10" width="8.6640625" customWidth="1"/>
    <col min="11" max="11" width="18" customWidth="1"/>
    <col min="12" max="12" width="3.33203125" customWidth="1"/>
    <col min="13" max="13" width="8.6640625" customWidth="1"/>
    <col min="14" max="14" width="11.33203125" customWidth="1"/>
    <col min="15" max="15" width="3.33203125" customWidth="1"/>
    <col min="16" max="16" width="8.6640625" customWidth="1"/>
    <col min="17" max="17" width="13" customWidth="1"/>
    <col min="18" max="18" width="3.33203125" customWidth="1"/>
    <col min="19" max="20" width="11.88671875" customWidth="1"/>
    <col min="21" max="21" width="3.33203125" customWidth="1"/>
    <col min="22" max="22" width="12.88671875" customWidth="1"/>
    <col min="23" max="23" width="17.88671875" customWidth="1"/>
    <col min="24" max="25" width="8.6640625" customWidth="1"/>
    <col min="26" max="26" width="15" customWidth="1"/>
  </cols>
  <sheetData>
    <row r="1" spans="1:26" ht="7.5" customHeight="1">
      <c r="A1" s="18"/>
      <c r="B1" s="18"/>
      <c r="C1" s="18"/>
      <c r="D1" s="18"/>
      <c r="E1" s="18"/>
      <c r="F1" s="18"/>
      <c r="G1" s="18"/>
      <c r="H1" s="18"/>
      <c r="I1" s="18"/>
      <c r="J1" s="18"/>
      <c r="K1" s="18"/>
      <c r="L1" s="18"/>
      <c r="M1" s="18"/>
      <c r="N1" s="18"/>
      <c r="O1" s="18"/>
      <c r="P1" s="18"/>
      <c r="Q1" s="18"/>
      <c r="R1" s="18"/>
      <c r="S1" s="18"/>
      <c r="T1" s="18"/>
      <c r="U1" s="18"/>
      <c r="V1" s="18"/>
      <c r="W1" s="18"/>
      <c r="X1" s="18"/>
      <c r="Y1" s="18"/>
      <c r="Z1" s="18"/>
    </row>
    <row r="2" spans="1:26" ht="33" customHeight="1">
      <c r="A2" s="18"/>
      <c r="B2" s="18"/>
      <c r="C2" s="18"/>
      <c r="D2" s="36" t="s">
        <v>131</v>
      </c>
      <c r="E2" s="37"/>
      <c r="F2" s="37"/>
      <c r="G2" s="37"/>
      <c r="H2" s="37"/>
      <c r="I2" s="37"/>
      <c r="J2" s="37"/>
      <c r="K2" s="38"/>
      <c r="L2" s="19"/>
      <c r="M2" s="33"/>
      <c r="N2" s="34"/>
      <c r="O2" s="20"/>
      <c r="P2" s="33" t="s">
        <v>11</v>
      </c>
      <c r="Q2" s="34"/>
      <c r="R2" s="20"/>
      <c r="S2" s="33" t="s">
        <v>136</v>
      </c>
      <c r="T2" s="34"/>
      <c r="U2" s="21"/>
      <c r="V2" s="33" t="s">
        <v>137</v>
      </c>
      <c r="W2" s="34"/>
      <c r="X2" s="20" t="s">
        <v>138</v>
      </c>
      <c r="Y2" s="18"/>
      <c r="Z2" s="18"/>
    </row>
    <row r="3" spans="1:26" ht="33" customHeight="1">
      <c r="A3" s="22"/>
      <c r="B3" s="22"/>
      <c r="C3" s="19"/>
      <c r="D3" s="39"/>
      <c r="E3" s="40"/>
      <c r="F3" s="40"/>
      <c r="G3" s="40"/>
      <c r="H3" s="40"/>
      <c r="I3" s="40"/>
      <c r="J3" s="40"/>
      <c r="K3" s="41"/>
      <c r="L3" s="19"/>
      <c r="M3" s="42"/>
      <c r="N3" s="34"/>
      <c r="O3" s="23"/>
      <c r="P3" s="43">
        <f>GETPIVOTDATA("Sum of Total Sales",'Summary Statistics Calculation'!$A$3)</f>
        <v>5027515</v>
      </c>
      <c r="Q3" s="34"/>
      <c r="R3" s="23"/>
      <c r="S3" s="42">
        <f>GETPIVOTDATA("Sum of Operating Profit",'Summary Statistics Calculation'!$A$3)</f>
        <v>1841485.375</v>
      </c>
      <c r="T3" s="34"/>
      <c r="U3" s="22"/>
      <c r="V3" s="35">
        <f>GETPIVOTDATA("Sum of Operating Profit",'Summary Statistics Calculation'!$A$3)</f>
        <v>1841485.375</v>
      </c>
      <c r="W3" s="34"/>
      <c r="X3" s="23"/>
      <c r="Y3" s="27">
        <f>GETPIVOTDATA("Average of Operating Margin",'Summary Statistics Calculation'!$A$3)</f>
        <v>0.3635141093474426</v>
      </c>
      <c r="Z3" s="22"/>
    </row>
    <row r="4" spans="1:26" ht="7.5" customHeight="1">
      <c r="A4" s="24"/>
      <c r="B4" s="24"/>
      <c r="C4" s="24"/>
      <c r="D4" s="24"/>
      <c r="E4" s="24"/>
      <c r="F4" s="24"/>
      <c r="G4" s="24"/>
      <c r="H4" s="24"/>
      <c r="I4" s="24"/>
      <c r="J4" s="24"/>
      <c r="K4" s="24"/>
      <c r="L4" s="24"/>
      <c r="M4" s="24"/>
      <c r="N4" s="24"/>
      <c r="O4" s="24"/>
      <c r="P4" s="24"/>
      <c r="Q4" s="24"/>
      <c r="R4" s="24"/>
      <c r="S4" s="24"/>
      <c r="T4" s="24"/>
      <c r="U4" s="24"/>
      <c r="V4" s="24"/>
      <c r="W4" s="24"/>
      <c r="X4" s="24"/>
      <c r="Y4" s="24"/>
      <c r="Z4" s="24"/>
    </row>
    <row r="5" spans="1:26" ht="6.75" customHeight="1">
      <c r="A5" s="25"/>
      <c r="B5" s="25"/>
      <c r="C5" s="25"/>
      <c r="D5" s="25"/>
      <c r="E5" s="25"/>
      <c r="F5" s="25"/>
      <c r="G5" s="25"/>
      <c r="H5" s="25"/>
      <c r="I5" s="25"/>
      <c r="J5" s="25"/>
      <c r="K5" s="25"/>
      <c r="L5" s="25"/>
      <c r="M5" s="25"/>
      <c r="N5" s="25"/>
      <c r="O5" s="25"/>
      <c r="P5" s="25"/>
      <c r="Q5" s="25"/>
      <c r="R5" s="25"/>
      <c r="S5" s="25"/>
      <c r="T5" s="25"/>
      <c r="U5" s="25"/>
      <c r="V5" s="25"/>
      <c r="W5" s="25"/>
      <c r="X5" s="25"/>
      <c r="Y5" s="25"/>
      <c r="Z5" s="25"/>
    </row>
    <row r="6" spans="1:26" ht="14.4">
      <c r="A6" s="25"/>
      <c r="B6" s="25"/>
      <c r="C6" s="25"/>
      <c r="D6" s="25"/>
      <c r="E6" s="25"/>
      <c r="F6" s="25"/>
      <c r="G6" s="25"/>
      <c r="H6" s="25"/>
      <c r="I6" s="25"/>
      <c r="J6" s="25"/>
      <c r="K6" s="25"/>
      <c r="L6" s="25"/>
      <c r="M6" s="25"/>
      <c r="N6" s="25"/>
      <c r="O6" s="25"/>
      <c r="P6" s="25"/>
      <c r="Q6" s="25"/>
      <c r="R6" s="25"/>
      <c r="S6" s="25"/>
      <c r="T6" s="25"/>
      <c r="U6" s="25"/>
      <c r="V6" s="25"/>
      <c r="W6" s="25"/>
      <c r="X6" s="25"/>
      <c r="Y6" s="25"/>
      <c r="Z6" s="25"/>
    </row>
    <row r="7" spans="1:26" ht="14.4">
      <c r="A7" s="25"/>
      <c r="B7" s="25"/>
      <c r="C7" s="25"/>
      <c r="D7" s="25"/>
      <c r="E7" s="25"/>
      <c r="F7" s="25"/>
      <c r="G7" s="25"/>
      <c r="H7" s="25"/>
      <c r="I7" s="25"/>
      <c r="J7" s="25"/>
      <c r="K7" s="25"/>
      <c r="L7" s="25"/>
      <c r="M7" s="25"/>
      <c r="N7" s="25"/>
      <c r="O7" s="25"/>
      <c r="P7" s="25"/>
      <c r="Q7" s="25"/>
      <c r="R7" s="25"/>
      <c r="S7" s="25"/>
      <c r="T7" s="25"/>
      <c r="U7" s="25"/>
      <c r="V7" s="25"/>
      <c r="W7" s="25"/>
      <c r="X7" s="25"/>
      <c r="Y7" s="25"/>
      <c r="Z7" s="25"/>
    </row>
    <row r="8" spans="1:26" ht="14.4">
      <c r="A8" s="25"/>
      <c r="B8" s="25"/>
      <c r="C8" s="25"/>
      <c r="D8" s="25"/>
      <c r="E8" s="25"/>
      <c r="F8" s="25"/>
      <c r="G8" s="25"/>
      <c r="H8" s="25"/>
      <c r="I8" s="25"/>
      <c r="J8" s="25"/>
      <c r="K8" s="25"/>
      <c r="L8" s="25"/>
      <c r="M8" s="25"/>
      <c r="N8" s="25"/>
      <c r="O8" s="25"/>
      <c r="P8" s="25"/>
      <c r="Q8" s="25"/>
      <c r="R8" s="25"/>
      <c r="S8" s="25"/>
      <c r="T8" s="25"/>
      <c r="U8" s="25"/>
      <c r="V8" s="25"/>
      <c r="W8" s="25"/>
      <c r="X8" s="25"/>
      <c r="Y8" s="25"/>
      <c r="Z8" s="25"/>
    </row>
    <row r="9" spans="1:26" ht="14.4">
      <c r="A9" s="25"/>
      <c r="B9" s="25"/>
      <c r="C9" s="25"/>
      <c r="D9" s="25"/>
      <c r="E9" s="25"/>
      <c r="F9" s="25"/>
      <c r="G9" s="25"/>
      <c r="H9" s="25"/>
      <c r="I9" s="25"/>
      <c r="J9" s="25"/>
      <c r="K9" s="25"/>
      <c r="L9" s="25"/>
      <c r="M9" s="25"/>
      <c r="N9" s="25"/>
      <c r="O9" s="25"/>
      <c r="P9" s="25"/>
      <c r="Q9" s="25"/>
      <c r="R9" s="25"/>
      <c r="S9" s="25"/>
      <c r="T9" s="25"/>
      <c r="U9" s="25"/>
      <c r="V9" s="25"/>
      <c r="W9" s="25"/>
      <c r="X9" s="25"/>
      <c r="Y9" s="25"/>
      <c r="Z9" s="25"/>
    </row>
    <row r="10" spans="1:26" ht="14.4">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ht="14.4">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ht="14.4">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spans="1:26" ht="14.4">
      <c r="A13" s="25"/>
      <c r="B13" s="25"/>
      <c r="C13" s="25"/>
      <c r="D13" s="25"/>
      <c r="E13" s="25"/>
      <c r="F13" s="25"/>
      <c r="G13" s="25"/>
      <c r="H13" s="25"/>
      <c r="I13" s="25"/>
      <c r="J13" s="25"/>
      <c r="K13" s="25"/>
      <c r="L13" s="25"/>
      <c r="M13" s="25"/>
      <c r="N13" s="25"/>
      <c r="O13" s="25"/>
      <c r="P13" s="30" t="s">
        <v>148</v>
      </c>
      <c r="Q13" s="25"/>
      <c r="R13" s="25"/>
      <c r="S13" s="25"/>
      <c r="T13" s="25"/>
      <c r="U13" s="25"/>
      <c r="V13" s="25"/>
      <c r="W13" s="25"/>
      <c r="X13" s="25"/>
      <c r="Y13" s="25"/>
      <c r="Z13" s="25"/>
    </row>
    <row r="14" spans="1:26" ht="14.4">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spans="1:26" ht="14.4">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ht="14.4">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spans="1:26" ht="14.4">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spans="1:26" ht="14.4">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ht="14.4">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spans="1:26" ht="14.4">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 Statistics Calculation</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Sharada H</cp:lastModifiedBy>
  <dcterms:created xsi:type="dcterms:W3CDTF">2022-04-21T14:05:43Z</dcterms:created>
  <dcterms:modified xsi:type="dcterms:W3CDTF">2023-10-05T06:19:14Z</dcterms:modified>
</cp:coreProperties>
</file>